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052" windowHeight="11652" activeTab="1"/>
  </bookViews>
  <sheets>
    <sheet name="Table" sheetId="16" r:id="rId1"/>
    <sheet name="Siart" sheetId="25" r:id="rId2"/>
    <sheet name="LDPs" sheetId="19" r:id="rId3"/>
    <sheet name="HLS" sheetId="24" r:id="rId4"/>
    <sheet name="DMQSData" sheetId="22" r:id="rId5"/>
    <sheet name="Appeals" sheetId="8" r:id="rId6"/>
    <sheet name="formulae" sheetId="23" r:id="rId7"/>
    <sheet name="Average times" sheetId="26" r:id="rId8"/>
  </sheets>
  <definedNames>
    <definedName name="_xlnm._FilterDatabase" localSheetId="5" hidden="1">Appeals!$J$1:$S$26</definedName>
    <definedName name="_xlnm._FilterDatabase" localSheetId="4" hidden="1">DMQSData!$A$1:$HO$101</definedName>
    <definedName name="_xlnm.Print_Area" localSheetId="6">formulae!$A$1:$AF$128</definedName>
    <definedName name="_xlnm.Print_Area" localSheetId="2">LDPs!#REF!</definedName>
  </definedNames>
  <calcPr calcId="145621"/>
</workbook>
</file>

<file path=xl/calcChain.xml><?xml version="1.0" encoding="utf-8"?>
<calcChain xmlns="http://schemas.openxmlformats.org/spreadsheetml/2006/main">
  <c r="AC39" i="23" l="1"/>
  <c r="AC38" i="23"/>
  <c r="AB39" i="23"/>
  <c r="AB38" i="23"/>
  <c r="AA39" i="23"/>
  <c r="AA38" i="23"/>
  <c r="Z39" i="23"/>
  <c r="Z38" i="23"/>
  <c r="Y39" i="23"/>
  <c r="Y38" i="23"/>
  <c r="X39" i="23"/>
  <c r="X38" i="23"/>
  <c r="W39" i="23"/>
  <c r="W38" i="23"/>
  <c r="V39" i="23"/>
  <c r="V38" i="23"/>
  <c r="U39" i="23"/>
  <c r="U38" i="23"/>
  <c r="T39" i="23"/>
  <c r="T38" i="23"/>
  <c r="S39" i="23"/>
  <c r="S38" i="23"/>
  <c r="R39" i="23"/>
  <c r="R38" i="23"/>
  <c r="Q39" i="23"/>
  <c r="Q38" i="23"/>
  <c r="P39" i="23"/>
  <c r="P38" i="23"/>
  <c r="O39" i="23"/>
  <c r="O38" i="23"/>
  <c r="N39" i="23"/>
  <c r="N38" i="23"/>
  <c r="M39" i="23"/>
  <c r="M38" i="23"/>
  <c r="L39" i="23"/>
  <c r="L38" i="23"/>
  <c r="K39" i="23"/>
  <c r="K38" i="23"/>
  <c r="J39" i="23"/>
  <c r="J38" i="23"/>
  <c r="I39" i="23"/>
  <c r="I38" i="23"/>
  <c r="H39" i="23"/>
  <c r="H38" i="23"/>
  <c r="G39" i="23"/>
  <c r="G38" i="23"/>
  <c r="F39" i="23"/>
  <c r="F38" i="23"/>
  <c r="E39" i="23"/>
  <c r="E38" i="23"/>
  <c r="E7" i="25" l="1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P6" i="16"/>
  <c r="O6" i="16"/>
  <c r="N6" i="16"/>
  <c r="M6" i="16"/>
  <c r="L6" i="16"/>
  <c r="K6" i="16"/>
  <c r="J6" i="16"/>
  <c r="I6" i="16"/>
  <c r="H6" i="16"/>
  <c r="G6" i="16"/>
  <c r="F6" i="16"/>
  <c r="E5" i="25"/>
  <c r="E25" i="25"/>
  <c r="E27" i="25"/>
  <c r="E15" i="25"/>
  <c r="E12" i="25"/>
  <c r="E33" i="25"/>
  <c r="E32" i="25"/>
  <c r="E31" i="25"/>
  <c r="E30" i="25"/>
  <c r="E22" i="25"/>
  <c r="E21" i="25"/>
  <c r="E16" i="25"/>
  <c r="E14" i="25"/>
  <c r="E13" i="25"/>
  <c r="E11" i="25"/>
  <c r="E8" i="25"/>
  <c r="E32" i="16"/>
  <c r="E30" i="16"/>
  <c r="I126" i="23"/>
  <c r="H126" i="23"/>
  <c r="G126" i="23"/>
  <c r="I122" i="23"/>
  <c r="H122" i="23"/>
  <c r="L122" i="23"/>
  <c r="E33" i="16"/>
  <c r="E31" i="16"/>
  <c r="E27" i="16"/>
  <c r="E25" i="16"/>
  <c r="E22" i="16"/>
  <c r="E21" i="16"/>
  <c r="E16" i="16"/>
  <c r="E15" i="16"/>
  <c r="E14" i="16"/>
  <c r="E13" i="16"/>
  <c r="E12" i="16"/>
  <c r="E11" i="16"/>
  <c r="E8" i="16"/>
  <c r="E7" i="16"/>
  <c r="E5" i="16"/>
  <c r="I128" i="23"/>
  <c r="H128" i="23"/>
  <c r="G128" i="23" s="1"/>
  <c r="I124" i="23"/>
  <c r="H124" i="23"/>
  <c r="G124" i="23"/>
  <c r="I118" i="23"/>
  <c r="I114" i="23"/>
  <c r="I110" i="23"/>
  <c r="I108" i="23"/>
  <c r="H108" i="23"/>
  <c r="L108" i="23"/>
  <c r="I106" i="23"/>
  <c r="H106" i="23"/>
  <c r="L100" i="23"/>
  <c r="K100" i="23"/>
  <c r="L96" i="23"/>
  <c r="K96" i="23"/>
  <c r="I100" i="23"/>
  <c r="H100" i="23"/>
  <c r="G100" i="23" s="1"/>
  <c r="G96" i="23"/>
  <c r="I96" i="23"/>
  <c r="H96" i="23"/>
  <c r="I102" i="23"/>
  <c r="H102" i="23"/>
  <c r="G102" i="23"/>
  <c r="I98" i="23"/>
  <c r="H98" i="23"/>
  <c r="J101" i="26"/>
  <c r="K101" i="26" s="1"/>
  <c r="H101" i="26"/>
  <c r="I101" i="26" s="1"/>
  <c r="F101" i="26"/>
  <c r="G101" i="26" s="1"/>
  <c r="D101" i="26"/>
  <c r="E101" i="26" s="1"/>
  <c r="C101" i="26"/>
  <c r="B101" i="26"/>
  <c r="A101" i="26"/>
  <c r="K100" i="26"/>
  <c r="J100" i="26"/>
  <c r="H100" i="26"/>
  <c r="I100" i="26" s="1"/>
  <c r="F100" i="26"/>
  <c r="G100" i="26" s="1"/>
  <c r="D100" i="26"/>
  <c r="E100" i="26" s="1"/>
  <c r="C100" i="26"/>
  <c r="B100" i="26"/>
  <c r="A100" i="26"/>
  <c r="J99" i="26"/>
  <c r="K99" i="26" s="1"/>
  <c r="H99" i="26"/>
  <c r="I99" i="26" s="1"/>
  <c r="F99" i="26"/>
  <c r="G99" i="26" s="1"/>
  <c r="D99" i="26"/>
  <c r="E99" i="26" s="1"/>
  <c r="C99" i="26"/>
  <c r="B99" i="26"/>
  <c r="A99" i="26"/>
  <c r="J98" i="26"/>
  <c r="K98" i="26" s="1"/>
  <c r="H98" i="26"/>
  <c r="I98" i="26" s="1"/>
  <c r="F98" i="26"/>
  <c r="G98" i="26" s="1"/>
  <c r="E98" i="26"/>
  <c r="D98" i="26"/>
  <c r="C98" i="26"/>
  <c r="B98" i="26"/>
  <c r="A98" i="26"/>
  <c r="J97" i="26"/>
  <c r="K97" i="26" s="1"/>
  <c r="H97" i="26"/>
  <c r="I97" i="26" s="1"/>
  <c r="F97" i="26"/>
  <c r="G97" i="26" s="1"/>
  <c r="D97" i="26"/>
  <c r="E97" i="26" s="1"/>
  <c r="C97" i="26"/>
  <c r="B97" i="26"/>
  <c r="A97" i="26"/>
  <c r="K96" i="26"/>
  <c r="J96" i="26"/>
  <c r="H96" i="26"/>
  <c r="I96" i="26" s="1"/>
  <c r="F96" i="26"/>
  <c r="G96" i="26" s="1"/>
  <c r="D96" i="26"/>
  <c r="E96" i="26" s="1"/>
  <c r="C96" i="26"/>
  <c r="B96" i="26"/>
  <c r="A96" i="26"/>
  <c r="J95" i="26"/>
  <c r="K95" i="26" s="1"/>
  <c r="H95" i="26"/>
  <c r="I95" i="26" s="1"/>
  <c r="F95" i="26"/>
  <c r="G95" i="26" s="1"/>
  <c r="D95" i="26"/>
  <c r="E95" i="26" s="1"/>
  <c r="C95" i="26"/>
  <c r="B95" i="26"/>
  <c r="A95" i="26"/>
  <c r="J94" i="26"/>
  <c r="K94" i="26" s="1"/>
  <c r="H94" i="26"/>
  <c r="I94" i="26" s="1"/>
  <c r="F94" i="26"/>
  <c r="G94" i="26" s="1"/>
  <c r="E94" i="26"/>
  <c r="D94" i="26"/>
  <c r="C94" i="26"/>
  <c r="B94" i="26"/>
  <c r="A94" i="26"/>
  <c r="J93" i="26"/>
  <c r="K93" i="26" s="1"/>
  <c r="H93" i="26"/>
  <c r="I93" i="26" s="1"/>
  <c r="F93" i="26"/>
  <c r="G93" i="26" s="1"/>
  <c r="D93" i="26"/>
  <c r="E93" i="26" s="1"/>
  <c r="C93" i="26"/>
  <c r="B93" i="26"/>
  <c r="A93" i="26"/>
  <c r="K92" i="26"/>
  <c r="J92" i="26"/>
  <c r="H92" i="26"/>
  <c r="I92" i="26" s="1"/>
  <c r="F92" i="26"/>
  <c r="G92" i="26" s="1"/>
  <c r="D92" i="26"/>
  <c r="E92" i="26" s="1"/>
  <c r="C92" i="26"/>
  <c r="B92" i="26"/>
  <c r="A92" i="26"/>
  <c r="J91" i="26"/>
  <c r="K91" i="26" s="1"/>
  <c r="H91" i="26"/>
  <c r="I91" i="26" s="1"/>
  <c r="F91" i="26"/>
  <c r="G91" i="26" s="1"/>
  <c r="D91" i="26"/>
  <c r="E91" i="26" s="1"/>
  <c r="C91" i="26"/>
  <c r="B91" i="26"/>
  <c r="A91" i="26"/>
  <c r="J90" i="26"/>
  <c r="K90" i="26" s="1"/>
  <c r="H90" i="26"/>
  <c r="I90" i="26" s="1"/>
  <c r="F90" i="26"/>
  <c r="G90" i="26" s="1"/>
  <c r="E90" i="26"/>
  <c r="D90" i="26"/>
  <c r="C90" i="26"/>
  <c r="B90" i="26"/>
  <c r="A90" i="26"/>
  <c r="J89" i="26"/>
  <c r="K89" i="26" s="1"/>
  <c r="H89" i="26"/>
  <c r="I89" i="26" s="1"/>
  <c r="F89" i="26"/>
  <c r="G89" i="26" s="1"/>
  <c r="D89" i="26"/>
  <c r="E89" i="26" s="1"/>
  <c r="C89" i="26"/>
  <c r="B89" i="26"/>
  <c r="A89" i="26"/>
  <c r="K88" i="26"/>
  <c r="J88" i="26"/>
  <c r="H88" i="26"/>
  <c r="I88" i="26" s="1"/>
  <c r="F88" i="26"/>
  <c r="G88" i="26" s="1"/>
  <c r="D88" i="26"/>
  <c r="E88" i="26" s="1"/>
  <c r="C88" i="26"/>
  <c r="B88" i="26"/>
  <c r="A88" i="26"/>
  <c r="J87" i="26"/>
  <c r="K87" i="26" s="1"/>
  <c r="H87" i="26"/>
  <c r="I87" i="26" s="1"/>
  <c r="F87" i="26"/>
  <c r="G87" i="26" s="1"/>
  <c r="D87" i="26"/>
  <c r="E87" i="26" s="1"/>
  <c r="C87" i="26"/>
  <c r="B87" i="26"/>
  <c r="A87" i="26"/>
  <c r="J86" i="26"/>
  <c r="K86" i="26" s="1"/>
  <c r="H86" i="26"/>
  <c r="I86" i="26" s="1"/>
  <c r="F86" i="26"/>
  <c r="G86" i="26" s="1"/>
  <c r="E86" i="26"/>
  <c r="D86" i="26"/>
  <c r="C86" i="26"/>
  <c r="B86" i="26"/>
  <c r="A86" i="26"/>
  <c r="J85" i="26"/>
  <c r="K85" i="26" s="1"/>
  <c r="H85" i="26"/>
  <c r="I85" i="26" s="1"/>
  <c r="F85" i="26"/>
  <c r="G85" i="26" s="1"/>
  <c r="D85" i="26"/>
  <c r="E85" i="26" s="1"/>
  <c r="C85" i="26"/>
  <c r="B85" i="26"/>
  <c r="A85" i="26"/>
  <c r="K84" i="26"/>
  <c r="J84" i="26"/>
  <c r="H84" i="26"/>
  <c r="I84" i="26" s="1"/>
  <c r="F84" i="26"/>
  <c r="G84" i="26" s="1"/>
  <c r="D84" i="26"/>
  <c r="E84" i="26" s="1"/>
  <c r="C84" i="26"/>
  <c r="B84" i="26"/>
  <c r="A84" i="26"/>
  <c r="J83" i="26"/>
  <c r="K83" i="26" s="1"/>
  <c r="H83" i="26"/>
  <c r="I83" i="26" s="1"/>
  <c r="F83" i="26"/>
  <c r="G83" i="26" s="1"/>
  <c r="D83" i="26"/>
  <c r="E83" i="26" s="1"/>
  <c r="C83" i="26"/>
  <c r="B83" i="26"/>
  <c r="A83" i="26"/>
  <c r="J82" i="26"/>
  <c r="K82" i="26" s="1"/>
  <c r="H82" i="26"/>
  <c r="I82" i="26" s="1"/>
  <c r="F82" i="26"/>
  <c r="G82" i="26" s="1"/>
  <c r="E82" i="26"/>
  <c r="D82" i="26"/>
  <c r="C82" i="26"/>
  <c r="B82" i="26"/>
  <c r="A82" i="26"/>
  <c r="J81" i="26"/>
  <c r="K81" i="26" s="1"/>
  <c r="H81" i="26"/>
  <c r="I81" i="26" s="1"/>
  <c r="F81" i="26"/>
  <c r="G81" i="26" s="1"/>
  <c r="D81" i="26"/>
  <c r="E81" i="26" s="1"/>
  <c r="C81" i="26"/>
  <c r="B81" i="26"/>
  <c r="A81" i="26"/>
  <c r="K80" i="26"/>
  <c r="J80" i="26"/>
  <c r="H80" i="26"/>
  <c r="I80" i="26" s="1"/>
  <c r="F80" i="26"/>
  <c r="G80" i="26" s="1"/>
  <c r="D80" i="26"/>
  <c r="E80" i="26" s="1"/>
  <c r="C80" i="26"/>
  <c r="B80" i="26"/>
  <c r="A80" i="26"/>
  <c r="J79" i="26"/>
  <c r="K79" i="26" s="1"/>
  <c r="H79" i="26"/>
  <c r="I79" i="26" s="1"/>
  <c r="F79" i="26"/>
  <c r="G79" i="26" s="1"/>
  <c r="D79" i="26"/>
  <c r="E79" i="26" s="1"/>
  <c r="C79" i="26"/>
  <c r="B79" i="26"/>
  <c r="A79" i="26"/>
  <c r="J78" i="26"/>
  <c r="K78" i="26" s="1"/>
  <c r="H78" i="26"/>
  <c r="I78" i="26" s="1"/>
  <c r="F78" i="26"/>
  <c r="G78" i="26" s="1"/>
  <c r="E78" i="26"/>
  <c r="D78" i="26"/>
  <c r="C78" i="26"/>
  <c r="B78" i="26"/>
  <c r="A78" i="26"/>
  <c r="J77" i="26"/>
  <c r="K77" i="26" s="1"/>
  <c r="H77" i="26"/>
  <c r="I77" i="26" s="1"/>
  <c r="F77" i="26"/>
  <c r="G77" i="26" s="1"/>
  <c r="D77" i="26"/>
  <c r="E77" i="26" s="1"/>
  <c r="C77" i="26"/>
  <c r="B77" i="26"/>
  <c r="A77" i="26"/>
  <c r="K76" i="26"/>
  <c r="J76" i="26"/>
  <c r="H76" i="26"/>
  <c r="I76" i="26" s="1"/>
  <c r="F76" i="26"/>
  <c r="G76" i="26" s="1"/>
  <c r="D76" i="26"/>
  <c r="E76" i="26" s="1"/>
  <c r="C76" i="26"/>
  <c r="B76" i="26"/>
  <c r="A76" i="26"/>
  <c r="J75" i="26"/>
  <c r="K75" i="26" s="1"/>
  <c r="H75" i="26"/>
  <c r="I75" i="26" s="1"/>
  <c r="F75" i="26"/>
  <c r="G75" i="26" s="1"/>
  <c r="D75" i="26"/>
  <c r="E75" i="26" s="1"/>
  <c r="C75" i="26"/>
  <c r="B75" i="26"/>
  <c r="A75" i="26"/>
  <c r="J74" i="26"/>
  <c r="K74" i="26" s="1"/>
  <c r="H74" i="26"/>
  <c r="I74" i="26" s="1"/>
  <c r="F74" i="26"/>
  <c r="G74" i="26" s="1"/>
  <c r="E74" i="26"/>
  <c r="D74" i="26"/>
  <c r="C74" i="26"/>
  <c r="B74" i="26"/>
  <c r="A74" i="26"/>
  <c r="J73" i="26"/>
  <c r="K73" i="26" s="1"/>
  <c r="H73" i="26"/>
  <c r="I73" i="26" s="1"/>
  <c r="F73" i="26"/>
  <c r="G73" i="26" s="1"/>
  <c r="D73" i="26"/>
  <c r="E73" i="26" s="1"/>
  <c r="C73" i="26"/>
  <c r="B73" i="26"/>
  <c r="A73" i="26"/>
  <c r="K72" i="26"/>
  <c r="J72" i="26"/>
  <c r="H72" i="26"/>
  <c r="I72" i="26" s="1"/>
  <c r="F72" i="26"/>
  <c r="G72" i="26" s="1"/>
  <c r="D72" i="26"/>
  <c r="E72" i="26" s="1"/>
  <c r="C72" i="26"/>
  <c r="B72" i="26"/>
  <c r="A72" i="26"/>
  <c r="J71" i="26"/>
  <c r="K71" i="26" s="1"/>
  <c r="H71" i="26"/>
  <c r="I71" i="26" s="1"/>
  <c r="F71" i="26"/>
  <c r="G71" i="26" s="1"/>
  <c r="D71" i="26"/>
  <c r="E71" i="26" s="1"/>
  <c r="C71" i="26"/>
  <c r="B71" i="26"/>
  <c r="A71" i="26"/>
  <c r="J70" i="26"/>
  <c r="K70" i="26" s="1"/>
  <c r="H70" i="26"/>
  <c r="I70" i="26" s="1"/>
  <c r="F70" i="26"/>
  <c r="G70" i="26" s="1"/>
  <c r="E70" i="26"/>
  <c r="D70" i="26"/>
  <c r="C70" i="26"/>
  <c r="B70" i="26"/>
  <c r="A70" i="26"/>
  <c r="J69" i="26"/>
  <c r="K69" i="26" s="1"/>
  <c r="H69" i="26"/>
  <c r="I69" i="26" s="1"/>
  <c r="F69" i="26"/>
  <c r="G69" i="26" s="1"/>
  <c r="D69" i="26"/>
  <c r="E69" i="26" s="1"/>
  <c r="C69" i="26"/>
  <c r="B69" i="26"/>
  <c r="A69" i="26"/>
  <c r="K68" i="26"/>
  <c r="J68" i="26"/>
  <c r="H68" i="26"/>
  <c r="I68" i="26" s="1"/>
  <c r="F68" i="26"/>
  <c r="G68" i="26" s="1"/>
  <c r="D68" i="26"/>
  <c r="E68" i="26" s="1"/>
  <c r="C68" i="26"/>
  <c r="B68" i="26"/>
  <c r="A68" i="26"/>
  <c r="J67" i="26"/>
  <c r="K67" i="26" s="1"/>
  <c r="H67" i="26"/>
  <c r="I67" i="26" s="1"/>
  <c r="F67" i="26"/>
  <c r="G67" i="26" s="1"/>
  <c r="D67" i="26"/>
  <c r="E67" i="26" s="1"/>
  <c r="C67" i="26"/>
  <c r="B67" i="26"/>
  <c r="A67" i="26"/>
  <c r="J66" i="26"/>
  <c r="K66" i="26" s="1"/>
  <c r="H66" i="26"/>
  <c r="I66" i="26" s="1"/>
  <c r="F66" i="26"/>
  <c r="G66" i="26" s="1"/>
  <c r="E66" i="26"/>
  <c r="D66" i="26"/>
  <c r="C66" i="26"/>
  <c r="B66" i="26"/>
  <c r="A66" i="26"/>
  <c r="J65" i="26"/>
  <c r="K65" i="26" s="1"/>
  <c r="H65" i="26"/>
  <c r="I65" i="26" s="1"/>
  <c r="F65" i="26"/>
  <c r="G65" i="26" s="1"/>
  <c r="D65" i="26"/>
  <c r="E65" i="26" s="1"/>
  <c r="C65" i="26"/>
  <c r="B65" i="26"/>
  <c r="A65" i="26"/>
  <c r="K64" i="26"/>
  <c r="J64" i="26"/>
  <c r="H64" i="26"/>
  <c r="I64" i="26" s="1"/>
  <c r="F64" i="26"/>
  <c r="G64" i="26" s="1"/>
  <c r="D64" i="26"/>
  <c r="E64" i="26" s="1"/>
  <c r="C64" i="26"/>
  <c r="B64" i="26"/>
  <c r="A64" i="26"/>
  <c r="J63" i="26"/>
  <c r="K63" i="26" s="1"/>
  <c r="H63" i="26"/>
  <c r="I63" i="26" s="1"/>
  <c r="F63" i="26"/>
  <c r="G63" i="26" s="1"/>
  <c r="D63" i="26"/>
  <c r="E63" i="26" s="1"/>
  <c r="C63" i="26"/>
  <c r="B63" i="26"/>
  <c r="A63" i="26"/>
  <c r="J62" i="26"/>
  <c r="K62" i="26" s="1"/>
  <c r="H62" i="26"/>
  <c r="I62" i="26" s="1"/>
  <c r="F62" i="26"/>
  <c r="G62" i="26" s="1"/>
  <c r="E62" i="26"/>
  <c r="D62" i="26"/>
  <c r="C62" i="26"/>
  <c r="B62" i="26"/>
  <c r="A62" i="26"/>
  <c r="J61" i="26"/>
  <c r="K61" i="26" s="1"/>
  <c r="H61" i="26"/>
  <c r="I61" i="26" s="1"/>
  <c r="F61" i="26"/>
  <c r="G61" i="26" s="1"/>
  <c r="D61" i="26"/>
  <c r="E61" i="26" s="1"/>
  <c r="C61" i="26"/>
  <c r="B61" i="26"/>
  <c r="A61" i="26"/>
  <c r="K60" i="26"/>
  <c r="J60" i="26"/>
  <c r="H60" i="26"/>
  <c r="I60" i="26" s="1"/>
  <c r="F60" i="26"/>
  <c r="G60" i="26" s="1"/>
  <c r="D60" i="26"/>
  <c r="E60" i="26" s="1"/>
  <c r="C60" i="26"/>
  <c r="B60" i="26"/>
  <c r="A60" i="26"/>
  <c r="J59" i="26"/>
  <c r="K59" i="26" s="1"/>
  <c r="H59" i="26"/>
  <c r="I59" i="26" s="1"/>
  <c r="F59" i="26"/>
  <c r="G59" i="26" s="1"/>
  <c r="D59" i="26"/>
  <c r="E59" i="26" s="1"/>
  <c r="C59" i="26"/>
  <c r="B59" i="26"/>
  <c r="A59" i="26"/>
  <c r="J58" i="26"/>
  <c r="K58" i="26" s="1"/>
  <c r="H58" i="26"/>
  <c r="I58" i="26" s="1"/>
  <c r="F58" i="26"/>
  <c r="G58" i="26" s="1"/>
  <c r="E58" i="26"/>
  <c r="D58" i="26"/>
  <c r="C58" i="26"/>
  <c r="B58" i="26"/>
  <c r="A58" i="26"/>
  <c r="J57" i="26"/>
  <c r="K57" i="26" s="1"/>
  <c r="H57" i="26"/>
  <c r="I57" i="26" s="1"/>
  <c r="F57" i="26"/>
  <c r="G57" i="26" s="1"/>
  <c r="D57" i="26"/>
  <c r="E57" i="26" s="1"/>
  <c r="C57" i="26"/>
  <c r="B57" i="26"/>
  <c r="A57" i="26"/>
  <c r="K56" i="26"/>
  <c r="J56" i="26"/>
  <c r="H56" i="26"/>
  <c r="I56" i="26" s="1"/>
  <c r="F56" i="26"/>
  <c r="G56" i="26" s="1"/>
  <c r="D56" i="26"/>
  <c r="E56" i="26" s="1"/>
  <c r="C56" i="26"/>
  <c r="B56" i="26"/>
  <c r="A56" i="26"/>
  <c r="J55" i="26"/>
  <c r="K55" i="26" s="1"/>
  <c r="H55" i="26"/>
  <c r="I55" i="26" s="1"/>
  <c r="F55" i="26"/>
  <c r="G55" i="26" s="1"/>
  <c r="D55" i="26"/>
  <c r="E55" i="26" s="1"/>
  <c r="C55" i="26"/>
  <c r="B55" i="26"/>
  <c r="A55" i="26"/>
  <c r="J54" i="26"/>
  <c r="K54" i="26" s="1"/>
  <c r="H54" i="26"/>
  <c r="I54" i="26" s="1"/>
  <c r="F54" i="26"/>
  <c r="G54" i="26" s="1"/>
  <c r="E54" i="26"/>
  <c r="D54" i="26"/>
  <c r="C54" i="26"/>
  <c r="B54" i="26"/>
  <c r="A54" i="26"/>
  <c r="J53" i="26"/>
  <c r="K53" i="26" s="1"/>
  <c r="H53" i="26"/>
  <c r="I53" i="26" s="1"/>
  <c r="F53" i="26"/>
  <c r="G53" i="26" s="1"/>
  <c r="D53" i="26"/>
  <c r="E53" i="26" s="1"/>
  <c r="C53" i="26"/>
  <c r="B53" i="26"/>
  <c r="A53" i="26"/>
  <c r="J52" i="26"/>
  <c r="K52" i="26" s="1"/>
  <c r="H52" i="26"/>
  <c r="I52" i="26" s="1"/>
  <c r="G52" i="26"/>
  <c r="F52" i="26"/>
  <c r="D52" i="26"/>
  <c r="E52" i="26" s="1"/>
  <c r="C52" i="26"/>
  <c r="B52" i="26"/>
  <c r="A52" i="26"/>
  <c r="J51" i="26"/>
  <c r="K51" i="26" s="1"/>
  <c r="H51" i="26"/>
  <c r="I51" i="26" s="1"/>
  <c r="F51" i="26"/>
  <c r="G51" i="26" s="1"/>
  <c r="E51" i="26"/>
  <c r="D51" i="26"/>
  <c r="C51" i="26"/>
  <c r="B51" i="26"/>
  <c r="A51" i="26"/>
  <c r="J50" i="26"/>
  <c r="K50" i="26" s="1"/>
  <c r="I50" i="26"/>
  <c r="H50" i="26"/>
  <c r="F50" i="26"/>
  <c r="G50" i="26" s="1"/>
  <c r="D50" i="26"/>
  <c r="E50" i="26" s="1"/>
  <c r="C50" i="26"/>
  <c r="B50" i="26"/>
  <c r="A50" i="26"/>
  <c r="K49" i="26"/>
  <c r="J49" i="26"/>
  <c r="H49" i="26"/>
  <c r="I49" i="26" s="1"/>
  <c r="F49" i="26"/>
  <c r="G49" i="26" s="1"/>
  <c r="D49" i="26"/>
  <c r="E49" i="26" s="1"/>
  <c r="C49" i="26"/>
  <c r="B49" i="26"/>
  <c r="A49" i="26"/>
  <c r="J48" i="26"/>
  <c r="K48" i="26" s="1"/>
  <c r="H48" i="26"/>
  <c r="I48" i="26" s="1"/>
  <c r="G48" i="26"/>
  <c r="F48" i="26"/>
  <c r="D48" i="26"/>
  <c r="E48" i="26" s="1"/>
  <c r="C48" i="26"/>
  <c r="B48" i="26"/>
  <c r="A48" i="26"/>
  <c r="J47" i="26"/>
  <c r="K47" i="26" s="1"/>
  <c r="H47" i="26"/>
  <c r="I47" i="26" s="1"/>
  <c r="F47" i="26"/>
  <c r="G47" i="26" s="1"/>
  <c r="D47" i="26"/>
  <c r="E47" i="26" s="1"/>
  <c r="C47" i="26"/>
  <c r="B47" i="26"/>
  <c r="A47" i="26"/>
  <c r="J46" i="26"/>
  <c r="K46" i="26" s="1"/>
  <c r="I46" i="26"/>
  <c r="H46" i="26"/>
  <c r="F46" i="26"/>
  <c r="G46" i="26" s="1"/>
  <c r="D46" i="26"/>
  <c r="E46" i="26" s="1"/>
  <c r="C46" i="26"/>
  <c r="B46" i="26"/>
  <c r="A46" i="26"/>
  <c r="J45" i="26"/>
  <c r="K45" i="26" s="1"/>
  <c r="H45" i="26"/>
  <c r="I45" i="26" s="1"/>
  <c r="F45" i="26"/>
  <c r="G45" i="26" s="1"/>
  <c r="D45" i="26"/>
  <c r="E45" i="26" s="1"/>
  <c r="C45" i="26"/>
  <c r="B45" i="26"/>
  <c r="A45" i="26"/>
  <c r="J44" i="26"/>
  <c r="K44" i="26" s="1"/>
  <c r="H44" i="26"/>
  <c r="I44" i="26" s="1"/>
  <c r="G44" i="26"/>
  <c r="F44" i="26"/>
  <c r="D44" i="26"/>
  <c r="E44" i="26" s="1"/>
  <c r="C44" i="26"/>
  <c r="B44" i="26"/>
  <c r="A44" i="26"/>
  <c r="J43" i="26"/>
  <c r="K43" i="26" s="1"/>
  <c r="H43" i="26"/>
  <c r="I43" i="26" s="1"/>
  <c r="F43" i="26"/>
  <c r="G43" i="26" s="1"/>
  <c r="D43" i="26"/>
  <c r="E43" i="26" s="1"/>
  <c r="C43" i="26"/>
  <c r="B43" i="26"/>
  <c r="A43" i="26"/>
  <c r="J42" i="26"/>
  <c r="K42" i="26" s="1"/>
  <c r="I42" i="26"/>
  <c r="H42" i="26"/>
  <c r="F42" i="26"/>
  <c r="G42" i="26" s="1"/>
  <c r="D42" i="26"/>
  <c r="E42" i="26" s="1"/>
  <c r="C42" i="26"/>
  <c r="B42" i="26"/>
  <c r="A42" i="26"/>
  <c r="J41" i="26"/>
  <c r="K41" i="26" s="1"/>
  <c r="H41" i="26"/>
  <c r="I41" i="26" s="1"/>
  <c r="F41" i="26"/>
  <c r="G41" i="26" s="1"/>
  <c r="D41" i="26"/>
  <c r="E41" i="26" s="1"/>
  <c r="C41" i="26"/>
  <c r="B41" i="26"/>
  <c r="A41" i="26"/>
  <c r="J40" i="26"/>
  <c r="K40" i="26" s="1"/>
  <c r="H40" i="26"/>
  <c r="I40" i="26" s="1"/>
  <c r="G40" i="26"/>
  <c r="F40" i="26"/>
  <c r="D40" i="26"/>
  <c r="E40" i="26" s="1"/>
  <c r="C40" i="26"/>
  <c r="B40" i="26"/>
  <c r="A40" i="26"/>
  <c r="J39" i="26"/>
  <c r="K39" i="26" s="1"/>
  <c r="H39" i="26"/>
  <c r="I39" i="26" s="1"/>
  <c r="F39" i="26"/>
  <c r="G39" i="26" s="1"/>
  <c r="D39" i="26"/>
  <c r="E39" i="26" s="1"/>
  <c r="C39" i="26"/>
  <c r="B39" i="26"/>
  <c r="A39" i="26"/>
  <c r="J38" i="26"/>
  <c r="K38" i="26" s="1"/>
  <c r="I38" i="26"/>
  <c r="H38" i="26"/>
  <c r="F38" i="26"/>
  <c r="G38" i="26" s="1"/>
  <c r="D38" i="26"/>
  <c r="E38" i="26" s="1"/>
  <c r="C38" i="26"/>
  <c r="B38" i="26"/>
  <c r="A38" i="26"/>
  <c r="J37" i="26"/>
  <c r="K37" i="26" s="1"/>
  <c r="H37" i="26"/>
  <c r="I37" i="26" s="1"/>
  <c r="F37" i="26"/>
  <c r="G37" i="26" s="1"/>
  <c r="D37" i="26"/>
  <c r="E37" i="26" s="1"/>
  <c r="C37" i="26"/>
  <c r="B37" i="26"/>
  <c r="A37" i="26"/>
  <c r="J36" i="26"/>
  <c r="K36" i="26" s="1"/>
  <c r="H36" i="26"/>
  <c r="I36" i="26" s="1"/>
  <c r="G36" i="26"/>
  <c r="F36" i="26"/>
  <c r="D36" i="26"/>
  <c r="E36" i="26" s="1"/>
  <c r="C36" i="26"/>
  <c r="B36" i="26"/>
  <c r="A36" i="26"/>
  <c r="J35" i="26"/>
  <c r="K35" i="26" s="1"/>
  <c r="H35" i="26"/>
  <c r="I35" i="26" s="1"/>
  <c r="F35" i="26"/>
  <c r="G35" i="26" s="1"/>
  <c r="D35" i="26"/>
  <c r="E35" i="26" s="1"/>
  <c r="C35" i="26"/>
  <c r="B35" i="26"/>
  <c r="A35" i="26"/>
  <c r="J34" i="26"/>
  <c r="K34" i="26" s="1"/>
  <c r="I34" i="26"/>
  <c r="H34" i="26"/>
  <c r="F34" i="26"/>
  <c r="G34" i="26" s="1"/>
  <c r="D34" i="26"/>
  <c r="E34" i="26" s="1"/>
  <c r="C34" i="26"/>
  <c r="B34" i="26"/>
  <c r="A34" i="26"/>
  <c r="J33" i="26"/>
  <c r="K33" i="26" s="1"/>
  <c r="H33" i="26"/>
  <c r="I33" i="26" s="1"/>
  <c r="F33" i="26"/>
  <c r="G33" i="26" s="1"/>
  <c r="D33" i="26"/>
  <c r="E33" i="26" s="1"/>
  <c r="C33" i="26"/>
  <c r="B33" i="26"/>
  <c r="A33" i="26"/>
  <c r="J32" i="26"/>
  <c r="K32" i="26" s="1"/>
  <c r="H32" i="26"/>
  <c r="I32" i="26" s="1"/>
  <c r="G32" i="26"/>
  <c r="F32" i="26"/>
  <c r="D32" i="26"/>
  <c r="E32" i="26" s="1"/>
  <c r="C32" i="26"/>
  <c r="B32" i="26"/>
  <c r="A32" i="26"/>
  <c r="J31" i="26"/>
  <c r="K31" i="26" s="1"/>
  <c r="H31" i="26"/>
  <c r="I31" i="26" s="1"/>
  <c r="F31" i="26"/>
  <c r="G31" i="26" s="1"/>
  <c r="D31" i="26"/>
  <c r="E31" i="26" s="1"/>
  <c r="C31" i="26"/>
  <c r="B31" i="26"/>
  <c r="A31" i="26"/>
  <c r="J30" i="26"/>
  <c r="K30" i="26" s="1"/>
  <c r="I30" i="26"/>
  <c r="H30" i="26"/>
  <c r="F30" i="26"/>
  <c r="G30" i="26" s="1"/>
  <c r="D30" i="26"/>
  <c r="E30" i="26" s="1"/>
  <c r="C30" i="26"/>
  <c r="B30" i="26"/>
  <c r="A30" i="26"/>
  <c r="J29" i="26"/>
  <c r="K29" i="26" s="1"/>
  <c r="H29" i="26"/>
  <c r="I29" i="26" s="1"/>
  <c r="F29" i="26"/>
  <c r="G29" i="26" s="1"/>
  <c r="D29" i="26"/>
  <c r="E29" i="26" s="1"/>
  <c r="C29" i="26"/>
  <c r="B29" i="26"/>
  <c r="A29" i="26"/>
  <c r="J28" i="26"/>
  <c r="K28" i="26" s="1"/>
  <c r="H28" i="26"/>
  <c r="I28" i="26" s="1"/>
  <c r="G28" i="26"/>
  <c r="F28" i="26"/>
  <c r="D28" i="26"/>
  <c r="E28" i="26" s="1"/>
  <c r="C28" i="26"/>
  <c r="B28" i="26"/>
  <c r="A28" i="26"/>
  <c r="J27" i="26"/>
  <c r="K27" i="26" s="1"/>
  <c r="H27" i="26"/>
  <c r="I27" i="26" s="1"/>
  <c r="F27" i="26"/>
  <c r="G27" i="26" s="1"/>
  <c r="D27" i="26"/>
  <c r="E27" i="26" s="1"/>
  <c r="C27" i="26"/>
  <c r="B27" i="26"/>
  <c r="A27" i="26"/>
  <c r="J26" i="26"/>
  <c r="K26" i="26" s="1"/>
  <c r="I26" i="26"/>
  <c r="H26" i="26"/>
  <c r="F26" i="26"/>
  <c r="G26" i="26" s="1"/>
  <c r="D26" i="26"/>
  <c r="E26" i="26" s="1"/>
  <c r="C26" i="26"/>
  <c r="B26" i="26"/>
  <c r="A26" i="26"/>
  <c r="J25" i="26"/>
  <c r="K25" i="26" s="1"/>
  <c r="H25" i="26"/>
  <c r="I25" i="26" s="1"/>
  <c r="F25" i="26"/>
  <c r="G25" i="26" s="1"/>
  <c r="D25" i="26"/>
  <c r="E25" i="26" s="1"/>
  <c r="C25" i="26"/>
  <c r="B25" i="26"/>
  <c r="A25" i="26"/>
  <c r="J24" i="26"/>
  <c r="K24" i="26" s="1"/>
  <c r="H24" i="26"/>
  <c r="I24" i="26" s="1"/>
  <c r="G24" i="26"/>
  <c r="F24" i="26"/>
  <c r="D24" i="26"/>
  <c r="E24" i="26" s="1"/>
  <c r="C24" i="26"/>
  <c r="B24" i="26"/>
  <c r="A24" i="26"/>
  <c r="J23" i="26"/>
  <c r="K23" i="26" s="1"/>
  <c r="H23" i="26"/>
  <c r="I23" i="26" s="1"/>
  <c r="F23" i="26"/>
  <c r="G23" i="26" s="1"/>
  <c r="D23" i="26"/>
  <c r="E23" i="26" s="1"/>
  <c r="C23" i="26"/>
  <c r="B23" i="26"/>
  <c r="A23" i="26"/>
  <c r="J22" i="26"/>
  <c r="K22" i="26" s="1"/>
  <c r="I22" i="26"/>
  <c r="H22" i="26"/>
  <c r="F22" i="26"/>
  <c r="G22" i="26" s="1"/>
  <c r="D22" i="26"/>
  <c r="E22" i="26" s="1"/>
  <c r="C22" i="26"/>
  <c r="B22" i="26"/>
  <c r="A22" i="26"/>
  <c r="K21" i="26"/>
  <c r="J21" i="26"/>
  <c r="H21" i="26"/>
  <c r="I21" i="26" s="1"/>
  <c r="F21" i="26"/>
  <c r="G21" i="26" s="1"/>
  <c r="D21" i="26"/>
  <c r="E21" i="26" s="1"/>
  <c r="C21" i="26"/>
  <c r="B21" i="26"/>
  <c r="A21" i="26"/>
  <c r="J20" i="26"/>
  <c r="K20" i="26" s="1"/>
  <c r="H20" i="26"/>
  <c r="I20" i="26" s="1"/>
  <c r="G20" i="26"/>
  <c r="F20" i="26"/>
  <c r="D20" i="26"/>
  <c r="E20" i="26" s="1"/>
  <c r="C20" i="26"/>
  <c r="B20" i="26"/>
  <c r="A20" i="26"/>
  <c r="J19" i="26"/>
  <c r="K19" i="26" s="1"/>
  <c r="H19" i="26"/>
  <c r="I19" i="26" s="1"/>
  <c r="F19" i="26"/>
  <c r="G19" i="26" s="1"/>
  <c r="E19" i="26"/>
  <c r="D19" i="26"/>
  <c r="C19" i="26"/>
  <c r="B19" i="26"/>
  <c r="A19" i="26"/>
  <c r="J18" i="26"/>
  <c r="K18" i="26" s="1"/>
  <c r="I18" i="26"/>
  <c r="H18" i="26"/>
  <c r="F18" i="26"/>
  <c r="G18" i="26" s="1"/>
  <c r="D18" i="26"/>
  <c r="E18" i="26" s="1"/>
  <c r="C18" i="26"/>
  <c r="B18" i="26"/>
  <c r="A18" i="26"/>
  <c r="K17" i="26"/>
  <c r="J17" i="26"/>
  <c r="H17" i="26"/>
  <c r="I17" i="26" s="1"/>
  <c r="F17" i="26"/>
  <c r="G17" i="26" s="1"/>
  <c r="D17" i="26"/>
  <c r="E17" i="26" s="1"/>
  <c r="C17" i="26"/>
  <c r="B17" i="26"/>
  <c r="A17" i="26"/>
  <c r="J16" i="26"/>
  <c r="K16" i="26" s="1"/>
  <c r="H16" i="26"/>
  <c r="I16" i="26" s="1"/>
  <c r="F16" i="26"/>
  <c r="G16" i="26" s="1"/>
  <c r="D16" i="26"/>
  <c r="E16" i="26" s="1"/>
  <c r="C16" i="26"/>
  <c r="B16" i="26"/>
  <c r="A16" i="26"/>
  <c r="J15" i="26"/>
  <c r="K15" i="26" s="1"/>
  <c r="H15" i="26"/>
  <c r="I15" i="26" s="1"/>
  <c r="F15" i="26"/>
  <c r="G15" i="26" s="1"/>
  <c r="D15" i="26"/>
  <c r="E15" i="26" s="1"/>
  <c r="C15" i="26"/>
  <c r="B15" i="26"/>
  <c r="A15" i="26"/>
  <c r="J14" i="26"/>
  <c r="K14" i="26" s="1"/>
  <c r="H14" i="26"/>
  <c r="I14" i="26" s="1"/>
  <c r="F14" i="26"/>
  <c r="G14" i="26" s="1"/>
  <c r="D14" i="26"/>
  <c r="E14" i="26" s="1"/>
  <c r="C14" i="26"/>
  <c r="B14" i="26"/>
  <c r="A14" i="26"/>
  <c r="J13" i="26"/>
  <c r="K13" i="26" s="1"/>
  <c r="H13" i="26"/>
  <c r="I13" i="26" s="1"/>
  <c r="F13" i="26"/>
  <c r="G13" i="26" s="1"/>
  <c r="D13" i="26"/>
  <c r="E13" i="26" s="1"/>
  <c r="C13" i="26"/>
  <c r="B13" i="26"/>
  <c r="A13" i="26"/>
  <c r="J12" i="26"/>
  <c r="K12" i="26" s="1"/>
  <c r="H12" i="26"/>
  <c r="I12" i="26" s="1"/>
  <c r="F12" i="26"/>
  <c r="G12" i="26" s="1"/>
  <c r="D12" i="26"/>
  <c r="E12" i="26" s="1"/>
  <c r="C12" i="26"/>
  <c r="B12" i="26"/>
  <c r="A12" i="26"/>
  <c r="J11" i="26"/>
  <c r="K11" i="26" s="1"/>
  <c r="H11" i="26"/>
  <c r="I11" i="26" s="1"/>
  <c r="F11" i="26"/>
  <c r="G11" i="26" s="1"/>
  <c r="D11" i="26"/>
  <c r="E11" i="26" s="1"/>
  <c r="C11" i="26"/>
  <c r="B11" i="26"/>
  <c r="A11" i="26"/>
  <c r="J10" i="26"/>
  <c r="K10" i="26" s="1"/>
  <c r="H10" i="26"/>
  <c r="I10" i="26" s="1"/>
  <c r="F10" i="26"/>
  <c r="G10" i="26" s="1"/>
  <c r="D10" i="26"/>
  <c r="E10" i="26" s="1"/>
  <c r="C10" i="26"/>
  <c r="B10" i="26"/>
  <c r="A10" i="26"/>
  <c r="J9" i="26"/>
  <c r="K9" i="26" s="1"/>
  <c r="H9" i="26"/>
  <c r="I9" i="26" s="1"/>
  <c r="F9" i="26"/>
  <c r="G9" i="26" s="1"/>
  <c r="D9" i="26"/>
  <c r="E9" i="26" s="1"/>
  <c r="C9" i="26"/>
  <c r="B9" i="26"/>
  <c r="A9" i="26"/>
  <c r="J8" i="26"/>
  <c r="K8" i="26" s="1"/>
  <c r="H8" i="26"/>
  <c r="I8" i="26" s="1"/>
  <c r="F8" i="26"/>
  <c r="G8" i="26" s="1"/>
  <c r="D8" i="26"/>
  <c r="E8" i="26" s="1"/>
  <c r="C8" i="26"/>
  <c r="B8" i="26"/>
  <c r="A8" i="26"/>
  <c r="J7" i="26"/>
  <c r="K7" i="26" s="1"/>
  <c r="H7" i="26"/>
  <c r="I7" i="26" s="1"/>
  <c r="F7" i="26"/>
  <c r="G7" i="26" s="1"/>
  <c r="D7" i="26"/>
  <c r="E7" i="26" s="1"/>
  <c r="C7" i="26"/>
  <c r="B7" i="26"/>
  <c r="A7" i="26"/>
  <c r="J6" i="26"/>
  <c r="K6" i="26" s="1"/>
  <c r="H6" i="26"/>
  <c r="I6" i="26" s="1"/>
  <c r="F6" i="26"/>
  <c r="G6" i="26" s="1"/>
  <c r="D6" i="26"/>
  <c r="E6" i="26" s="1"/>
  <c r="C6" i="26"/>
  <c r="B6" i="26"/>
  <c r="A6" i="26"/>
  <c r="J5" i="26"/>
  <c r="K5" i="26" s="1"/>
  <c r="H5" i="26"/>
  <c r="I5" i="26" s="1"/>
  <c r="F5" i="26"/>
  <c r="G5" i="26" s="1"/>
  <c r="D5" i="26"/>
  <c r="E5" i="26" s="1"/>
  <c r="C5" i="26"/>
  <c r="B5" i="26"/>
  <c r="A5" i="26"/>
  <c r="J4" i="26"/>
  <c r="K4" i="26" s="1"/>
  <c r="H4" i="26"/>
  <c r="I4" i="26" s="1"/>
  <c r="F4" i="26"/>
  <c r="G4" i="26" s="1"/>
  <c r="D4" i="26"/>
  <c r="E4" i="26" s="1"/>
  <c r="C4" i="26"/>
  <c r="B4" i="26"/>
  <c r="A4" i="26"/>
  <c r="J3" i="26"/>
  <c r="K3" i="26" s="1"/>
  <c r="H3" i="26"/>
  <c r="I3" i="26" s="1"/>
  <c r="F3" i="26"/>
  <c r="G3" i="26" s="1"/>
  <c r="D3" i="26"/>
  <c r="E3" i="26" s="1"/>
  <c r="C3" i="26"/>
  <c r="B3" i="26"/>
  <c r="A3" i="26"/>
  <c r="J2" i="26"/>
  <c r="J105" i="26" s="1"/>
  <c r="H2" i="26"/>
  <c r="I2" i="26" s="1"/>
  <c r="F2" i="26"/>
  <c r="G2" i="26" s="1"/>
  <c r="D2" i="26"/>
  <c r="C2" i="26"/>
  <c r="B2" i="26"/>
  <c r="A2" i="26"/>
  <c r="F105" i="26"/>
  <c r="E2" i="26"/>
  <c r="K106" i="23" l="1"/>
  <c r="E20" i="16" s="1"/>
  <c r="G106" i="23"/>
  <c r="L106" i="23"/>
  <c r="E20" i="25" s="1"/>
  <c r="K122" i="23"/>
  <c r="G122" i="23"/>
  <c r="K108" i="23"/>
  <c r="G108" i="23"/>
  <c r="G98" i="23"/>
  <c r="K2" i="26"/>
  <c r="D105" i="26"/>
  <c r="E105" i="26"/>
  <c r="K105" i="26"/>
  <c r="G105" i="26"/>
  <c r="I105" i="26"/>
  <c r="H105" i="26"/>
  <c r="I93" i="23"/>
  <c r="G93" i="23"/>
  <c r="I89" i="23"/>
  <c r="G89" i="23" s="1"/>
  <c r="I87" i="23"/>
  <c r="E19" i="25" l="1"/>
  <c r="E19" i="16"/>
  <c r="E6" i="16"/>
  <c r="E6" i="25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AC70" i="23" l="1"/>
  <c r="AB70" i="23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AC69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AC77" i="23" l="1"/>
  <c r="AD22" i="25" s="1"/>
  <c r="AB77" i="23"/>
  <c r="AC22" i="25" s="1"/>
  <c r="AA77" i="23"/>
  <c r="AB22" i="25" s="1"/>
  <c r="Z77" i="23"/>
  <c r="AA22" i="25" s="1"/>
  <c r="Y77" i="23"/>
  <c r="Z22" i="25" s="1"/>
  <c r="X77" i="23"/>
  <c r="Y22" i="25" s="1"/>
  <c r="W77" i="23"/>
  <c r="X22" i="16" s="1"/>
  <c r="V77" i="23"/>
  <c r="W22" i="16" s="1"/>
  <c r="U77" i="23"/>
  <c r="T77" i="23"/>
  <c r="U22" i="25" s="1"/>
  <c r="S77" i="23"/>
  <c r="T22" i="25" s="1"/>
  <c r="R77" i="23"/>
  <c r="S22" i="25" s="1"/>
  <c r="Q77" i="23"/>
  <c r="P77" i="23"/>
  <c r="O77" i="23"/>
  <c r="P22" i="16" s="1"/>
  <c r="N77" i="23"/>
  <c r="O22" i="16" s="1"/>
  <c r="M77" i="23"/>
  <c r="N22" i="25" s="1"/>
  <c r="L77" i="23"/>
  <c r="M22" i="16" s="1"/>
  <c r="K77" i="23"/>
  <c r="L22" i="16" s="1"/>
  <c r="J77" i="23"/>
  <c r="I77" i="23"/>
  <c r="J22" i="25" s="1"/>
  <c r="H77" i="23"/>
  <c r="I22" i="25" s="1"/>
  <c r="G77" i="23"/>
  <c r="H22" i="16" s="1"/>
  <c r="F77" i="23"/>
  <c r="G22" i="16" s="1"/>
  <c r="E77" i="23"/>
  <c r="F22" i="25" s="1"/>
  <c r="AC73" i="23"/>
  <c r="AB73" i="23"/>
  <c r="AA73" i="23"/>
  <c r="Z73" i="23"/>
  <c r="Y73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AC72" i="23"/>
  <c r="AB72" i="23"/>
  <c r="AA72" i="23"/>
  <c r="Z72" i="23"/>
  <c r="Z74" i="23" s="1"/>
  <c r="AA21" i="16" s="1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I74" i="23" s="1"/>
  <c r="J21" i="25" s="1"/>
  <c r="H72" i="23"/>
  <c r="G72" i="23"/>
  <c r="F72" i="23"/>
  <c r="E72" i="23"/>
  <c r="E74" i="23" s="1"/>
  <c r="F21" i="16" s="1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AC68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AB43" i="23"/>
  <c r="AB45" i="23" s="1"/>
  <c r="AC20" i="25" s="1"/>
  <c r="P41" i="23"/>
  <c r="Q19" i="25" s="1"/>
  <c r="L42" i="23"/>
  <c r="L44" i="23" s="1"/>
  <c r="M20" i="16" s="1"/>
  <c r="V43" i="23"/>
  <c r="V45" i="23" s="1"/>
  <c r="W20" i="25" s="1"/>
  <c r="R43" i="23"/>
  <c r="R45" i="23" s="1"/>
  <c r="S20" i="25" s="1"/>
  <c r="O42" i="23"/>
  <c r="O44" i="23" s="1"/>
  <c r="P20" i="16" s="1"/>
  <c r="N42" i="23"/>
  <c r="J40" i="23"/>
  <c r="K19" i="16" s="1"/>
  <c r="F43" i="23"/>
  <c r="F45" i="23" s="1"/>
  <c r="G20" i="25" s="1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AC33" i="23"/>
  <c r="AD16" i="25" s="1"/>
  <c r="AB33" i="23"/>
  <c r="AC16" i="25" s="1"/>
  <c r="AA33" i="23"/>
  <c r="AB16" i="25" s="1"/>
  <c r="Z33" i="23"/>
  <c r="AA16" i="25" s="1"/>
  <c r="Y33" i="23"/>
  <c r="X33" i="23"/>
  <c r="Y16" i="25" s="1"/>
  <c r="W33" i="23"/>
  <c r="X16" i="25" s="1"/>
  <c r="V33" i="23"/>
  <c r="U33" i="23"/>
  <c r="T33" i="23"/>
  <c r="U16" i="25" s="1"/>
  <c r="S33" i="23"/>
  <c r="T16" i="25" s="1"/>
  <c r="R33" i="23"/>
  <c r="S16" i="25" s="1"/>
  <c r="Q33" i="23"/>
  <c r="P33" i="23"/>
  <c r="Q16" i="25" s="1"/>
  <c r="O33" i="23"/>
  <c r="P16" i="25" s="1"/>
  <c r="N33" i="23"/>
  <c r="O16" i="25" s="1"/>
  <c r="M33" i="23"/>
  <c r="L33" i="23"/>
  <c r="M16" i="25" s="1"/>
  <c r="K33" i="23"/>
  <c r="L16" i="25" s="1"/>
  <c r="J33" i="23"/>
  <c r="K16" i="25" s="1"/>
  <c r="I33" i="23"/>
  <c r="J16" i="25" s="1"/>
  <c r="H33" i="23"/>
  <c r="I16" i="25" s="1"/>
  <c r="G33" i="23"/>
  <c r="H16" i="25" s="1"/>
  <c r="F33" i="23"/>
  <c r="G16" i="25" s="1"/>
  <c r="E33" i="23"/>
  <c r="F16" i="25" s="1"/>
  <c r="AC32" i="23"/>
  <c r="AD16" i="16" s="1"/>
  <c r="AB32" i="23"/>
  <c r="AC16" i="16" s="1"/>
  <c r="AA32" i="23"/>
  <c r="AB16" i="16" s="1"/>
  <c r="Z32" i="23"/>
  <c r="AA16" i="16" s="1"/>
  <c r="Y32" i="23"/>
  <c r="Z16" i="16" s="1"/>
  <c r="X32" i="23"/>
  <c r="Y16" i="16" s="1"/>
  <c r="W32" i="23"/>
  <c r="X16" i="16" s="1"/>
  <c r="V32" i="23"/>
  <c r="U32" i="23"/>
  <c r="V16" i="16" s="1"/>
  <c r="T32" i="23"/>
  <c r="U16" i="16" s="1"/>
  <c r="S32" i="23"/>
  <c r="T16" i="16" s="1"/>
  <c r="R32" i="23"/>
  <c r="S16" i="16" s="1"/>
  <c r="Q32" i="23"/>
  <c r="R16" i="16" s="1"/>
  <c r="P32" i="23"/>
  <c r="Q16" i="16" s="1"/>
  <c r="O32" i="23"/>
  <c r="P16" i="16" s="1"/>
  <c r="N32" i="23"/>
  <c r="O16" i="16" s="1"/>
  <c r="M32" i="23"/>
  <c r="N16" i="16" s="1"/>
  <c r="L32" i="23"/>
  <c r="M16" i="16" s="1"/>
  <c r="K32" i="23"/>
  <c r="L16" i="16" s="1"/>
  <c r="J32" i="23"/>
  <c r="K16" i="16" s="1"/>
  <c r="I32" i="23"/>
  <c r="J16" i="16" s="1"/>
  <c r="H32" i="23"/>
  <c r="I16" i="16" s="1"/>
  <c r="G32" i="23"/>
  <c r="H16" i="16" s="1"/>
  <c r="F32" i="23"/>
  <c r="G16" i="16" s="1"/>
  <c r="E32" i="23"/>
  <c r="F16" i="16" s="1"/>
  <c r="AC19" i="23"/>
  <c r="AD13" i="25" s="1"/>
  <c r="AB19" i="23"/>
  <c r="AC13" i="25" s="1"/>
  <c r="AA19" i="23"/>
  <c r="AB13" i="25" s="1"/>
  <c r="Z19" i="23"/>
  <c r="AA13" i="25" s="1"/>
  <c r="Y19" i="23"/>
  <c r="Z13" i="25" s="1"/>
  <c r="X19" i="23"/>
  <c r="Y13" i="25" s="1"/>
  <c r="W19" i="23"/>
  <c r="X13" i="25" s="1"/>
  <c r="V19" i="23"/>
  <c r="W13" i="25" s="1"/>
  <c r="U19" i="23"/>
  <c r="V13" i="25" s="1"/>
  <c r="T19" i="23"/>
  <c r="U13" i="25" s="1"/>
  <c r="S19" i="23"/>
  <c r="T13" i="25" s="1"/>
  <c r="R19" i="23"/>
  <c r="S13" i="25" s="1"/>
  <c r="Q19" i="23"/>
  <c r="R13" i="25" s="1"/>
  <c r="P19" i="23"/>
  <c r="Q13" i="25" s="1"/>
  <c r="O19" i="23"/>
  <c r="P13" i="25" s="1"/>
  <c r="N19" i="23"/>
  <c r="O13" i="25" s="1"/>
  <c r="M19" i="23"/>
  <c r="N13" i="25" s="1"/>
  <c r="L19" i="23"/>
  <c r="M13" i="25" s="1"/>
  <c r="K19" i="23"/>
  <c r="L13" i="25" s="1"/>
  <c r="J19" i="23"/>
  <c r="K13" i="25" s="1"/>
  <c r="I19" i="23"/>
  <c r="J13" i="25" s="1"/>
  <c r="H19" i="23"/>
  <c r="I13" i="25" s="1"/>
  <c r="G19" i="23"/>
  <c r="H13" i="25" s="1"/>
  <c r="F19" i="23"/>
  <c r="G13" i="25" s="1"/>
  <c r="E19" i="23"/>
  <c r="F13" i="25" s="1"/>
  <c r="AC18" i="23"/>
  <c r="AD13" i="16" s="1"/>
  <c r="AB18" i="23"/>
  <c r="AC13" i="16" s="1"/>
  <c r="AA18" i="23"/>
  <c r="AB13" i="16" s="1"/>
  <c r="Z18" i="23"/>
  <c r="AA13" i="16" s="1"/>
  <c r="Y18" i="23"/>
  <c r="Z13" i="16" s="1"/>
  <c r="X18" i="23"/>
  <c r="Y13" i="16" s="1"/>
  <c r="W18" i="23"/>
  <c r="X13" i="16" s="1"/>
  <c r="V18" i="23"/>
  <c r="W13" i="16" s="1"/>
  <c r="U18" i="23"/>
  <c r="V13" i="16" s="1"/>
  <c r="T18" i="23"/>
  <c r="U13" i="16" s="1"/>
  <c r="S18" i="23"/>
  <c r="T13" i="16" s="1"/>
  <c r="R18" i="23"/>
  <c r="S13" i="16" s="1"/>
  <c r="Q18" i="23"/>
  <c r="R13" i="16" s="1"/>
  <c r="P18" i="23"/>
  <c r="Q13" i="16" s="1"/>
  <c r="O18" i="23"/>
  <c r="P13" i="16" s="1"/>
  <c r="N18" i="23"/>
  <c r="O13" i="16" s="1"/>
  <c r="M18" i="23"/>
  <c r="N13" i="16" s="1"/>
  <c r="L18" i="23"/>
  <c r="K18" i="23"/>
  <c r="L13" i="16" s="1"/>
  <c r="J18" i="23"/>
  <c r="K13" i="16" s="1"/>
  <c r="I18" i="23"/>
  <c r="J13" i="16" s="1"/>
  <c r="H18" i="23"/>
  <c r="I13" i="16" s="1"/>
  <c r="G18" i="23"/>
  <c r="H13" i="16" s="1"/>
  <c r="F18" i="23"/>
  <c r="G13" i="16" s="1"/>
  <c r="E18" i="23"/>
  <c r="F13" i="16" s="1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Q6" i="16"/>
  <c r="O5" i="16"/>
  <c r="AC5" i="16"/>
  <c r="AD5" i="16"/>
  <c r="AB5" i="16"/>
  <c r="AA5" i="16"/>
  <c r="Z5" i="16"/>
  <c r="Y5" i="16"/>
  <c r="X5" i="16"/>
  <c r="W5" i="16"/>
  <c r="V5" i="16"/>
  <c r="U5" i="16"/>
  <c r="S5" i="16"/>
  <c r="R5" i="16"/>
  <c r="Q5" i="16"/>
  <c r="N5" i="16"/>
  <c r="M5" i="16"/>
  <c r="L5" i="16"/>
  <c r="K5" i="16"/>
  <c r="J5" i="16"/>
  <c r="I5" i="16"/>
  <c r="H5" i="16"/>
  <c r="G5" i="16"/>
  <c r="F5" i="16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AD33" i="16"/>
  <c r="AC33" i="16"/>
  <c r="AB33" i="16"/>
  <c r="AA33" i="16"/>
  <c r="Z33" i="16"/>
  <c r="Y33" i="16"/>
  <c r="W33" i="16"/>
  <c r="V33" i="16"/>
  <c r="U33" i="16"/>
  <c r="T33" i="16"/>
  <c r="S33" i="16"/>
  <c r="R33" i="16"/>
  <c r="M33" i="16"/>
  <c r="L33" i="16"/>
  <c r="K33" i="16"/>
  <c r="J33" i="16"/>
  <c r="I33" i="16"/>
  <c r="G33" i="16"/>
  <c r="F33" i="16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AC31" i="16"/>
  <c r="AB31" i="16"/>
  <c r="AA31" i="16"/>
  <c r="Y31" i="16"/>
  <c r="X31" i="16"/>
  <c r="W31" i="16"/>
  <c r="V31" i="16"/>
  <c r="U31" i="16"/>
  <c r="T31" i="16"/>
  <c r="R31" i="16"/>
  <c r="Q31" i="16"/>
  <c r="P31" i="16"/>
  <c r="O31" i="16"/>
  <c r="M31" i="16"/>
  <c r="K31" i="16"/>
  <c r="I31" i="16"/>
  <c r="G31" i="16"/>
  <c r="F31" i="16"/>
  <c r="Z16" i="25"/>
  <c r="W16" i="25"/>
  <c r="V16" i="25"/>
  <c r="R16" i="25"/>
  <c r="N16" i="25"/>
  <c r="W16" i="16"/>
  <c r="M13" i="16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E12" i="23"/>
  <c r="F12" i="23"/>
  <c r="G12" i="23"/>
  <c r="G13" i="23" s="1"/>
  <c r="H12" i="23"/>
  <c r="I12" i="23"/>
  <c r="J12" i="23"/>
  <c r="K12" i="23"/>
  <c r="L12" i="23"/>
  <c r="M12" i="23"/>
  <c r="N12" i="23"/>
  <c r="O12" i="23"/>
  <c r="P12" i="23"/>
  <c r="Q12" i="23"/>
  <c r="R12" i="23"/>
  <c r="S12" i="23"/>
  <c r="S13" i="23" s="1"/>
  <c r="T12" i="23"/>
  <c r="U12" i="23"/>
  <c r="V12" i="23"/>
  <c r="W12" i="23"/>
  <c r="W13" i="23" s="1"/>
  <c r="X12" i="23"/>
  <c r="Y12" i="23"/>
  <c r="Z12" i="23"/>
  <c r="AA12" i="23"/>
  <c r="AB12" i="23"/>
  <c r="AC12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E24" i="23"/>
  <c r="E27" i="23" s="1"/>
  <c r="F24" i="23"/>
  <c r="G24" i="23"/>
  <c r="H24" i="23"/>
  <c r="I24" i="23"/>
  <c r="I27" i="23" s="1"/>
  <c r="J24" i="23"/>
  <c r="K24" i="23"/>
  <c r="L24" i="23"/>
  <c r="L27" i="23" s="1"/>
  <c r="M24" i="23"/>
  <c r="M27" i="23" s="1"/>
  <c r="N24" i="23"/>
  <c r="O24" i="23"/>
  <c r="P24" i="23"/>
  <c r="Q24" i="23"/>
  <c r="Q27" i="23" s="1"/>
  <c r="R24" i="23"/>
  <c r="S24" i="23"/>
  <c r="T24" i="23"/>
  <c r="U24" i="23"/>
  <c r="V24" i="23"/>
  <c r="W24" i="23"/>
  <c r="X24" i="23"/>
  <c r="Y24" i="23"/>
  <c r="Y27" i="23" s="1"/>
  <c r="Z24" i="23"/>
  <c r="AA24" i="23"/>
  <c r="AB24" i="23"/>
  <c r="AC24" i="23"/>
  <c r="AC27" i="23" s="1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Y49" i="23"/>
  <c r="Z49" i="23"/>
  <c r="AA49" i="23"/>
  <c r="AB49" i="23"/>
  <c r="AC49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W50" i="23"/>
  <c r="X50" i="23"/>
  <c r="Y50" i="23"/>
  <c r="Z50" i="23"/>
  <c r="AA50" i="23"/>
  <c r="AB50" i="23"/>
  <c r="AC50" i="23"/>
  <c r="E60" i="23"/>
  <c r="F60" i="23"/>
  <c r="G60" i="23"/>
  <c r="H60" i="23"/>
  <c r="I60" i="23"/>
  <c r="J60" i="23"/>
  <c r="K60" i="23"/>
  <c r="L60" i="23"/>
  <c r="M60" i="23"/>
  <c r="N60" i="23"/>
  <c r="O60" i="23"/>
  <c r="P60" i="23"/>
  <c r="Q60" i="23"/>
  <c r="R60" i="23"/>
  <c r="S60" i="23"/>
  <c r="T60" i="23"/>
  <c r="U60" i="23"/>
  <c r="V60" i="23"/>
  <c r="W60" i="23"/>
  <c r="X60" i="23"/>
  <c r="Y60" i="23"/>
  <c r="Z60" i="23"/>
  <c r="AA60" i="23"/>
  <c r="AB60" i="23"/>
  <c r="AC60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R61" i="23"/>
  <c r="S61" i="23"/>
  <c r="T61" i="23"/>
  <c r="U61" i="23"/>
  <c r="V61" i="23"/>
  <c r="W61" i="23"/>
  <c r="X61" i="23"/>
  <c r="Y61" i="23"/>
  <c r="Z61" i="23"/>
  <c r="AA61" i="23"/>
  <c r="AB61" i="23"/>
  <c r="AC61" i="23"/>
  <c r="E62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R62" i="23"/>
  <c r="S62" i="23"/>
  <c r="T62" i="23"/>
  <c r="U62" i="23"/>
  <c r="V62" i="23"/>
  <c r="W62" i="23"/>
  <c r="X62" i="23"/>
  <c r="Y62" i="23"/>
  <c r="Z62" i="23"/>
  <c r="AA62" i="23"/>
  <c r="AB62" i="23"/>
  <c r="AC62" i="23"/>
  <c r="H31" i="16"/>
  <c r="J31" i="16"/>
  <c r="L31" i="16"/>
  <c r="N31" i="16"/>
  <c r="Z31" i="16"/>
  <c r="S31" i="16"/>
  <c r="AD31" i="16"/>
  <c r="H33" i="16"/>
  <c r="N33" i="16"/>
  <c r="O33" i="16"/>
  <c r="P33" i="16"/>
  <c r="Q33" i="16"/>
  <c r="X33" i="16"/>
  <c r="V27" i="23"/>
  <c r="S42" i="23"/>
  <c r="S40" i="23"/>
  <c r="T19" i="16" s="1"/>
  <c r="K43" i="23"/>
  <c r="K45" i="23" s="1"/>
  <c r="L20" i="25" s="1"/>
  <c r="Z22" i="16"/>
  <c r="X22" i="25"/>
  <c r="AB22" i="16"/>
  <c r="AD22" i="16"/>
  <c r="F74" i="23"/>
  <c r="G21" i="16" s="1"/>
  <c r="M22" i="25"/>
  <c r="O64" i="23" l="1"/>
  <c r="K63" i="23"/>
  <c r="H52" i="23"/>
  <c r="I22" i="16"/>
  <c r="AB27" i="23"/>
  <c r="AB29" i="23" s="1"/>
  <c r="X27" i="23"/>
  <c r="P27" i="23"/>
  <c r="P30" i="23" s="1"/>
  <c r="Q15" i="16" s="1"/>
  <c r="H27" i="23"/>
  <c r="F27" i="23"/>
  <c r="F29" i="23" s="1"/>
  <c r="J27" i="23"/>
  <c r="I40" i="23"/>
  <c r="J19" i="16" s="1"/>
  <c r="M42" i="23"/>
  <c r="U43" i="23"/>
  <c r="U45" i="23" s="1"/>
  <c r="V20" i="25" s="1"/>
  <c r="Y41" i="23"/>
  <c r="Z19" i="25" s="1"/>
  <c r="AC40" i="23"/>
  <c r="AD19" i="16" s="1"/>
  <c r="P43" i="23"/>
  <c r="P45" i="23" s="1"/>
  <c r="Q20" i="25" s="1"/>
  <c r="Y13" i="23"/>
  <c r="Y15" i="23" s="1"/>
  <c r="Z11" i="16" s="1"/>
  <c r="L43" i="23"/>
  <c r="L45" i="23" s="1"/>
  <c r="M20" i="25" s="1"/>
  <c r="P42" i="23"/>
  <c r="P44" i="23" s="1"/>
  <c r="Q20" i="16" s="1"/>
  <c r="T43" i="23"/>
  <c r="T45" i="23" s="1"/>
  <c r="U20" i="25" s="1"/>
  <c r="X42" i="23"/>
  <c r="X44" i="23" s="1"/>
  <c r="Y20" i="16" s="1"/>
  <c r="AB42" i="23"/>
  <c r="G43" i="23"/>
  <c r="G45" i="23" s="1"/>
  <c r="H20" i="25" s="1"/>
  <c r="O41" i="23"/>
  <c r="P19" i="25" s="1"/>
  <c r="S41" i="23"/>
  <c r="T19" i="25" s="1"/>
  <c r="W41" i="23"/>
  <c r="X19" i="25" s="1"/>
  <c r="G74" i="23"/>
  <c r="H21" i="16" s="1"/>
  <c r="T22" i="16"/>
  <c r="V30" i="23"/>
  <c r="W15" i="16" s="1"/>
  <c r="G66" i="23"/>
  <c r="H32" i="25" s="1"/>
  <c r="P22" i="25"/>
  <c r="AA42" i="23"/>
  <c r="T63" i="23"/>
  <c r="Q52" i="23"/>
  <c r="O27" i="23"/>
  <c r="O30" i="23" s="1"/>
  <c r="P15" i="16" s="1"/>
  <c r="AC66" i="23"/>
  <c r="AD32" i="25" s="1"/>
  <c r="Q65" i="23"/>
  <c r="R32" i="16" s="1"/>
  <c r="I66" i="23"/>
  <c r="J32" i="25" s="1"/>
  <c r="T51" i="23"/>
  <c r="S22" i="16"/>
  <c r="N43" i="23"/>
  <c r="N45" i="23" s="1"/>
  <c r="O20" i="25" s="1"/>
  <c r="V41" i="23"/>
  <c r="W19" i="25" s="1"/>
  <c r="R41" i="23"/>
  <c r="S19" i="25" s="1"/>
  <c r="J74" i="23"/>
  <c r="K21" i="25" s="1"/>
  <c r="J31" i="23"/>
  <c r="K15" i="25" s="1"/>
  <c r="L22" i="25"/>
  <c r="AA22" i="16"/>
  <c r="V40" i="23"/>
  <c r="W19" i="16" s="1"/>
  <c r="Y40" i="23"/>
  <c r="Z19" i="16" s="1"/>
  <c r="Q64" i="23"/>
  <c r="AA51" i="23"/>
  <c r="L52" i="23"/>
  <c r="V51" i="23"/>
  <c r="N53" i="23"/>
  <c r="O30" i="25" s="1"/>
  <c r="Z13" i="23"/>
  <c r="Z16" i="23" s="1"/>
  <c r="AA12" i="16" s="1"/>
  <c r="V13" i="23"/>
  <c r="V16" i="23" s="1"/>
  <c r="W12" i="16" s="1"/>
  <c r="R13" i="23"/>
  <c r="R17" i="23" s="1"/>
  <c r="S12" i="25" s="1"/>
  <c r="N13" i="23"/>
  <c r="N17" i="23" s="1"/>
  <c r="O12" i="25" s="1"/>
  <c r="J13" i="23"/>
  <c r="J15" i="23" s="1"/>
  <c r="K11" i="16" s="1"/>
  <c r="F13" i="23"/>
  <c r="F17" i="23" s="1"/>
  <c r="G12" i="25" s="1"/>
  <c r="V74" i="23"/>
  <c r="W21" i="16" s="1"/>
  <c r="T53" i="23"/>
  <c r="U30" i="25" s="1"/>
  <c r="G63" i="23"/>
  <c r="J41" i="23"/>
  <c r="K19" i="25" s="1"/>
  <c r="F40" i="23"/>
  <c r="G19" i="16" s="1"/>
  <c r="P52" i="23"/>
  <c r="W22" i="25"/>
  <c r="AA27" i="23"/>
  <c r="AA31" i="23" s="1"/>
  <c r="AB15" i="25" s="1"/>
  <c r="W27" i="23"/>
  <c r="W29" i="23" s="1"/>
  <c r="X14" i="25" s="1"/>
  <c r="E40" i="23"/>
  <c r="F19" i="16" s="1"/>
  <c r="Q41" i="23"/>
  <c r="R19" i="25" s="1"/>
  <c r="Y42" i="23"/>
  <c r="Y44" i="23" s="1"/>
  <c r="Z20" i="16" s="1"/>
  <c r="L29" i="23"/>
  <c r="M14" i="25" s="1"/>
  <c r="Y63" i="23"/>
  <c r="U65" i="23"/>
  <c r="V32" i="16" s="1"/>
  <c r="Q63" i="23"/>
  <c r="M65" i="23"/>
  <c r="N32" i="16" s="1"/>
  <c r="I65" i="23"/>
  <c r="J32" i="16" s="1"/>
  <c r="V52" i="23"/>
  <c r="J52" i="23"/>
  <c r="AB53" i="23"/>
  <c r="AC30" i="16" s="1"/>
  <c r="X51" i="23"/>
  <c r="P53" i="23"/>
  <c r="Q30" i="16" s="1"/>
  <c r="L53" i="23"/>
  <c r="M30" i="16" s="1"/>
  <c r="H51" i="23"/>
  <c r="O65" i="23"/>
  <c r="P32" i="16" s="1"/>
  <c r="AB31" i="23"/>
  <c r="AC15" i="25" s="1"/>
  <c r="V17" i="23"/>
  <c r="W12" i="25" s="1"/>
  <c r="AA65" i="23"/>
  <c r="AB32" i="16" s="1"/>
  <c r="W64" i="23"/>
  <c r="K65" i="23"/>
  <c r="L32" i="16" s="1"/>
  <c r="Z51" i="23"/>
  <c r="R53" i="23"/>
  <c r="S30" i="25" s="1"/>
  <c r="I64" i="23"/>
  <c r="U66" i="23"/>
  <c r="V32" i="25" s="1"/>
  <c r="K64" i="23"/>
  <c r="T65" i="23"/>
  <c r="U32" i="16" s="1"/>
  <c r="P66" i="23"/>
  <c r="Q32" i="25" s="1"/>
  <c r="L63" i="23"/>
  <c r="AA52" i="23"/>
  <c r="W53" i="23"/>
  <c r="X30" i="16" s="1"/>
  <c r="S52" i="23"/>
  <c r="K53" i="23"/>
  <c r="L30" i="25" s="1"/>
  <c r="Y52" i="23"/>
  <c r="Q53" i="23"/>
  <c r="R30" i="16" s="1"/>
  <c r="I53" i="23"/>
  <c r="J30" i="25" s="1"/>
  <c r="E51" i="23"/>
  <c r="H13" i="23"/>
  <c r="H17" i="23" s="1"/>
  <c r="I12" i="25" s="1"/>
  <c r="P13" i="23"/>
  <c r="P17" i="23" s="1"/>
  <c r="Q12" i="25" s="1"/>
  <c r="T13" i="23"/>
  <c r="T17" i="23" s="1"/>
  <c r="U12" i="25" s="1"/>
  <c r="X13" i="23"/>
  <c r="X16" i="23" s="1"/>
  <c r="Y12" i="16" s="1"/>
  <c r="AB13" i="23"/>
  <c r="AB15" i="23" s="1"/>
  <c r="AC11" i="25" s="1"/>
  <c r="P51" i="23"/>
  <c r="H53" i="23"/>
  <c r="I30" i="16" s="1"/>
  <c r="M66" i="23"/>
  <c r="N32" i="25" s="1"/>
  <c r="X53" i="23"/>
  <c r="Y30" i="25" s="1"/>
  <c r="K66" i="23"/>
  <c r="L32" i="25" s="1"/>
  <c r="Y66" i="23"/>
  <c r="Z32" i="25" s="1"/>
  <c r="W65" i="23"/>
  <c r="X32" i="16" s="1"/>
  <c r="AC30" i="23"/>
  <c r="AD15" i="16" s="1"/>
  <c r="Y31" i="23"/>
  <c r="Z15" i="25" s="1"/>
  <c r="E30" i="23"/>
  <c r="F15" i="16" s="1"/>
  <c r="W15" i="23"/>
  <c r="X11" i="25" s="1"/>
  <c r="S15" i="23"/>
  <c r="T11" i="16" s="1"/>
  <c r="N27" i="23"/>
  <c r="N29" i="23" s="1"/>
  <c r="O14" i="16" s="1"/>
  <c r="R27" i="23"/>
  <c r="R29" i="23" s="1"/>
  <c r="H43" i="23"/>
  <c r="H45" i="23" s="1"/>
  <c r="I20" i="25" s="1"/>
  <c r="P40" i="23"/>
  <c r="Q19" i="16" s="1"/>
  <c r="X40" i="23"/>
  <c r="Y19" i="16" s="1"/>
  <c r="M13" i="23"/>
  <c r="M15" i="23" s="1"/>
  <c r="N11" i="16" s="1"/>
  <c r="AC13" i="23"/>
  <c r="AC15" i="23" s="1"/>
  <c r="AD11" i="25" s="1"/>
  <c r="U64" i="23"/>
  <c r="Y64" i="23"/>
  <c r="O66" i="23"/>
  <c r="P32" i="25" s="1"/>
  <c r="Q29" i="23"/>
  <c r="R14" i="25" s="1"/>
  <c r="Q31" i="23"/>
  <c r="R15" i="25" s="1"/>
  <c r="M29" i="23"/>
  <c r="N14" i="25" s="1"/>
  <c r="M30" i="23"/>
  <c r="N15" i="16" s="1"/>
  <c r="I29" i="23"/>
  <c r="J14" i="16" s="1"/>
  <c r="I31" i="23"/>
  <c r="J15" i="25" s="1"/>
  <c r="I30" i="23"/>
  <c r="J15" i="16" s="1"/>
  <c r="Q22" i="25"/>
  <c r="Q22" i="16"/>
  <c r="S16" i="23"/>
  <c r="T12" i="16" s="1"/>
  <c r="S43" i="23"/>
  <c r="S45" i="23" s="1"/>
  <c r="T20" i="25" s="1"/>
  <c r="J22" i="16"/>
  <c r="AC22" i="16"/>
  <c r="Y22" i="16"/>
  <c r="M30" i="25"/>
  <c r="S44" i="23"/>
  <c r="T20" i="16" s="1"/>
  <c r="AA44" i="23"/>
  <c r="AB20" i="16" s="1"/>
  <c r="O40" i="23"/>
  <c r="P19" i="16" s="1"/>
  <c r="Q42" i="23"/>
  <c r="Q44" i="23" s="1"/>
  <c r="R20" i="16" s="1"/>
  <c r="AA41" i="23"/>
  <c r="AB19" i="25" s="1"/>
  <c r="W42" i="23"/>
  <c r="W44" i="23" s="1"/>
  <c r="X20" i="16" s="1"/>
  <c r="Y43" i="23"/>
  <c r="Y45" i="23" s="1"/>
  <c r="Z20" i="25" s="1"/>
  <c r="H40" i="23"/>
  <c r="I19" i="16" s="1"/>
  <c r="X43" i="23"/>
  <c r="X45" i="23" s="1"/>
  <c r="Y20" i="25" s="1"/>
  <c r="G15" i="23"/>
  <c r="H11" i="16" s="1"/>
  <c r="G16" i="23"/>
  <c r="H12" i="16" s="1"/>
  <c r="K42" i="23"/>
  <c r="K44" i="23" s="1"/>
  <c r="L20" i="16" s="1"/>
  <c r="K40" i="23"/>
  <c r="L19" i="16" s="1"/>
  <c r="AB41" i="23"/>
  <c r="AC19" i="25" s="1"/>
  <c r="T40" i="23"/>
  <c r="U19" i="16" s="1"/>
  <c r="E42" i="23"/>
  <c r="E44" i="23" s="1"/>
  <c r="F20" i="16" s="1"/>
  <c r="E43" i="23"/>
  <c r="E45" i="23" s="1"/>
  <c r="F20" i="25" s="1"/>
  <c r="I42" i="23"/>
  <c r="I44" i="23" s="1"/>
  <c r="J20" i="16" s="1"/>
  <c r="I41" i="23"/>
  <c r="J19" i="25" s="1"/>
  <c r="U40" i="23"/>
  <c r="V19" i="16" s="1"/>
  <c r="U41" i="23"/>
  <c r="V19" i="25" s="1"/>
  <c r="U42" i="23"/>
  <c r="U44" i="23" s="1"/>
  <c r="V20" i="16" s="1"/>
  <c r="AC43" i="23"/>
  <c r="AC45" i="23" s="1"/>
  <c r="AD20" i="25" s="1"/>
  <c r="AC42" i="23"/>
  <c r="AC44" i="23" s="1"/>
  <c r="AD20" i="16" s="1"/>
  <c r="AC41" i="23"/>
  <c r="AD19" i="25" s="1"/>
  <c r="L41" i="23"/>
  <c r="M19" i="25" s="1"/>
  <c r="L40" i="23"/>
  <c r="M19" i="16" s="1"/>
  <c r="T41" i="23"/>
  <c r="U19" i="25" s="1"/>
  <c r="AB44" i="23"/>
  <c r="AC20" i="16" s="1"/>
  <c r="K22" i="25"/>
  <c r="K22" i="16"/>
  <c r="R22" i="25"/>
  <c r="R22" i="16"/>
  <c r="V22" i="25"/>
  <c r="V22" i="16"/>
  <c r="N22" i="16"/>
  <c r="O22" i="25"/>
  <c r="I43" i="23"/>
  <c r="I45" i="23" s="1"/>
  <c r="J20" i="25" s="1"/>
  <c r="AB40" i="23"/>
  <c r="AC19" i="16" s="1"/>
  <c r="H42" i="23"/>
  <c r="H44" i="23" s="1"/>
  <c r="I20" i="16" s="1"/>
  <c r="O43" i="23"/>
  <c r="O45" i="23" s="1"/>
  <c r="P20" i="25" s="1"/>
  <c r="E41" i="23"/>
  <c r="F19" i="25" s="1"/>
  <c r="AC65" i="23"/>
  <c r="AD32" i="16" s="1"/>
  <c r="M63" i="23"/>
  <c r="S27" i="23"/>
  <c r="S30" i="23" s="1"/>
  <c r="T15" i="16" s="1"/>
  <c r="AC63" i="23"/>
  <c r="AC64" i="23"/>
  <c r="V64" i="23"/>
  <c r="R64" i="23"/>
  <c r="N66" i="23"/>
  <c r="O32" i="25" s="1"/>
  <c r="J64" i="23"/>
  <c r="F63" i="23"/>
  <c r="AB64" i="23"/>
  <c r="X65" i="23"/>
  <c r="Y32" i="16" s="1"/>
  <c r="T64" i="23"/>
  <c r="L65" i="23"/>
  <c r="M32" i="16" s="1"/>
  <c r="H64" i="23"/>
  <c r="Q51" i="23"/>
  <c r="AA53" i="23"/>
  <c r="S51" i="23"/>
  <c r="K52" i="23"/>
  <c r="G51" i="23"/>
  <c r="Z27" i="23"/>
  <c r="Z30" i="23" s="1"/>
  <c r="AA15" i="16" s="1"/>
  <c r="AA40" i="23"/>
  <c r="AB19" i="16" s="1"/>
  <c r="N74" i="23"/>
  <c r="O21" i="25" s="1"/>
  <c r="R74" i="23"/>
  <c r="S21" i="16" s="1"/>
  <c r="AB52" i="23"/>
  <c r="G27" i="23"/>
  <c r="G31" i="23" s="1"/>
  <c r="H15" i="25" s="1"/>
  <c r="U13" i="23"/>
  <c r="U16" i="23" s="1"/>
  <c r="V12" i="16" s="1"/>
  <c r="Q13" i="23"/>
  <c r="Q16" i="23" s="1"/>
  <c r="R12" i="16" s="1"/>
  <c r="I13" i="23"/>
  <c r="I17" i="23" s="1"/>
  <c r="J12" i="25" s="1"/>
  <c r="E13" i="23"/>
  <c r="E17" i="23" s="1"/>
  <c r="F12" i="25" s="1"/>
  <c r="G42" i="23"/>
  <c r="AA64" i="23"/>
  <c r="W66" i="23"/>
  <c r="X32" i="25" s="1"/>
  <c r="S66" i="23"/>
  <c r="T32" i="25" s="1"/>
  <c r="G65" i="23"/>
  <c r="H32" i="16" s="1"/>
  <c r="Y65" i="23"/>
  <c r="Z32" i="16" s="1"/>
  <c r="Q66" i="23"/>
  <c r="R32" i="25" s="1"/>
  <c r="E63" i="23"/>
  <c r="V53" i="23"/>
  <c r="W30" i="16" s="1"/>
  <c r="X52" i="23"/>
  <c r="M31" i="23"/>
  <c r="N15" i="25" s="1"/>
  <c r="G17" i="23"/>
  <c r="H12" i="25" s="1"/>
  <c r="K51" i="23"/>
  <c r="G53" i="23"/>
  <c r="H30" i="16" s="1"/>
  <c r="AA21" i="25"/>
  <c r="AC31" i="23"/>
  <c r="AD15" i="25" s="1"/>
  <c r="F65" i="23"/>
  <c r="G32" i="16" s="1"/>
  <c r="V31" i="23"/>
  <c r="W15" i="25" s="1"/>
  <c r="AC29" i="23"/>
  <c r="AD14" i="25" s="1"/>
  <c r="X63" i="23"/>
  <c r="H16" i="23"/>
  <c r="I12" i="16" s="1"/>
  <c r="W16" i="23"/>
  <c r="X12" i="16" s="1"/>
  <c r="R63" i="23"/>
  <c r="AB65" i="23"/>
  <c r="AC32" i="16" s="1"/>
  <c r="X29" i="23"/>
  <c r="Y14" i="25" s="1"/>
  <c r="J16" i="23"/>
  <c r="K12" i="16" s="1"/>
  <c r="F41" i="23"/>
  <c r="G19" i="25" s="1"/>
  <c r="K13" i="23"/>
  <c r="K16" i="23" s="1"/>
  <c r="L12" i="16" s="1"/>
  <c r="O13" i="23"/>
  <c r="O17" i="23" s="1"/>
  <c r="P12" i="25" s="1"/>
  <c r="AA13" i="23"/>
  <c r="AA16" i="23" s="1"/>
  <c r="AB12" i="16" s="1"/>
  <c r="M74" i="23"/>
  <c r="N21" i="25" s="1"/>
  <c r="Q74" i="23"/>
  <c r="R21" i="25" s="1"/>
  <c r="U74" i="23"/>
  <c r="V21" i="16" s="1"/>
  <c r="Y74" i="23"/>
  <c r="Z21" i="16" s="1"/>
  <c r="K41" i="23"/>
  <c r="L19" i="25" s="1"/>
  <c r="H30" i="23"/>
  <c r="I15" i="16" s="1"/>
  <c r="H31" i="23"/>
  <c r="I15" i="25" s="1"/>
  <c r="H29" i="23"/>
  <c r="I14" i="16" s="1"/>
  <c r="K21" i="16"/>
  <c r="AB63" i="23"/>
  <c r="X64" i="23"/>
  <c r="N44" i="23"/>
  <c r="O20" i="16" s="1"/>
  <c r="I30" i="25"/>
  <c r="S30" i="16"/>
  <c r="P29" i="23"/>
  <c r="Q14" i="25" s="1"/>
  <c r="N16" i="23"/>
  <c r="O12" i="16" s="1"/>
  <c r="Z65" i="23"/>
  <c r="AA32" i="16" s="1"/>
  <c r="Z63" i="23"/>
  <c r="Z66" i="23"/>
  <c r="AA32" i="25" s="1"/>
  <c r="V65" i="23"/>
  <c r="W32" i="16" s="1"/>
  <c r="V66" i="23"/>
  <c r="W32" i="25" s="1"/>
  <c r="V63" i="23"/>
  <c r="R66" i="23"/>
  <c r="S32" i="25" s="1"/>
  <c r="R65" i="23"/>
  <c r="S32" i="16" s="1"/>
  <c r="N63" i="23"/>
  <c r="N64" i="23"/>
  <c r="J65" i="23"/>
  <c r="K32" i="16" s="1"/>
  <c r="J66" i="23"/>
  <c r="K32" i="25" s="1"/>
  <c r="J63" i="23"/>
  <c r="F64" i="23"/>
  <c r="F66" i="23"/>
  <c r="G32" i="25" s="1"/>
  <c r="P65" i="23"/>
  <c r="Q32" i="16" s="1"/>
  <c r="P64" i="23"/>
  <c r="L66" i="23"/>
  <c r="M32" i="25" s="1"/>
  <c r="L64" i="23"/>
  <c r="H63" i="23"/>
  <c r="H65" i="23"/>
  <c r="I32" i="16" s="1"/>
  <c r="AC51" i="23"/>
  <c r="AC53" i="23"/>
  <c r="Y51" i="23"/>
  <c r="Y53" i="23"/>
  <c r="U53" i="23"/>
  <c r="V30" i="16" s="1"/>
  <c r="U51" i="23"/>
  <c r="M53" i="23"/>
  <c r="N30" i="16" s="1"/>
  <c r="M52" i="23"/>
  <c r="M51" i="23"/>
  <c r="I52" i="23"/>
  <c r="I51" i="23"/>
  <c r="E53" i="23"/>
  <c r="F30" i="25" s="1"/>
  <c r="E52" i="23"/>
  <c r="W52" i="23"/>
  <c r="W51" i="23"/>
  <c r="O53" i="23"/>
  <c r="O51" i="23"/>
  <c r="F42" i="23"/>
  <c r="F44" i="23" s="1"/>
  <c r="G20" i="16" s="1"/>
  <c r="J43" i="23"/>
  <c r="J45" i="23" s="1"/>
  <c r="K20" i="25" s="1"/>
  <c r="M43" i="23"/>
  <c r="M45" i="23" s="1"/>
  <c r="N20" i="25" s="1"/>
  <c r="M40" i="23"/>
  <c r="N19" i="16" s="1"/>
  <c r="M41" i="23"/>
  <c r="N19" i="25" s="1"/>
  <c r="M44" i="23"/>
  <c r="N20" i="16" s="1"/>
  <c r="Q43" i="23"/>
  <c r="Q45" i="23" s="1"/>
  <c r="R20" i="25" s="1"/>
  <c r="Q40" i="23"/>
  <c r="R19" i="16" s="1"/>
  <c r="G44" i="23"/>
  <c r="H20" i="16" s="1"/>
  <c r="N41" i="23"/>
  <c r="O19" i="25" s="1"/>
  <c r="Z43" i="23"/>
  <c r="Z45" i="23" s="1"/>
  <c r="AA20" i="25" s="1"/>
  <c r="Z40" i="23"/>
  <c r="AA19" i="16" s="1"/>
  <c r="AC74" i="23"/>
  <c r="U22" i="16"/>
  <c r="R40" i="23"/>
  <c r="S19" i="16" s="1"/>
  <c r="T16" i="23"/>
  <c r="U12" i="16" s="1"/>
  <c r="W17" i="23"/>
  <c r="X12" i="25" s="1"/>
  <c r="T15" i="23"/>
  <c r="S17" i="23"/>
  <c r="T12" i="25" s="1"/>
  <c r="N40" i="23"/>
  <c r="O19" i="16" s="1"/>
  <c r="Z42" i="23"/>
  <c r="Z44" i="23" s="1"/>
  <c r="AA20" i="16" s="1"/>
  <c r="V42" i="23"/>
  <c r="V44" i="23" s="1"/>
  <c r="W20" i="16" s="1"/>
  <c r="R42" i="23"/>
  <c r="R44" i="23" s="1"/>
  <c r="S20" i="16" s="1"/>
  <c r="AA43" i="23"/>
  <c r="AA45" i="23" s="1"/>
  <c r="AB20" i="25" s="1"/>
  <c r="S63" i="23"/>
  <c r="S65" i="23"/>
  <c r="T32" i="16" s="1"/>
  <c r="Z53" i="23"/>
  <c r="AA30" i="16" s="1"/>
  <c r="Z52" i="23"/>
  <c r="R52" i="23"/>
  <c r="R51" i="23"/>
  <c r="N51" i="23"/>
  <c r="N52" i="23"/>
  <c r="J51" i="23"/>
  <c r="J53" i="23"/>
  <c r="F51" i="23"/>
  <c r="F52" i="23"/>
  <c r="F53" i="23"/>
  <c r="G40" i="23"/>
  <c r="H19" i="16" s="1"/>
  <c r="G41" i="23"/>
  <c r="H19" i="25" s="1"/>
  <c r="W40" i="23"/>
  <c r="X19" i="16" s="1"/>
  <c r="W43" i="23"/>
  <c r="W45" i="23" s="1"/>
  <c r="X20" i="25" s="1"/>
  <c r="AB66" i="23"/>
  <c r="AC32" i="25" s="1"/>
  <c r="P63" i="23"/>
  <c r="H66" i="23"/>
  <c r="I32" i="25" s="1"/>
  <c r="N65" i="23"/>
  <c r="O32" i="16" s="1"/>
  <c r="S53" i="23"/>
  <c r="T30" i="16" s="1"/>
  <c r="O52" i="23"/>
  <c r="T42" i="23"/>
  <c r="T44" i="23" s="1"/>
  <c r="U20" i="16" s="1"/>
  <c r="K74" i="23"/>
  <c r="L21" i="16" s="1"/>
  <c r="O74" i="23"/>
  <c r="P21" i="25" s="1"/>
  <c r="S74" i="23"/>
  <c r="T21" i="16" s="1"/>
  <c r="W74" i="23"/>
  <c r="X21" i="25" s="1"/>
  <c r="AA74" i="23"/>
  <c r="AB21" i="16" s="1"/>
  <c r="U63" i="23"/>
  <c r="M64" i="23"/>
  <c r="I63" i="23"/>
  <c r="E66" i="23"/>
  <c r="F32" i="25" s="1"/>
  <c r="H74" i="23"/>
  <c r="I21" i="16" s="1"/>
  <c r="L74" i="23"/>
  <c r="M21" i="25" s="1"/>
  <c r="P74" i="23"/>
  <c r="Q21" i="25" s="1"/>
  <c r="T74" i="23"/>
  <c r="U21" i="25" s="1"/>
  <c r="X74" i="23"/>
  <c r="Y21" i="25" s="1"/>
  <c r="AB74" i="23"/>
  <c r="AC21" i="16" s="1"/>
  <c r="O29" i="23"/>
  <c r="P14" i="25" s="1"/>
  <c r="Y30" i="23"/>
  <c r="Z15" i="16" s="1"/>
  <c r="J30" i="23"/>
  <c r="K15" i="16" s="1"/>
  <c r="O31" i="23"/>
  <c r="P15" i="25" s="1"/>
  <c r="J29" i="23"/>
  <c r="K14" i="16" s="1"/>
  <c r="AB30" i="23"/>
  <c r="AC15" i="16" s="1"/>
  <c r="E31" i="23"/>
  <c r="F15" i="25" s="1"/>
  <c r="Q30" i="23"/>
  <c r="R15" i="16" s="1"/>
  <c r="L30" i="23"/>
  <c r="M15" i="16" s="1"/>
  <c r="L31" i="23"/>
  <c r="M15" i="25" s="1"/>
  <c r="V29" i="23"/>
  <c r="X30" i="23"/>
  <c r="Y15" i="16" s="1"/>
  <c r="E29" i="23"/>
  <c r="Y29" i="23"/>
  <c r="J17" i="23"/>
  <c r="K12" i="25" s="1"/>
  <c r="N21" i="16"/>
  <c r="P21" i="16"/>
  <c r="V21" i="25"/>
  <c r="O21" i="16"/>
  <c r="J21" i="16"/>
  <c r="F21" i="25"/>
  <c r="G21" i="25"/>
  <c r="H22" i="25"/>
  <c r="G22" i="25"/>
  <c r="F22" i="16"/>
  <c r="W30" i="25"/>
  <c r="AA63" i="23"/>
  <c r="G64" i="23"/>
  <c r="E65" i="23"/>
  <c r="F32" i="16" s="1"/>
  <c r="AC52" i="23"/>
  <c r="E16" i="23"/>
  <c r="F12" i="16" s="1"/>
  <c r="Z64" i="23"/>
  <c r="X66" i="23"/>
  <c r="Y32" i="25" s="1"/>
  <c r="T66" i="23"/>
  <c r="U32" i="25" s="1"/>
  <c r="O63" i="23"/>
  <c r="AB51" i="23"/>
  <c r="T52" i="23"/>
  <c r="H41" i="23"/>
  <c r="I19" i="25" s="1"/>
  <c r="X41" i="23"/>
  <c r="Y19" i="25" s="1"/>
  <c r="Z41" i="23"/>
  <c r="AA19" i="25" s="1"/>
  <c r="T30" i="25"/>
  <c r="X31" i="23"/>
  <c r="Y15" i="25" s="1"/>
  <c r="N15" i="23"/>
  <c r="E64" i="23"/>
  <c r="S64" i="23"/>
  <c r="W63" i="23"/>
  <c r="U52" i="23"/>
  <c r="AA66" i="23"/>
  <c r="AB32" i="25" s="1"/>
  <c r="L51" i="23"/>
  <c r="L13" i="23"/>
  <c r="G52" i="23"/>
  <c r="U27" i="23"/>
  <c r="U29" i="23" s="1"/>
  <c r="K27" i="23"/>
  <c r="K30" i="23" s="1"/>
  <c r="L15" i="16" s="1"/>
  <c r="J42" i="23"/>
  <c r="X11" i="16"/>
  <c r="T27" i="23"/>
  <c r="T30" i="23" s="1"/>
  <c r="U15" i="16" s="1"/>
  <c r="J14" i="25"/>
  <c r="O14" i="25"/>
  <c r="H15" i="23" l="1"/>
  <c r="F31" i="23"/>
  <c r="G15" i="25" s="1"/>
  <c r="P31" i="23"/>
  <c r="Q15" i="25" s="1"/>
  <c r="H21" i="25"/>
  <c r="AD14" i="16"/>
  <c r="N31" i="23"/>
  <c r="O15" i="25" s="1"/>
  <c r="N30" i="23"/>
  <c r="O15" i="16" s="1"/>
  <c r="F30" i="23"/>
  <c r="G15" i="16" s="1"/>
  <c r="U15" i="23"/>
  <c r="V11" i="16" s="1"/>
  <c r="Z17" i="23"/>
  <c r="AA12" i="25" s="1"/>
  <c r="W30" i="23"/>
  <c r="X15" i="16" s="1"/>
  <c r="J30" i="16"/>
  <c r="G14" i="25"/>
  <c r="G14" i="16"/>
  <c r="K11" i="25"/>
  <c r="F16" i="23"/>
  <c r="G12" i="16" s="1"/>
  <c r="AA29" i="23"/>
  <c r="AB14" i="25" s="1"/>
  <c r="AA30" i="23"/>
  <c r="AB15" i="16" s="1"/>
  <c r="S29" i="23"/>
  <c r="T14" i="16" s="1"/>
  <c r="S31" i="23"/>
  <c r="T15" i="25" s="1"/>
  <c r="Y17" i="23"/>
  <c r="Z12" i="25" s="1"/>
  <c r="Z11" i="25"/>
  <c r="X17" i="23"/>
  <c r="Y12" i="25" s="1"/>
  <c r="F15" i="23"/>
  <c r="Y16" i="23"/>
  <c r="Z12" i="16" s="1"/>
  <c r="L30" i="16"/>
  <c r="M17" i="23"/>
  <c r="N12" i="25" s="1"/>
  <c r="Y14" i="16"/>
  <c r="R31" i="23"/>
  <c r="S15" i="25" s="1"/>
  <c r="V15" i="23"/>
  <c r="W11" i="16" s="1"/>
  <c r="R14" i="16"/>
  <c r="AB17" i="23"/>
  <c r="AC12" i="25" s="1"/>
  <c r="AB16" i="23"/>
  <c r="AC12" i="16" s="1"/>
  <c r="U17" i="23"/>
  <c r="V12" i="25" s="1"/>
  <c r="AD11" i="16"/>
  <c r="AC11" i="16"/>
  <c r="Y30" i="16"/>
  <c r="Q17" i="23"/>
  <c r="R12" i="25" s="1"/>
  <c r="K17" i="23"/>
  <c r="L12" i="25" s="1"/>
  <c r="M14" i="16"/>
  <c r="AC17" i="23"/>
  <c r="AD12" i="25" s="1"/>
  <c r="AC16" i="23"/>
  <c r="AD12" i="16" s="1"/>
  <c r="Y21" i="16"/>
  <c r="I21" i="25"/>
  <c r="R30" i="25"/>
  <c r="P16" i="23"/>
  <c r="Q12" i="16" s="1"/>
  <c r="Z31" i="23"/>
  <c r="AA15" i="25" s="1"/>
  <c r="R21" i="16"/>
  <c r="X30" i="25"/>
  <c r="U30" i="16"/>
  <c r="Z29" i="23"/>
  <c r="AA14" i="16" s="1"/>
  <c r="Q15" i="23"/>
  <c r="R11" i="25" s="1"/>
  <c r="S21" i="25"/>
  <c r="Z21" i="25"/>
  <c r="AB14" i="16"/>
  <c r="R16" i="23"/>
  <c r="S12" i="16" s="1"/>
  <c r="O30" i="16"/>
  <c r="V30" i="25"/>
  <c r="W21" i="25"/>
  <c r="R30" i="23"/>
  <c r="S15" i="16" s="1"/>
  <c r="N30" i="25"/>
  <c r="Z15" i="23"/>
  <c r="AA11" i="25" s="1"/>
  <c r="Q30" i="25"/>
  <c r="W31" i="23"/>
  <c r="X15" i="25" s="1"/>
  <c r="X15" i="23"/>
  <c r="Y11" i="25" s="1"/>
  <c r="AC30" i="25"/>
  <c r="R15" i="23"/>
  <c r="M16" i="23"/>
  <c r="N12" i="16" s="1"/>
  <c r="I14" i="25"/>
  <c r="AC21" i="25"/>
  <c r="T11" i="25"/>
  <c r="P15" i="23"/>
  <c r="N11" i="25"/>
  <c r="Q21" i="16"/>
  <c r="E15" i="23"/>
  <c r="H11" i="25"/>
  <c r="G29" i="23"/>
  <c r="H14" i="16" s="1"/>
  <c r="AB30" i="16"/>
  <c r="AB30" i="25"/>
  <c r="AB21" i="25"/>
  <c r="L21" i="25"/>
  <c r="V11" i="25"/>
  <c r="P14" i="16"/>
  <c r="AA30" i="25"/>
  <c r="M21" i="16"/>
  <c r="T21" i="25"/>
  <c r="N14" i="16"/>
  <c r="K15" i="23"/>
  <c r="L11" i="16" s="1"/>
  <c r="G30" i="23"/>
  <c r="H15" i="16" s="1"/>
  <c r="H30" i="25"/>
  <c r="U21" i="16"/>
  <c r="I15" i="23"/>
  <c r="I16" i="23"/>
  <c r="J12" i="16" s="1"/>
  <c r="X21" i="16"/>
  <c r="T31" i="23"/>
  <c r="U15" i="25" s="1"/>
  <c r="AA17" i="23"/>
  <c r="AB12" i="25" s="1"/>
  <c r="AA15" i="23"/>
  <c r="O16" i="23"/>
  <c r="P12" i="16" s="1"/>
  <c r="O15" i="23"/>
  <c r="U11" i="16"/>
  <c r="U11" i="25"/>
  <c r="G30" i="25"/>
  <c r="G30" i="16"/>
  <c r="P30" i="25"/>
  <c r="P30" i="16"/>
  <c r="Z30" i="16"/>
  <c r="Z30" i="25"/>
  <c r="Q14" i="16"/>
  <c r="AD30" i="25"/>
  <c r="AD30" i="16"/>
  <c r="F30" i="16"/>
  <c r="X14" i="16"/>
  <c r="K30" i="25"/>
  <c r="K30" i="16"/>
  <c r="AD21" i="25"/>
  <c r="AD21" i="16"/>
  <c r="U30" i="23"/>
  <c r="V15" i="16" s="1"/>
  <c r="U31" i="23"/>
  <c r="V15" i="25" s="1"/>
  <c r="K14" i="25"/>
  <c r="AC14" i="16"/>
  <c r="AC14" i="25"/>
  <c r="W14" i="16"/>
  <c r="W14" i="25"/>
  <c r="Z14" i="16"/>
  <c r="Z14" i="25"/>
  <c r="F14" i="25"/>
  <c r="F14" i="16"/>
  <c r="K29" i="23"/>
  <c r="L14" i="25" s="1"/>
  <c r="J44" i="23"/>
  <c r="K20" i="16" s="1"/>
  <c r="K31" i="23"/>
  <c r="L15" i="25" s="1"/>
  <c r="L17" i="23"/>
  <c r="M12" i="25" s="1"/>
  <c r="L16" i="23"/>
  <c r="M12" i="16" s="1"/>
  <c r="L15" i="23"/>
  <c r="O11" i="25"/>
  <c r="O11" i="16"/>
  <c r="I11" i="16"/>
  <c r="I11" i="25"/>
  <c r="T29" i="23"/>
  <c r="U14" i="25" s="1"/>
  <c r="S14" i="25"/>
  <c r="S14" i="16"/>
  <c r="V14" i="25"/>
  <c r="V14" i="16"/>
  <c r="T14" i="25" l="1"/>
  <c r="W11" i="25"/>
  <c r="G11" i="16"/>
  <c r="G11" i="25"/>
  <c r="L11" i="25"/>
  <c r="Y11" i="16"/>
  <c r="AA14" i="25"/>
  <c r="R11" i="16"/>
  <c r="AA11" i="16"/>
  <c r="S11" i="25"/>
  <c r="S11" i="16"/>
  <c r="Q11" i="25"/>
  <c r="Q11" i="16"/>
  <c r="H14" i="25"/>
  <c r="F11" i="16"/>
  <c r="F11" i="25"/>
  <c r="J11" i="16"/>
  <c r="J11" i="25"/>
  <c r="P11" i="16"/>
  <c r="P11" i="25"/>
  <c r="AB11" i="25"/>
  <c r="AB11" i="16"/>
  <c r="L14" i="16"/>
  <c r="U14" i="16"/>
  <c r="M11" i="25"/>
  <c r="M11" i="16"/>
</calcChain>
</file>

<file path=xl/sharedStrings.xml><?xml version="1.0" encoding="utf-8"?>
<sst xmlns="http://schemas.openxmlformats.org/spreadsheetml/2006/main" count="1443" uniqueCount="510">
  <si>
    <t>Blaenau Gwent</t>
  </si>
  <si>
    <t>Brecon Beacons National Park</t>
  </si>
  <si>
    <t xml:space="preserve">Bridgend 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</si>
  <si>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</si>
  <si>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</si>
  <si>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</si>
  <si>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</si>
  <si>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</si>
  <si>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</si>
  <si>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</si>
  <si>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</si>
  <si>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Merthyr Tydfil</t>
  </si>
  <si>
    <t>Monmouthshire</t>
  </si>
  <si>
    <t>Neath Port Talbot</t>
  </si>
  <si>
    <t>Newport</t>
  </si>
  <si>
    <t>Pembrokeshire</t>
  </si>
  <si>
    <t>Pembrokeshire Coast National Park</t>
  </si>
  <si>
    <t>Powys</t>
  </si>
  <si>
    <t>Rhondda Cynon Taf</t>
  </si>
  <si>
    <t>Snowdonia National Park</t>
  </si>
  <si>
    <t>Swansea</t>
  </si>
  <si>
    <t>Torfaen</t>
  </si>
  <si>
    <t>Vale of Glamorgan</t>
  </si>
  <si>
    <t>Wrexham</t>
  </si>
  <si>
    <t xml:space="preserve">Does the local planning authority have an officer on duty to provide advice to members of the public? </t>
  </si>
  <si>
    <t>Efficiency</t>
  </si>
  <si>
    <t>Quality</t>
  </si>
  <si>
    <t>Engagement</t>
  </si>
  <si>
    <t>Enforcement</t>
  </si>
  <si>
    <t>Is there a current Development Plan in place that is within the plan period?</t>
  </si>
  <si>
    <t>Yes</t>
  </si>
  <si>
    <t>No</t>
  </si>
  <si>
    <t>N/A</t>
  </si>
  <si>
    <t>Authority</t>
  </si>
  <si>
    <t>Quarter</t>
  </si>
  <si>
    <t>Year</t>
  </si>
  <si>
    <t>RecdMajDw</t>
  </si>
  <si>
    <t>RecdMajOff</t>
  </si>
  <si>
    <t>RecdMajInd</t>
  </si>
  <si>
    <t>RecdMajRet</t>
  </si>
  <si>
    <t>RecdMajMin</t>
  </si>
  <si>
    <t>RecdMajWas</t>
  </si>
  <si>
    <t>RecdMajOth</t>
  </si>
  <si>
    <t>RecdMajGen</t>
  </si>
  <si>
    <t>RecdMinDw</t>
  </si>
  <si>
    <t>RecdMinOff</t>
  </si>
  <si>
    <t>RecdMinInd</t>
  </si>
  <si>
    <t>RecdMinRet</t>
  </si>
  <si>
    <t>RecdMinOth</t>
  </si>
  <si>
    <t>RecdMinGen</t>
  </si>
  <si>
    <t>RecdMinHou</t>
  </si>
  <si>
    <t>RecdOthVar</t>
  </si>
  <si>
    <t>RecdOthDis</t>
  </si>
  <si>
    <t>RecdOthAdv</t>
  </si>
  <si>
    <t>RecdOthLBC</t>
  </si>
  <si>
    <t>RecdOthOth</t>
  </si>
  <si>
    <t>RecdTot</t>
  </si>
  <si>
    <t>AppdMajDw</t>
  </si>
  <si>
    <t>AppdMajOff</t>
  </si>
  <si>
    <t>AppdMajInd</t>
  </si>
  <si>
    <t>AppdMajRet</t>
  </si>
  <si>
    <t>AppdMajMin</t>
  </si>
  <si>
    <t>AppdMajWas</t>
  </si>
  <si>
    <t>AppdMajOth</t>
  </si>
  <si>
    <t>AppdMajGen</t>
  </si>
  <si>
    <t>AppdMinDw</t>
  </si>
  <si>
    <t>AppdMinOff</t>
  </si>
  <si>
    <t>AppdMinInd</t>
  </si>
  <si>
    <t>AppdMinRet</t>
  </si>
  <si>
    <t>AppdMinOth</t>
  </si>
  <si>
    <t>AppdMinGen</t>
  </si>
  <si>
    <t>AppdMinHou</t>
  </si>
  <si>
    <t>AppdOthVar</t>
  </si>
  <si>
    <t>AppdOthDis</t>
  </si>
  <si>
    <t>AppdOthAdv</t>
  </si>
  <si>
    <t>AppdOthLBC</t>
  </si>
  <si>
    <t>AppdOthOth</t>
  </si>
  <si>
    <t>AppdTot</t>
  </si>
  <si>
    <t>RefdMajDw</t>
  </si>
  <si>
    <t>RefdMajOff</t>
  </si>
  <si>
    <t>RefdMajInd</t>
  </si>
  <si>
    <t>RefdMajRet</t>
  </si>
  <si>
    <t>RefdMajMin</t>
  </si>
  <si>
    <t>RefdMajWas</t>
  </si>
  <si>
    <t>RefdMajOth</t>
  </si>
  <si>
    <t>RefdMajGen</t>
  </si>
  <si>
    <t>RefdMinDw</t>
  </si>
  <si>
    <t>RefdMinOff</t>
  </si>
  <si>
    <t>RefdMinInd</t>
  </si>
  <si>
    <t>RefdMinRet</t>
  </si>
  <si>
    <t>RefdMinOth</t>
  </si>
  <si>
    <t>RefdMinGen</t>
  </si>
  <si>
    <t>RefdMinHou</t>
  </si>
  <si>
    <t>RefdOthVar</t>
  </si>
  <si>
    <t>RefdOthDis</t>
  </si>
  <si>
    <t>RefdOthAdv</t>
  </si>
  <si>
    <t>RefdOthLBC</t>
  </si>
  <si>
    <t>RefdOthOth</t>
  </si>
  <si>
    <t>RefdTot</t>
  </si>
  <si>
    <t>DtrmMajDw</t>
  </si>
  <si>
    <t>DtrmMajOff</t>
  </si>
  <si>
    <t>DtrmMajInd</t>
  </si>
  <si>
    <t>DtrmMajRet</t>
  </si>
  <si>
    <t>DtrmMajMin</t>
  </si>
  <si>
    <t>DtrmMajWas</t>
  </si>
  <si>
    <t>DtrmMajOth</t>
  </si>
  <si>
    <t>DtrmMajGen</t>
  </si>
  <si>
    <t>DtrmMinDw</t>
  </si>
  <si>
    <t>DtrmMinOff</t>
  </si>
  <si>
    <t>DtrmMinInd</t>
  </si>
  <si>
    <t>DtrmMinRet</t>
  </si>
  <si>
    <t>DtrmMinOth</t>
  </si>
  <si>
    <t>DtrmMinGen</t>
  </si>
  <si>
    <t>DtrmMinHou</t>
  </si>
  <si>
    <t>DtrmOthVar</t>
  </si>
  <si>
    <t>DtrmOthDis</t>
  </si>
  <si>
    <t>DtrmOthAdv</t>
  </si>
  <si>
    <t>DtrmOthLBC</t>
  </si>
  <si>
    <t>DtrmOthOth</t>
  </si>
  <si>
    <t>DtrmTot</t>
  </si>
  <si>
    <t>NonEIAUndr8MajDw</t>
  </si>
  <si>
    <t>NonEIAUndr8MajOff</t>
  </si>
  <si>
    <t>NonEIAUndr8MajInd</t>
  </si>
  <si>
    <t>NonEIAUndr8MajRet</t>
  </si>
  <si>
    <t>NonEIAUndr8MajMin</t>
  </si>
  <si>
    <t>NonEIAUndr8MajWas</t>
  </si>
  <si>
    <t>NonEIAUndr8MajOth</t>
  </si>
  <si>
    <t>NonEIAUndr8MajGen</t>
  </si>
  <si>
    <t>NonEIAUndr8MinDw</t>
  </si>
  <si>
    <t>NonEIAUndr8MinOff</t>
  </si>
  <si>
    <t>NonEIAUndr8MinInd</t>
  </si>
  <si>
    <t>NonEIAUndr8MinRet</t>
  </si>
  <si>
    <t>NonEIAUndr8MinOth</t>
  </si>
  <si>
    <t>NonEIAUndr8MinGen</t>
  </si>
  <si>
    <t>NonEIAUndr8MinHou</t>
  </si>
  <si>
    <t>NonEIAUndr8MOthVar</t>
  </si>
  <si>
    <t>NonEIAUndr8OthDis</t>
  </si>
  <si>
    <t>NonEIAUndr8OthAdv</t>
  </si>
  <si>
    <t>NonEIAUndr8OthLBC</t>
  </si>
  <si>
    <t>NonEIAUndr8OthOth</t>
  </si>
  <si>
    <t>NonEIAUndr8Tot</t>
  </si>
  <si>
    <t>NonEIAOvr8MajDw</t>
  </si>
  <si>
    <t>NonEIAOvr8MajOff</t>
  </si>
  <si>
    <t>NonEIAOvr8MajInd</t>
  </si>
  <si>
    <t>NonEIAOvr8MajRet</t>
  </si>
  <si>
    <t>NonEIAOvr8MajMin</t>
  </si>
  <si>
    <t>NonEIAOvr8MajWas</t>
  </si>
  <si>
    <t>NonEIAOvr8MajOth</t>
  </si>
  <si>
    <t>NonEIAOvr8MajGen</t>
  </si>
  <si>
    <t>NonEIAOvr8MinDw</t>
  </si>
  <si>
    <t>NonEIAOvr8MinOff</t>
  </si>
  <si>
    <t>NonEIAOvr8MinInd</t>
  </si>
  <si>
    <t>NonEIAOvr8MinRet</t>
  </si>
  <si>
    <t>NonEIAOvr8MinOth</t>
  </si>
  <si>
    <t>NonEIAOvr8MinGen</t>
  </si>
  <si>
    <t>NonEIAOvr8MinHou</t>
  </si>
  <si>
    <t>NonEIAOvr8OthVar</t>
  </si>
  <si>
    <t>NonEIAOvr8OthDis</t>
  </si>
  <si>
    <t>NonEIAOvr8OthAdv</t>
  </si>
  <si>
    <t>NonEIAOvr8OthLBC</t>
  </si>
  <si>
    <t>NonEIAOvr8OthOth</t>
  </si>
  <si>
    <t>NonEIAOvr8Tot</t>
  </si>
  <si>
    <t>EIAUndr16MajDw</t>
  </si>
  <si>
    <t>EIAUndr16MajOff</t>
  </si>
  <si>
    <t>EIAUndr16MajInd</t>
  </si>
  <si>
    <t>EIAUndr16MajRet</t>
  </si>
  <si>
    <t>EIAUndr16MajMin</t>
  </si>
  <si>
    <t>EIAUndr16MajWas</t>
  </si>
  <si>
    <t>EIAUndr16MajOth</t>
  </si>
  <si>
    <t>EIAUndr16MajGen</t>
  </si>
  <si>
    <t>EIAUndr16MinDw</t>
  </si>
  <si>
    <t>EIAUndr16MinOff</t>
  </si>
  <si>
    <t>EIAUndr16MinInd</t>
  </si>
  <si>
    <t>EIAUndr16MinRet</t>
  </si>
  <si>
    <t>EIAUndr16MinOth</t>
  </si>
  <si>
    <t>EIAUndr16MinGen</t>
  </si>
  <si>
    <t>EIAUndr16MinHou</t>
  </si>
  <si>
    <t>EIAUndr16MOthVar</t>
  </si>
  <si>
    <t>EIAUndr16OthOth</t>
  </si>
  <si>
    <t>EIAUndr16Tot</t>
  </si>
  <si>
    <t>EIAOvr16MajDw</t>
  </si>
  <si>
    <t>EIAOvr16MajOff</t>
  </si>
  <si>
    <t>EIAOvr16MajInd</t>
  </si>
  <si>
    <t>EIAOvr16MajRet</t>
  </si>
  <si>
    <t>EIAOvr16MajMin</t>
  </si>
  <si>
    <t>EIAOvr16MajWas</t>
  </si>
  <si>
    <t>EIAOvr16MajOth</t>
  </si>
  <si>
    <t>EIAOvr16MajGen</t>
  </si>
  <si>
    <t>EIAOvr16MinDw</t>
  </si>
  <si>
    <t>EIAOvr16MinOff</t>
  </si>
  <si>
    <t>EIAOvr16MinInd</t>
  </si>
  <si>
    <t>EIAOvr16MinRet</t>
  </si>
  <si>
    <t>EIAOvr16MinOth</t>
  </si>
  <si>
    <t>EIAOvr16MinGen</t>
  </si>
  <si>
    <t>EIAOvr16MinHou</t>
  </si>
  <si>
    <t>EIAOvr16MOthVar</t>
  </si>
  <si>
    <t>EIAOvr16OthOth</t>
  </si>
  <si>
    <t>EIAOvr16Tot</t>
  </si>
  <si>
    <t>TotCrdFwd</t>
  </si>
  <si>
    <t>TotRecd</t>
  </si>
  <si>
    <t>TotDet</t>
  </si>
  <si>
    <t>TotWdrn</t>
  </si>
  <si>
    <t>TotTsfrd</t>
  </si>
  <si>
    <t>TotobeCFwd</t>
  </si>
  <si>
    <t>GrntContOffr</t>
  </si>
  <si>
    <t>RefContOffr</t>
  </si>
  <si>
    <t>TotContOffr</t>
  </si>
  <si>
    <t>Blaenau Gwent CBC</t>
  </si>
  <si>
    <t>Brecon Beacons NPA</t>
  </si>
  <si>
    <t>Caerphilly CBC</t>
  </si>
  <si>
    <t>Cardiff CC</t>
  </si>
  <si>
    <t>Carmarthenshire CC</t>
  </si>
  <si>
    <t>Ceredigion CC</t>
  </si>
  <si>
    <t>Conwy CBC</t>
  </si>
  <si>
    <t>Denbighshire CC</t>
  </si>
  <si>
    <t>Flintshire CC</t>
  </si>
  <si>
    <t>Gwynedd CC</t>
  </si>
  <si>
    <t>Isle of Anglesey</t>
  </si>
  <si>
    <t>Merthyr Tydfil CBC</t>
  </si>
  <si>
    <t>Monmouthshire CC</t>
  </si>
  <si>
    <t>Neath Port Talbot CBC</t>
  </si>
  <si>
    <t>Newport CC</t>
  </si>
  <si>
    <t>Pembrokeshire Coast NPA</t>
  </si>
  <si>
    <t>Powys CC</t>
  </si>
  <si>
    <t>Swansea CC</t>
  </si>
  <si>
    <t>Vale of Glamorgan CBC</t>
  </si>
  <si>
    <t>Bridgend</t>
  </si>
  <si>
    <t>Appeals Allowed</t>
  </si>
  <si>
    <t>Appeals Dismissed</t>
  </si>
  <si>
    <t>Total Appeals Decided</t>
  </si>
  <si>
    <t>Carmarthen</t>
  </si>
  <si>
    <t>Flint</t>
  </si>
  <si>
    <t>Monmouth</t>
  </si>
  <si>
    <t>Pembrokeshire CC</t>
  </si>
  <si>
    <t>LPA</t>
  </si>
  <si>
    <t>Bridgend CBC</t>
  </si>
  <si>
    <t>Isle of Anglesey CC</t>
  </si>
  <si>
    <t>Snowdonia NPA</t>
  </si>
  <si>
    <t>Torfaen CBC</t>
  </si>
  <si>
    <t>Wrexham CBC</t>
  </si>
  <si>
    <t>MEASURE</t>
  </si>
  <si>
    <t>Parc Cenedlaethol Bannau Brycheiniog</t>
  </si>
  <si>
    <t>Pen-y-bont ar Ogwr</t>
  </si>
  <si>
    <t>Caerffili</t>
  </si>
  <si>
    <t>Caerdydd</t>
  </si>
  <si>
    <t>Sir Gaerfyrddin</t>
  </si>
  <si>
    <t>Sir Ddinbych</t>
  </si>
  <si>
    <t>Sir y Fflint</t>
  </si>
  <si>
    <t>Ynys Môn</t>
  </si>
  <si>
    <t>Sir Fynwy</t>
  </si>
  <si>
    <t>Castell-nedd Port Talbot</t>
  </si>
  <si>
    <t>Casnewydd</t>
  </si>
  <si>
    <t>Sir Benfro</t>
  </si>
  <si>
    <t>Parc Cenedlaethol Arfordir Sir Benfro</t>
  </si>
  <si>
    <t>Parc Cenedlaethol Eryri</t>
  </si>
  <si>
    <t>Abertawe</t>
  </si>
  <si>
    <t>Bro Morgannwg</t>
  </si>
  <si>
    <t>Wrecsam</t>
  </si>
  <si>
    <t>Ie</t>
  </si>
  <si>
    <t>Na</t>
  </si>
  <si>
    <t>Annual Monitoring Reports  produced following LDP adoption</t>
  </si>
  <si>
    <t>The local planning authority's current housing land supply in years</t>
  </si>
  <si>
    <t>Percentage of enforcement cases investigated (determined whether a breach of planning control has occurred and, if so, resolved whether or not enforcement action is expedient) within 84 days</t>
  </si>
  <si>
    <t>Percentage of enforcement cases where enforcement action is taken or a retrospective application received within 180 days from the start of the case (in those cases where it was expedient to enforce)?</t>
  </si>
  <si>
    <t>Q2</t>
  </si>
  <si>
    <t>Q3</t>
  </si>
  <si>
    <t>Rhondda Cynon Taf CBC</t>
  </si>
  <si>
    <t>Q4</t>
  </si>
  <si>
    <t>Does the local planning authority’s web site have an online register of planning applications, which members of the public can access, track their progress (and view their content)?</t>
  </si>
  <si>
    <t>Average time taken to take enforcement action</t>
  </si>
  <si>
    <t>Average time taken to investigate enforcement cases</t>
  </si>
  <si>
    <t>Does the local planning authority allow members of the public to address the Planning Committee?</t>
  </si>
  <si>
    <t>GOOD</t>
  </si>
  <si>
    <t>IMPROVE</t>
  </si>
  <si>
    <t>FAIR</t>
  </si>
  <si>
    <t>13-17</t>
  </si>
  <si>
    <t>18+</t>
  </si>
  <si>
    <t>&lt;12</t>
  </si>
  <si>
    <t>&lt;4</t>
  </si>
  <si>
    <t>4-4.9</t>
  </si>
  <si>
    <t>&lt;60</t>
  </si>
  <si>
    <t>&gt;5</t>
  </si>
  <si>
    <t>&gt;80</t>
  </si>
  <si>
    <t>&gt;66</t>
  </si>
  <si>
    <t>55.1-65.9</t>
  </si>
  <si>
    <t>Average time taken to determine "major" applications in days</t>
  </si>
  <si>
    <t>60.1-79.9</t>
  </si>
  <si>
    <t>Plan making</t>
  </si>
  <si>
    <t>Partial</t>
  </si>
  <si>
    <t>Part- ial</t>
  </si>
  <si>
    <t>Average time taken to determine all applications in days</t>
  </si>
  <si>
    <t>Percentage of appeals dismissed</t>
  </si>
  <si>
    <t>LDP preparation deviation from the dates specified in the original Delivery Agreement, in months</t>
  </si>
  <si>
    <t>Percentage of "major" applications determined within time periods required</t>
  </si>
  <si>
    <t>Percentage of all applications determined within time periods required</t>
  </si>
  <si>
    <t>Q1</t>
  </si>
  <si>
    <t>Percentage of Member made decisions against officer advice</t>
  </si>
  <si>
    <t>Applications for costs at Section 78 appeal upheld in the reporting period</t>
  </si>
  <si>
    <t>Appeals Received</t>
  </si>
  <si>
    <t>Rhannol</t>
  </si>
  <si>
    <t>Rhan-nol</t>
  </si>
  <si>
    <t>DDA</t>
  </si>
  <si>
    <t>TEG</t>
  </si>
  <si>
    <t>GWELLA</t>
  </si>
  <si>
    <t>DANGOSYDD</t>
  </si>
  <si>
    <t>Gwneud Cynlluniau</t>
  </si>
  <si>
    <t>Adroddiadau Monitro Blynyddol wedi'u cynhyrchu yn dilyn mabwysiadu'r CDLl</t>
  </si>
  <si>
    <t>Cyflenwad tir ar gyfer tai'r awdurdod cynllunio lleol ar hyn o bryd mewn blynyddoedd</t>
  </si>
  <si>
    <t>Effeithlonrwydd</t>
  </si>
  <si>
    <t>Canran y ceisiadau "mawr" a gafodd eu pennu o fewn cyfnodau amser gofynnol</t>
  </si>
  <si>
    <t>Amser ar gyfartaledd a gymerir i benderfynu ar geisiadau "mawr" mewn diwrnodau</t>
  </si>
  <si>
    <t>Canran yr holl geisiadau a benderfynwyd o fewn y cyfnodau amser gofynnol</t>
  </si>
  <si>
    <t>Amser ar gyfartaledd a gymerwyd i benderfynu ar yr holl geisiadau mewn diwrnodau</t>
  </si>
  <si>
    <t>Ansawdd</t>
  </si>
  <si>
    <t>Canran yr apeliadau a gafodd eu gwrthod</t>
  </si>
  <si>
    <t>Ceisiadau am gostau mewn apêl  Adran 78 a gafodd eu cadarnhau yn y cyfnod adrodd</t>
  </si>
  <si>
    <t>Ymgysylltu</t>
  </si>
  <si>
    <t>A yw'r awdurdod cynllunio lleol yn caniatáu i aelodau'r cyhoedd annerch y Pwyllgor Cynllunio?</t>
  </si>
  <si>
    <t xml:space="preserve">A oes gan yr awdurdod cynllunio lleol swyddog ar ddyletswydd i roi cyngor i aelodau'r cyhoedd? </t>
  </si>
  <si>
    <t>Gorfodi</t>
  </si>
  <si>
    <t>Canran yr achosion gorfodi a gafodd eu hymchwilio (penderfynwyd a oedd torri rheolau cynllunio wedi digwydd ac, os felly, penderfynwyd a oedd camau gorfodi yn addas) o fewn 84 diwrnod</t>
  </si>
  <si>
    <t>Amser ar gyfartaledd a gymerwyd i ymchwilio i achosion gorfodi</t>
  </si>
  <si>
    <t>Canran yr achosion gorfodi lle mae camau gorfodi'n cael eu cymryd neu y mae cais ôl-weithredol yn cael ei  dderbyn o fewn 180 diwrnod o ddechrau'r achos (yn yr achosion hynny lle roedd gorfodi'n addas)</t>
  </si>
  <si>
    <t>Amser ar gyfartaledd a gymerwyd i gymryd camau gorfodi</t>
  </si>
  <si>
    <t>A oes Cynllun Datblygu cyfredol sydd o fewn cyfnod y cynllun?</t>
  </si>
  <si>
    <t>Y gwyriad, wrth baratoi CDLl, oddi wrth y dyddiadau a nodwyd yn y Cytundeb Cyflenwi gwreiddiol, mewn misoedd.</t>
  </si>
  <si>
    <t>Canran y penderfyniadau a wnaed gan Aelodau yn groes i gyngor swyddogion</t>
  </si>
  <si>
    <t>A oes gan wefan yr awdurdod cynllunio lleol gofrestr ar-lein o geisiadau cynllunio sydd ar gael i aelodau'r cyhoedd olrhain cynnydd y ceisiadau (a gweld eu cynnwys)?</t>
  </si>
  <si>
    <t>RecdNMA</t>
  </si>
  <si>
    <t>AppdNMA</t>
  </si>
  <si>
    <t>RefdNMA</t>
  </si>
  <si>
    <t>DtrmNMA</t>
  </si>
  <si>
    <t>NMAunder28</t>
  </si>
  <si>
    <t>NMAOvr28</t>
  </si>
  <si>
    <t>PPAInMajDw</t>
  </si>
  <si>
    <t>PPAInMajOff</t>
  </si>
  <si>
    <t>PPAInMajInd</t>
  </si>
  <si>
    <t>PPAInMajRet</t>
  </si>
  <si>
    <t>PPAInMajMin</t>
  </si>
  <si>
    <t>PPAInMajWas</t>
  </si>
  <si>
    <t>PPAInMajOth</t>
  </si>
  <si>
    <t>PPAInMajGen</t>
  </si>
  <si>
    <t>PPAInMinDw</t>
  </si>
  <si>
    <t>PPAInMinOff</t>
  </si>
  <si>
    <t>PPAInMinInd</t>
  </si>
  <si>
    <t>PPAInMinRet</t>
  </si>
  <si>
    <t>PPAInMinOth</t>
  </si>
  <si>
    <t>PPAInMinGen</t>
  </si>
  <si>
    <t>PPAInMinHou</t>
  </si>
  <si>
    <t>PPAOutMajDw</t>
  </si>
  <si>
    <t>PPAOutMajOff</t>
  </si>
  <si>
    <t>PPAOutMajInd</t>
  </si>
  <si>
    <t>PPAOutMajRet</t>
  </si>
  <si>
    <t>PPAOutMajMin</t>
  </si>
  <si>
    <t>PPAOutMajWas</t>
  </si>
  <si>
    <t>PPAOutMajOth</t>
  </si>
  <si>
    <t>PPAOutMajGen</t>
  </si>
  <si>
    <t>PPAOutMinDw</t>
  </si>
  <si>
    <t>PPAOutMinOff</t>
  </si>
  <si>
    <t>PPAOutMinInd</t>
  </si>
  <si>
    <t>PPAOutMinRet</t>
  </si>
  <si>
    <t>PPAOutMinOth</t>
  </si>
  <si>
    <t>PPAOutMinGen</t>
  </si>
  <si>
    <t>PPAOutMinHou</t>
  </si>
  <si>
    <t>AvgTimeMaj</t>
  </si>
  <si>
    <t>AvgTimeAll</t>
  </si>
  <si>
    <t>DetCttee</t>
  </si>
  <si>
    <t>DetDel</t>
  </si>
  <si>
    <t>DetTot</t>
  </si>
  <si>
    <t>EnfInvUndr84</t>
  </si>
  <si>
    <t>EnfInvOvr84</t>
  </si>
  <si>
    <t>TotEnfInv</t>
  </si>
  <si>
    <t>EnfRslvUndr180</t>
  </si>
  <si>
    <t>EnfRslvOvr180</t>
  </si>
  <si>
    <t>TotEnfRslv</t>
  </si>
  <si>
    <t>TimeEnfInv</t>
  </si>
  <si>
    <t>TimeInfrslv</t>
  </si>
  <si>
    <t>CN:CU</t>
  </si>
  <si>
    <t>EF:EM</t>
  </si>
  <si>
    <t>Major - Non EIA within 8 weeks</t>
  </si>
  <si>
    <t>Major - EIA within 16 weeks</t>
  </si>
  <si>
    <t>Major - within PPA</t>
  </si>
  <si>
    <t>Major - total</t>
  </si>
  <si>
    <t>Major - % within time periods required</t>
  </si>
  <si>
    <t>FP:FW</t>
  </si>
  <si>
    <t>DR:DY</t>
  </si>
  <si>
    <t>Major "on time" total</t>
  </si>
  <si>
    <t>Major within time periods required</t>
  </si>
  <si>
    <t>All - Non EIA within 8 weeks</t>
  </si>
  <si>
    <t>All - EIA within 16 weeks</t>
  </si>
  <si>
    <t>All - within PPA</t>
  </si>
  <si>
    <t>All "on time" total</t>
  </si>
  <si>
    <t>All - total</t>
  </si>
  <si>
    <t>All - % within time periods required</t>
  </si>
  <si>
    <t>All within time periods required</t>
  </si>
  <si>
    <t>Decisions made by members</t>
  </si>
  <si>
    <t>Decisions made contrary to advice</t>
  </si>
  <si>
    <t>Percentage contrary to advice</t>
  </si>
  <si>
    <t>Major within time periods required - Welsh</t>
  </si>
  <si>
    <t>All within time periods required - Welsh</t>
  </si>
  <si>
    <t>Number contrary to advice</t>
  </si>
  <si>
    <t>Number contrary to advice - Welsh</t>
  </si>
  <si>
    <t>Percent in 84 days</t>
  </si>
  <si>
    <t>Total investigated</t>
  </si>
  <si>
    <t>total investigated in Under 84 days</t>
  </si>
  <si>
    <t>Total investigated in Over 84 days</t>
  </si>
  <si>
    <t>Total resolved</t>
  </si>
  <si>
    <t>total resolved in Under 180 days</t>
  </si>
  <si>
    <t>Total resolved in Over 180 days</t>
  </si>
  <si>
    <t>Percent in 180 days</t>
  </si>
  <si>
    <t>Investigated within 84 days</t>
  </si>
  <si>
    <t>Investigated within 84 days - Welsh</t>
  </si>
  <si>
    <t>Average time taken to determine "major" applications in days - Welsh</t>
  </si>
  <si>
    <t>Average time taken to determine all applications in days - Welsh</t>
  </si>
  <si>
    <t>DH</t>
  </si>
  <si>
    <t>FO</t>
  </si>
  <si>
    <t>FP:GD</t>
  </si>
  <si>
    <t>CM</t>
  </si>
  <si>
    <t>GU</t>
  </si>
  <si>
    <t>HG</t>
  </si>
  <si>
    <t>HB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</si>
  <si>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</si>
  <si>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</si>
  <si>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</si>
  <si>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</si>
  <si>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</si>
  <si>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</si>
  <si>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</si>
  <si>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</si>
  <si>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</si>
  <si>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</si>
  <si>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</si>
  <si>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</si>
  <si>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</si>
  <si>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</si>
  <si>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</si>
  <si>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</si>
  <si>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</si>
  <si>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</si>
  <si>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</si>
  <si>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</si>
  <si>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</si>
  <si>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</si>
  <si>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</si>
  <si>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</si>
  <si>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</si>
  <si>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Percent in 180 days - Welsh</t>
  </si>
  <si>
    <t>Housing land supply in years</t>
  </si>
  <si>
    <t>Source - JHLAS</t>
  </si>
  <si>
    <t xml:space="preserve">http://gov.wales/docs/desh/publications/141113-housing-land-availability-wales-summary-2013-en.pdf </t>
  </si>
  <si>
    <t>Source - Plans Branch Monuitoring chart "Rngo chart"</t>
  </si>
  <si>
    <t xml:space="preserve">https://documents.hf.wales.gov.uk/id:A977805/document/versions/published </t>
  </si>
  <si>
    <t>Percentage contrary to advice - Welsh</t>
  </si>
  <si>
    <t>Year 2014</t>
  </si>
  <si>
    <t>%of Applications Leading to an Appeal</t>
  </si>
  <si>
    <t>%of Applications Refused Leading to an Appeal</t>
  </si>
  <si>
    <t>Denbigh</t>
  </si>
  <si>
    <t>Costs awarded against LPA at appeal</t>
  </si>
  <si>
    <t>&lt;55</t>
  </si>
  <si>
    <t>PLANNING PERFORMANCE FRAMEWORK DASHBOARD</t>
  </si>
  <si>
    <t>2014-15</t>
  </si>
  <si>
    <t>Vale of Glam</t>
  </si>
  <si>
    <t>Pembrokeshire coast NPA</t>
  </si>
  <si>
    <t>Number of appeals</t>
  </si>
  <si>
    <t>Number of appeals dismissed</t>
  </si>
  <si>
    <t>Number of cases where costs awarded at appeal (manual)</t>
  </si>
  <si>
    <t>Number</t>
  </si>
  <si>
    <t>Appellant</t>
  </si>
  <si>
    <t>Type</t>
  </si>
  <si>
    <t>Procedure</t>
  </si>
  <si>
    <t>Awarded</t>
  </si>
  <si>
    <t>To (Party/ies)</t>
  </si>
  <si>
    <t>Decision Date</t>
  </si>
  <si>
    <t>No. of Applications</t>
  </si>
  <si>
    <t>a</t>
  </si>
  <si>
    <t>h</t>
  </si>
  <si>
    <t>i</t>
  </si>
  <si>
    <t>appellant</t>
  </si>
  <si>
    <t>pli</t>
  </si>
  <si>
    <t>RCT</t>
  </si>
  <si>
    <t>2014 data not yet pubished in summary by WG - available from LPAs</t>
  </si>
  <si>
    <t>SIART Y FFRAMWAITH PERFFORMIAD CYNLLUNIO - BLWYDDYN ARIANNOL 2014/15</t>
  </si>
  <si>
    <t>PLANNING PERFORMANCE FRAMEWORK TABLE - FINANCIAL YEAR 2014/15</t>
  </si>
  <si>
    <t>WALES AVERAGES</t>
  </si>
  <si>
    <t>WALES AVERAGE</t>
  </si>
  <si>
    <t>TOTAL RETURNS</t>
  </si>
  <si>
    <t>YES</t>
  </si>
  <si>
    <t>NO</t>
  </si>
  <si>
    <t>TOTAL MONTHS</t>
  </si>
  <si>
    <t>TOTAL YEARS</t>
  </si>
  <si>
    <t>Checksum</t>
  </si>
  <si>
    <t>Total - Major applications</t>
  </si>
  <si>
    <t>Total - All applications</t>
  </si>
  <si>
    <t>Total - Enforcement investigated</t>
  </si>
  <si>
    <t>Total - Enforcement Resolved</t>
  </si>
  <si>
    <t>TOTAL DAYS</t>
  </si>
  <si>
    <t>TOTAL DECISIONS</t>
  </si>
  <si>
    <t>TOTAL IN TIME</t>
  </si>
  <si>
    <t>DESC ENG</t>
  </si>
  <si>
    <t>DES WEL</t>
  </si>
  <si>
    <t>TOTAL CONTRARY</t>
  </si>
  <si>
    <t>TOTAL APPEALS</t>
  </si>
  <si>
    <t>TOTAL DISMISSED</t>
  </si>
  <si>
    <t>TOTAL LPAS</t>
  </si>
  <si>
    <t>TOTAL UPHELD</t>
  </si>
  <si>
    <t>PARTIAL</t>
  </si>
  <si>
    <t>WALES AVG ENG</t>
  </si>
  <si>
    <t>WALES AVG WEL</t>
  </si>
  <si>
    <t>TOTAL CASES</t>
  </si>
  <si>
    <t>CYFARTALEDD CYMRU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</si>
</sst>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0006"/>
      <name val="Verdana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" fillId="0" borderId="0"/>
  </cellStyleXfs>
  <cellXfs count="203">
    <xf numFmtId="0" fontId="0" fillId="0" borderId="0" xfId="0"/>
    <xf numFmtId="0" fontId="2" fillId="0" borderId="0" xfId="0" applyFont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0" fillId="0" borderId="0" xfId="0" applyFill="1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3" xfId="0" applyFont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4" borderId="5" xfId="0" applyFont="1" applyFill="1" applyBorder="1" applyAlignment="1">
      <alignment horizontal="left" vertical="center" wrapText="1" shrinkToFit="1"/>
    </xf>
    <xf numFmtId="0" fontId="2" fillId="4" borderId="6" xfId="0" applyFont="1" applyFill="1" applyBorder="1" applyAlignment="1">
      <alignment horizontal="left" vertical="center" wrapText="1" shrinkToFit="1"/>
    </xf>
    <xf numFmtId="0" fontId="2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 applyProtection="1">
      <alignment horizontal="left" vertical="center" wrapText="1" shrinkToFit="1"/>
    </xf>
    <xf numFmtId="0" fontId="14" fillId="4" borderId="8" xfId="0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top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shrinkToFit="1"/>
    </xf>
    <xf numFmtId="0" fontId="1" fillId="0" borderId="9" xfId="0" applyFont="1" applyBorder="1" applyAlignment="1" applyProtection="1">
      <alignment horizontal="center" vertical="center" textRotation="90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8" xfId="0" applyNumberFormat="1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8" xfId="0" applyNumberFormat="1" applyFont="1" applyFill="1" applyBorder="1" applyAlignment="1" applyProtection="1">
      <alignment horizontal="center" vertical="center" wrapText="1"/>
    </xf>
    <xf numFmtId="17" fontId="1" fillId="6" borderId="8" xfId="0" applyNumberFormat="1" applyFont="1" applyFill="1" applyBorder="1" applyAlignment="1" applyProtection="1">
      <alignment horizontal="center" vertical="center" wrapText="1"/>
    </xf>
    <xf numFmtId="0" fontId="1" fillId="4" borderId="8" xfId="0" applyNumberFormat="1" applyFont="1" applyFill="1" applyBorder="1" applyAlignment="1" applyProtection="1">
      <alignment horizontal="center" vertical="center" wrapText="1"/>
    </xf>
    <xf numFmtId="164" fontId="0" fillId="6" borderId="7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NumberFormat="1" applyFill="1" applyBorder="1" applyAlignment="1">
      <alignment horizontal="center" vertical="center"/>
    </xf>
    <xf numFmtId="1" fontId="1" fillId="4" borderId="8" xfId="0" applyNumberFormat="1" applyFont="1" applyFill="1" applyBorder="1" applyAlignment="1" applyProtection="1">
      <alignment horizontal="center" vertical="center" wrapText="1"/>
    </xf>
    <xf numFmtId="17" fontId="1" fillId="4" borderId="8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1" fontId="4" fillId="4" borderId="5" xfId="0" applyNumberFormat="1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wrapText="1"/>
    </xf>
    <xf numFmtId="0" fontId="3" fillId="6" borderId="5" xfId="0" applyFont="1" applyFill="1" applyBorder="1" applyAlignment="1">
      <alignment horizontal="center" vertical="center"/>
    </xf>
    <xf numFmtId="0" fontId="17" fillId="0" borderId="0" xfId="0" applyFont="1"/>
    <xf numFmtId="0" fontId="8" fillId="2" borderId="10" xfId="5" applyFont="1" applyFill="1" applyBorder="1" applyAlignment="1">
      <alignment horizontal="center"/>
    </xf>
    <xf numFmtId="0" fontId="11" fillId="2" borderId="10" xfId="5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vertical="top" wrapText="1"/>
    </xf>
    <xf numFmtId="0" fontId="3" fillId="0" borderId="0" xfId="0" applyFont="1" applyAlignment="1" applyProtection="1"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vertical="top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164" fontId="0" fillId="0" borderId="0" xfId="0" applyNumberFormat="1"/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center" vertical="center"/>
      <protection locked="0"/>
    </xf>
    <xf numFmtId="164" fontId="0" fillId="8" borderId="7" xfId="0" applyNumberFormat="1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/>
    </xf>
    <xf numFmtId="164" fontId="0" fillId="8" borderId="6" xfId="0" applyNumberFormat="1" applyFill="1" applyBorder="1" applyAlignment="1">
      <alignment horizontal="center" vertical="center"/>
    </xf>
    <xf numFmtId="0" fontId="10" fillId="0" borderId="0" xfId="0" applyFont="1"/>
    <xf numFmtId="1" fontId="10" fillId="0" borderId="0" xfId="0" applyNumberFormat="1" applyFont="1"/>
    <xf numFmtId="1" fontId="3" fillId="4" borderId="7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2" fillId="0" borderId="5" xfId="0" applyFont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5" fillId="0" borderId="0" xfId="2"/>
    <xf numFmtId="0" fontId="15" fillId="0" borderId="0" xfId="2" applyProtection="1">
      <protection locked="0"/>
    </xf>
    <xf numFmtId="0" fontId="1" fillId="9" borderId="1" xfId="0" applyFont="1" applyFill="1" applyBorder="1" applyAlignment="1" applyProtection="1">
      <alignment wrapText="1"/>
    </xf>
    <xf numFmtId="0" fontId="0" fillId="9" borderId="0" xfId="0" applyFill="1" applyAlignment="1" applyProtection="1">
      <protection locked="0"/>
    </xf>
    <xf numFmtId="0" fontId="1" fillId="0" borderId="20" xfId="0" applyFont="1" applyBorder="1" applyAlignment="1" applyProtection="1">
      <alignment horizontal="left" vertical="center" wrapText="1" shrinkToFit="1"/>
      <protection locked="0"/>
    </xf>
    <xf numFmtId="0" fontId="1" fillId="0" borderId="21" xfId="0" applyFont="1" applyBorder="1" applyAlignment="1" applyProtection="1">
      <alignment horizontal="center" vertical="center" textRotation="90" wrapText="1" shrinkToFit="1"/>
      <protection locked="0"/>
    </xf>
    <xf numFmtId="0" fontId="1" fillId="0" borderId="0" xfId="0" applyFont="1" applyFill="1" applyBorder="1" applyAlignment="1" applyProtection="1">
      <alignment wrapText="1"/>
    </xf>
    <xf numFmtId="0" fontId="14" fillId="4" borderId="12" xfId="0" applyFont="1" applyFill="1" applyBorder="1" applyAlignment="1" applyProtection="1">
      <alignment horizontal="left" vertical="center" wrapText="1" shrinkToFit="1"/>
    </xf>
    <xf numFmtId="0" fontId="14" fillId="4" borderId="25" xfId="0" applyFont="1" applyFill="1" applyBorder="1" applyAlignment="1" applyProtection="1">
      <alignment horizontal="center" vertical="center" wrapText="1" shrinkToFit="1"/>
    </xf>
    <xf numFmtId="0" fontId="2" fillId="4" borderId="14" xfId="0" applyFont="1" applyFill="1" applyBorder="1" applyAlignment="1">
      <alignment horizontal="left" vertical="center" wrapText="1" shrinkToFit="1"/>
    </xf>
    <xf numFmtId="0" fontId="2" fillId="4" borderId="15" xfId="0" applyFont="1" applyFill="1" applyBorder="1" applyAlignment="1">
      <alignment horizontal="left" vertical="center" wrapText="1" shrinkToFit="1"/>
    </xf>
    <xf numFmtId="0" fontId="2" fillId="4" borderId="16" xfId="0" applyFont="1" applyFill="1" applyBorder="1" applyAlignment="1">
      <alignment horizontal="left" vertical="center" wrapText="1" shrinkToFit="1"/>
    </xf>
    <xf numFmtId="1" fontId="3" fillId="4" borderId="6" xfId="0" applyNumberFormat="1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vertical="top" wrapText="1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8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 applyProtection="1">
      <alignment horizontal="center" vertical="center" wrapText="1"/>
    </xf>
    <xf numFmtId="0" fontId="18" fillId="4" borderId="28" xfId="0" applyFont="1" applyFill="1" applyBorder="1" applyAlignment="1">
      <alignment horizontal="left" vertical="center" wrapText="1" shrinkToFit="1"/>
    </xf>
    <xf numFmtId="0" fontId="18" fillId="4" borderId="29" xfId="0" applyFont="1" applyFill="1" applyBorder="1" applyAlignment="1">
      <alignment horizontal="left" vertical="center" wrapText="1" shrinkToFit="1"/>
    </xf>
    <xf numFmtId="0" fontId="18" fillId="4" borderId="30" xfId="0" applyFont="1" applyFill="1" applyBorder="1" applyAlignment="1">
      <alignment horizontal="left" vertical="center" wrapText="1" shrinkToFit="1"/>
    </xf>
    <xf numFmtId="0" fontId="14" fillId="4" borderId="12" xfId="0" applyFont="1" applyFill="1" applyBorder="1" applyAlignment="1" applyProtection="1">
      <alignment wrapText="1"/>
    </xf>
    <xf numFmtId="0" fontId="14" fillId="4" borderId="25" xfId="0" applyNumberFormat="1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>
      <alignment horizontal="left" vertical="center" wrapText="1" shrinkToFit="1"/>
    </xf>
    <xf numFmtId="0" fontId="18" fillId="4" borderId="15" xfId="0" applyFont="1" applyFill="1" applyBorder="1" applyAlignment="1">
      <alignment horizontal="left" vertical="center" wrapText="1" shrinkToFit="1"/>
    </xf>
    <xf numFmtId="0" fontId="18" fillId="4" borderId="16" xfId="0" applyFont="1" applyFill="1" applyBorder="1" applyAlignment="1">
      <alignment horizontal="left" vertical="center" wrapText="1" shrinkToFit="1"/>
    </xf>
    <xf numFmtId="1" fontId="3" fillId="6" borderId="17" xfId="0" applyNumberFormat="1" applyFont="1" applyFill="1" applyBorder="1" applyAlignment="1">
      <alignment horizontal="center" vertical="center"/>
    </xf>
    <xf numFmtId="1" fontId="3" fillId="6" borderId="18" xfId="0" applyNumberFormat="1" applyFon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0" fontId="1" fillId="0" borderId="13" xfId="0" applyFont="1" applyBorder="1" applyAlignment="1" applyProtection="1">
      <alignment wrapText="1"/>
    </xf>
    <xf numFmtId="0" fontId="1" fillId="6" borderId="26" xfId="0" applyNumberFormat="1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 shrinkToFit="1"/>
      <protection locked="0"/>
    </xf>
    <xf numFmtId="0" fontId="1" fillId="0" borderId="25" xfId="0" applyFont="1" applyBorder="1" applyAlignment="1" applyProtection="1">
      <alignment horizontal="center" vertical="center" textRotation="90" wrapText="1" shrinkToFit="1"/>
      <protection locked="0"/>
    </xf>
    <xf numFmtId="0" fontId="3" fillId="0" borderId="0" xfId="0" applyFont="1" applyFill="1" applyBorder="1"/>
    <xf numFmtId="1" fontId="2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2" fillId="0" borderId="22" xfId="0" applyFont="1" applyBorder="1" applyAlignment="1">
      <alignment horizontal="left" vertical="center" textRotation="90" wrapText="1" shrinkToFit="1"/>
    </xf>
    <xf numFmtId="0" fontId="2" fillId="0" borderId="23" xfId="0" applyFont="1" applyBorder="1" applyAlignment="1">
      <alignment horizontal="left" vertical="center" textRotation="90" wrapText="1" shrinkToFit="1"/>
    </xf>
    <xf numFmtId="0" fontId="2" fillId="0" borderId="23" xfId="0" applyFont="1" applyFill="1" applyBorder="1" applyAlignment="1">
      <alignment horizontal="left" vertical="center" textRotation="90" wrapText="1" shrinkToFit="1"/>
    </xf>
    <xf numFmtId="0" fontId="5" fillId="0" borderId="23" xfId="0" applyFont="1" applyBorder="1" applyAlignment="1">
      <alignment horizontal="left" vertical="center" textRotation="90" wrapText="1" shrinkToFit="1"/>
    </xf>
    <xf numFmtId="0" fontId="2" fillId="0" borderId="24" xfId="0" applyFont="1" applyBorder="1" applyAlignment="1">
      <alignment horizontal="left" vertical="center" textRotation="90" wrapText="1" shrinkToFit="1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1" fillId="2" borderId="10" xfId="5" applyFont="1" applyFill="1" applyBorder="1" applyAlignment="1">
      <alignment horizontal="center" vertical="center" wrapText="1"/>
    </xf>
    <xf numFmtId="0" fontId="8" fillId="2" borderId="10" xfId="5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0" fillId="8" borderId="17" xfId="0" applyNumberFormat="1" applyFill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 textRotation="90" wrapText="1" shrinkToFit="1"/>
      <protection locked="0"/>
    </xf>
    <xf numFmtId="0" fontId="2" fillId="0" borderId="14" xfId="0" applyFont="1" applyBorder="1" applyAlignment="1">
      <alignment horizontal="left" vertical="center" textRotation="90" wrapText="1" shrinkToFit="1"/>
    </xf>
    <xf numFmtId="0" fontId="2" fillId="0" borderId="15" xfId="0" applyFont="1" applyBorder="1" applyAlignment="1">
      <alignment horizontal="left" vertical="center" textRotation="90" wrapText="1" shrinkToFit="1"/>
    </xf>
    <xf numFmtId="0" fontId="2" fillId="0" borderId="15" xfId="0" applyFont="1" applyFill="1" applyBorder="1" applyAlignment="1">
      <alignment horizontal="left" vertical="center" textRotation="90" wrapText="1" shrinkToFit="1"/>
    </xf>
    <xf numFmtId="0" fontId="5" fillId="0" borderId="15" xfId="0" applyFont="1" applyBorder="1" applyAlignment="1">
      <alignment horizontal="left" vertical="center" textRotation="90" wrapText="1" shrinkToFit="1"/>
    </xf>
    <xf numFmtId="0" fontId="2" fillId="0" borderId="16" xfId="0" applyFont="1" applyBorder="1" applyAlignment="1">
      <alignment horizontal="left" vertical="center" textRotation="90" wrapText="1" shrinkToFit="1"/>
    </xf>
    <xf numFmtId="164" fontId="0" fillId="0" borderId="7" xfId="0" applyNumberFormat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vertical="top" wrapText="1"/>
    </xf>
    <xf numFmtId="164" fontId="1" fillId="4" borderId="11" xfId="0" applyNumberFormat="1" applyFont="1" applyFill="1" applyBorder="1" applyAlignment="1" applyProtection="1">
      <alignment horizontal="center" vertical="center" wrapText="1"/>
    </xf>
    <xf numFmtId="164" fontId="1" fillId="4" borderId="8" xfId="0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13" xfId="0" applyNumberFormat="1" applyFont="1" applyBorder="1" applyAlignment="1" applyProtection="1">
      <alignment vertical="center" wrapText="1"/>
    </xf>
    <xf numFmtId="164" fontId="1" fillId="4" borderId="31" xfId="0" applyNumberFormat="1" applyFont="1" applyFill="1" applyBorder="1" applyAlignment="1" applyProtection="1">
      <alignment horizontal="center" vertical="center" wrapText="1"/>
    </xf>
    <xf numFmtId="164" fontId="1" fillId="4" borderId="26" xfId="0" applyNumberFormat="1" applyFont="1" applyFill="1" applyBorder="1" applyAlignment="1" applyProtection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wrapText="1"/>
    </xf>
    <xf numFmtId="164" fontId="1" fillId="0" borderId="13" xfId="0" applyNumberFormat="1" applyFont="1" applyFill="1" applyBorder="1" applyAlignment="1" applyProtection="1">
      <alignment wrapText="1"/>
    </xf>
    <xf numFmtId="164" fontId="0" fillId="8" borderId="18" xfId="0" applyNumberFormat="1" applyFill="1" applyBorder="1" applyAlignment="1">
      <alignment horizontal="center" vertical="center"/>
    </xf>
    <xf numFmtId="164" fontId="0" fillId="8" borderId="19" xfId="0" applyNumberFormat="1" applyFill="1" applyBorder="1" applyAlignment="1">
      <alignment horizontal="center" vertical="center"/>
    </xf>
    <xf numFmtId="164" fontId="1" fillId="0" borderId="5" xfId="0" applyNumberFormat="1" applyFont="1" applyBorder="1" applyAlignment="1" applyProtection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</cellXfs>
  <cellStyles count="6">
    <cellStyle name="Bad 2" xfId="1"/>
    <cellStyle name="Hyperlink" xfId="2" builtinId="8"/>
    <cellStyle name="Hyperlink 2" xfId="3"/>
    <cellStyle name="Normal" xfId="0" builtinId="0"/>
    <cellStyle name="Normal 2" xfId="4"/>
    <cellStyle name="Normal_Sheet1" xfId="5"/>
  </cellStyles>
  <dxfs count="146"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cuments.hf.wales.gov.uk/id:A977805/document/versions/published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gov.wales/docs/desh/publications/141113-housing-land-availability-wales-summary-2013-e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view="pageBreakPreview" zoomScale="75" zoomScaleNormal="50" zoomScaleSheetLayoutView="75" workbookViewId="0">
      <pane xSplit="1" ySplit="3" topLeftCell="B4" activePane="bottomRight" state="frozen"/>
      <selection pane="topRight" activeCell="B1" sqref="B1"/>
      <selection pane="bottomLeft" activeCell="A2" sqref="A2"/>
      <selection pane="bottomRight" sqref="A1:AD2"/>
    </sheetView>
  </sheetViews>
  <sheetFormatPr defaultRowHeight="15" x14ac:dyDescent="0.25"/>
  <cols>
    <col min="1" max="1" width="37.36328125" style="4" customWidth="1"/>
    <col min="2" max="4" width="6.453125" style="20" customWidth="1"/>
    <col min="5" max="5" width="8.6328125" style="20" customWidth="1"/>
    <col min="6" max="30" width="8.81640625" customWidth="1"/>
  </cols>
  <sheetData>
    <row r="1" spans="1:31" x14ac:dyDescent="0.25">
      <c r="A1" s="195" t="s">
        <v>482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1" s="1" customFormat="1" ht="81" customHeight="1" thickBot="1" x14ac:dyDescent="0.3">
      <c r="A3" s="103" t="s">
        <v>240</v>
      </c>
      <c r="B3" s="104" t="s">
        <v>272</v>
      </c>
      <c r="C3" s="104" t="s">
        <v>274</v>
      </c>
      <c r="D3" s="104" t="s">
        <v>273</v>
      </c>
      <c r="E3" s="104" t="s">
        <v>484</v>
      </c>
      <c r="F3" s="152" t="s">
        <v>0</v>
      </c>
      <c r="G3" s="153" t="s">
        <v>1</v>
      </c>
      <c r="H3" s="153" t="s">
        <v>2</v>
      </c>
      <c r="I3" s="153" t="s">
        <v>3</v>
      </c>
      <c r="J3" s="153" t="s">
        <v>4</v>
      </c>
      <c r="K3" s="153" t="s">
        <v>5</v>
      </c>
      <c r="L3" s="153" t="s">
        <v>6</v>
      </c>
      <c r="M3" s="153" t="s">
        <v>7</v>
      </c>
      <c r="N3" s="154" t="s">
        <v>8</v>
      </c>
      <c r="O3" s="153" t="s">
        <v>9</v>
      </c>
      <c r="P3" s="153" t="s">
        <v>10</v>
      </c>
      <c r="Q3" s="155" t="s">
        <v>217</v>
      </c>
      <c r="R3" s="153" t="s">
        <v>11</v>
      </c>
      <c r="S3" s="153" t="s">
        <v>12</v>
      </c>
      <c r="T3" s="153" t="s">
        <v>13</v>
      </c>
      <c r="U3" s="153" t="s">
        <v>14</v>
      </c>
      <c r="V3" s="153" t="s">
        <v>15</v>
      </c>
      <c r="W3" s="153" t="s">
        <v>16</v>
      </c>
      <c r="X3" s="153" t="s">
        <v>17</v>
      </c>
      <c r="Y3" s="153" t="s">
        <v>18</v>
      </c>
      <c r="Z3" s="153" t="s">
        <v>19</v>
      </c>
      <c r="AA3" s="153" t="s">
        <v>20</v>
      </c>
      <c r="AB3" s="153" t="s">
        <v>21</v>
      </c>
      <c r="AC3" s="153" t="s">
        <v>22</v>
      </c>
      <c r="AD3" s="156" t="s">
        <v>23</v>
      </c>
    </row>
    <row r="4" spans="1:31" s="2" customFormat="1" ht="15.6" x14ac:dyDescent="0.25">
      <c r="A4" s="106" t="s">
        <v>287</v>
      </c>
      <c r="B4" s="107"/>
      <c r="C4" s="107"/>
      <c r="D4" s="107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1" ht="53.25" customHeight="1" x14ac:dyDescent="0.25">
      <c r="A5" s="21" t="s">
        <v>29</v>
      </c>
      <c r="B5" s="27" t="s">
        <v>30</v>
      </c>
      <c r="C5" s="41"/>
      <c r="D5" s="30" t="s">
        <v>31</v>
      </c>
      <c r="E5" s="37" t="str">
        <f>formulae!G87</f>
        <v>Yes</v>
      </c>
      <c r="F5" s="37" t="str">
        <f>LDPs!B2</f>
        <v>Yes</v>
      </c>
      <c r="G5" s="39" t="str">
        <f>LDPs!C2</f>
        <v>Yes</v>
      </c>
      <c r="H5" s="39" t="str">
        <f>LDPs!D2</f>
        <v>Yes</v>
      </c>
      <c r="I5" s="39" t="str">
        <f>LDPs!E2</f>
        <v>Yes</v>
      </c>
      <c r="J5" s="39" t="str">
        <f>LDPs!F2</f>
        <v>No</v>
      </c>
      <c r="K5" s="39" t="str">
        <f>LDPs!G2</f>
        <v>Yes</v>
      </c>
      <c r="L5" s="38" t="str">
        <f>LDPs!H2</f>
        <v>Yes</v>
      </c>
      <c r="M5" s="38" t="str">
        <f>LDPs!I2</f>
        <v>Yes</v>
      </c>
      <c r="N5" s="38" t="str">
        <f>LDPs!J2</f>
        <v>Yes</v>
      </c>
      <c r="O5" s="38" t="str">
        <f>LDPs!K2</f>
        <v>Yes</v>
      </c>
      <c r="P5" s="68" t="s">
        <v>30</v>
      </c>
      <c r="Q5" s="39" t="str">
        <f>LDPs!M2</f>
        <v>No</v>
      </c>
      <c r="R5" s="38" t="str">
        <f>LDPs!N2</f>
        <v>Yes</v>
      </c>
      <c r="S5" s="39" t="str">
        <f>LDPs!O2</f>
        <v>Yes</v>
      </c>
      <c r="T5" s="68" t="s">
        <v>30</v>
      </c>
      <c r="U5" s="68" t="str">
        <f>LDPs!Q2</f>
        <v>Yes</v>
      </c>
      <c r="V5" s="39" t="str">
        <f>LDPs!R2</f>
        <v>Yes</v>
      </c>
      <c r="W5" s="38" t="str">
        <f>LDPs!S2</f>
        <v>Yes</v>
      </c>
      <c r="X5" s="39" t="str">
        <f>LDPs!T2</f>
        <v>Yes</v>
      </c>
      <c r="Y5" s="38" t="str">
        <f>LDPs!U2</f>
        <v>Yes</v>
      </c>
      <c r="Z5" s="38" t="str">
        <f>LDPs!V2</f>
        <v>Yes</v>
      </c>
      <c r="AA5" s="39" t="str">
        <f>LDPs!W2</f>
        <v>Yes</v>
      </c>
      <c r="AB5" s="39" t="str">
        <f>LDPs!X2</f>
        <v>Yes</v>
      </c>
      <c r="AC5" s="39" t="str">
        <f>LDPs!Y2</f>
        <v>No</v>
      </c>
      <c r="AD5" s="40" t="str">
        <f>LDPs!Z2</f>
        <v>No</v>
      </c>
      <c r="AE5" s="24"/>
    </row>
    <row r="6" spans="1:31" ht="46.8" x14ac:dyDescent="0.25">
      <c r="A6" s="21" t="s">
        <v>292</v>
      </c>
      <c r="B6" s="27" t="s">
        <v>277</v>
      </c>
      <c r="C6" s="32" t="s">
        <v>275</v>
      </c>
      <c r="D6" s="30" t="s">
        <v>276</v>
      </c>
      <c r="E6" s="91">
        <f>formulae!G89</f>
        <v>47.428571428571431</v>
      </c>
      <c r="F6" s="91" t="str">
        <f>LDPs!B5</f>
        <v>N/A</v>
      </c>
      <c r="G6" s="91" t="str">
        <f>LDPs!C5</f>
        <v>N/A</v>
      </c>
      <c r="H6" s="91" t="str">
        <f>LDPs!D5</f>
        <v>N/A</v>
      </c>
      <c r="I6" s="91" t="str">
        <f>LDPs!E5</f>
        <v>N/A</v>
      </c>
      <c r="J6" s="59">
        <f>LDPs!F5</f>
        <v>69.966666666666669</v>
      </c>
      <c r="K6" s="91" t="str">
        <f>LDPs!G5</f>
        <v>N/A</v>
      </c>
      <c r="L6" s="91" t="str">
        <f>LDPs!H5</f>
        <v>N/A</v>
      </c>
      <c r="M6" s="91" t="str">
        <f>LDPs!I5</f>
        <v>N/A</v>
      </c>
      <c r="N6" s="91" t="str">
        <f>LDPs!J5</f>
        <v>N/A</v>
      </c>
      <c r="O6" s="91" t="str">
        <f>LDPs!K5</f>
        <v>N/A</v>
      </c>
      <c r="P6" s="59">
        <f>LDPs!L5</f>
        <v>16</v>
      </c>
      <c r="Q6" s="59">
        <f>LDPs!M5</f>
        <v>84.266666666666666</v>
      </c>
      <c r="R6" s="91" t="str">
        <f>LDPs!N5</f>
        <v>N/A</v>
      </c>
      <c r="S6" s="91" t="str">
        <f>LDPs!O5</f>
        <v>N/A</v>
      </c>
      <c r="T6" s="91">
        <f>LDPs!P5</f>
        <v>38</v>
      </c>
      <c r="U6" s="91" t="str">
        <f>LDPs!Q5</f>
        <v>N/A</v>
      </c>
      <c r="V6" s="92" t="str">
        <f>LDPs!R5</f>
        <v>N/A</v>
      </c>
      <c r="W6" s="58" t="str">
        <f>LDPs!S5</f>
        <v>N/A</v>
      </c>
      <c r="X6" s="92">
        <f>LDPs!T5</f>
        <v>24.366666666666667</v>
      </c>
      <c r="Y6" s="91" t="str">
        <f>LDPs!U5</f>
        <v>N/A</v>
      </c>
      <c r="Z6" s="91" t="str">
        <f>LDPs!V5</f>
        <v>N/A</v>
      </c>
      <c r="AA6" s="59">
        <f>LDPs!W5</f>
        <v>30.4</v>
      </c>
      <c r="AB6" s="91" t="str">
        <f>LDPs!X5</f>
        <v>N/A</v>
      </c>
      <c r="AC6" s="92">
        <f>LDPs!Y5</f>
        <v>69</v>
      </c>
      <c r="AD6" s="111" t="str">
        <f>LDPs!Z5</f>
        <v>N/A</v>
      </c>
    </row>
    <row r="7" spans="1:31" ht="34.5" customHeight="1" x14ac:dyDescent="0.25">
      <c r="A7" s="21" t="s">
        <v>260</v>
      </c>
      <c r="B7" s="27" t="s">
        <v>30</v>
      </c>
      <c r="C7" s="41"/>
      <c r="D7" s="30" t="s">
        <v>31</v>
      </c>
      <c r="E7" s="62" t="str">
        <f>formulae!G91</f>
        <v>Yes</v>
      </c>
      <c r="F7" s="62" t="s">
        <v>30</v>
      </c>
      <c r="G7" s="42" t="s">
        <v>32</v>
      </c>
      <c r="H7" s="60" t="s">
        <v>32</v>
      </c>
      <c r="I7" s="49" t="s">
        <v>30</v>
      </c>
      <c r="J7" s="42" t="s">
        <v>32</v>
      </c>
      <c r="K7" s="42" t="s">
        <v>32</v>
      </c>
      <c r="L7" s="60" t="s">
        <v>30</v>
      </c>
      <c r="M7" s="60" t="s">
        <v>32</v>
      </c>
      <c r="N7" s="60" t="s">
        <v>32</v>
      </c>
      <c r="O7" s="42" t="s">
        <v>32</v>
      </c>
      <c r="P7" s="42" t="s">
        <v>32</v>
      </c>
      <c r="Q7" s="42" t="s">
        <v>32</v>
      </c>
      <c r="R7" s="48" t="s">
        <v>30</v>
      </c>
      <c r="S7" s="42" t="s">
        <v>32</v>
      </c>
      <c r="T7" s="42" t="s">
        <v>32</v>
      </c>
      <c r="U7" s="42" t="s">
        <v>32</v>
      </c>
      <c r="V7" s="60" t="s">
        <v>30</v>
      </c>
      <c r="W7" s="48" t="s">
        <v>30</v>
      </c>
      <c r="X7" s="42" t="s">
        <v>32</v>
      </c>
      <c r="Y7" s="48" t="s">
        <v>30</v>
      </c>
      <c r="Z7" s="61" t="s">
        <v>30</v>
      </c>
      <c r="AA7" s="42" t="s">
        <v>32</v>
      </c>
      <c r="AB7" s="42" t="s">
        <v>32</v>
      </c>
      <c r="AC7" s="42" t="s">
        <v>32</v>
      </c>
      <c r="AD7" s="43" t="s">
        <v>32</v>
      </c>
    </row>
    <row r="8" spans="1:31" ht="31.8" thickBot="1" x14ac:dyDescent="0.3">
      <c r="A8" s="112" t="s">
        <v>261</v>
      </c>
      <c r="B8" s="113" t="s">
        <v>281</v>
      </c>
      <c r="C8" s="114" t="s">
        <v>279</v>
      </c>
      <c r="D8" s="115" t="s">
        <v>278</v>
      </c>
      <c r="E8" s="176">
        <f>formulae!G93</f>
        <v>4.2119999999999997</v>
      </c>
      <c r="F8" s="116">
        <f>HLS!B2</f>
        <v>2.6</v>
      </c>
      <c r="G8" s="117">
        <f>HLS!C2</f>
        <v>5.5</v>
      </c>
      <c r="H8" s="117">
        <f>HLS!D2</f>
        <v>6</v>
      </c>
      <c r="I8" s="117">
        <f>HLS!E2</f>
        <v>2.5</v>
      </c>
      <c r="J8" s="117">
        <f>HLS!F2</f>
        <v>3.6</v>
      </c>
      <c r="K8" s="117">
        <f>HLS!G2</f>
        <v>4.9000000000000004</v>
      </c>
      <c r="L8" s="117">
        <f>HLS!H2</f>
        <v>3.7</v>
      </c>
      <c r="M8" s="117">
        <f>HLS!I2</f>
        <v>4.8</v>
      </c>
      <c r="N8" s="117">
        <f>HLS!J2</f>
        <v>1.8</v>
      </c>
      <c r="O8" s="117">
        <f>HLS!K2</f>
        <v>3.7</v>
      </c>
      <c r="P8" s="117">
        <f>HLS!L2</f>
        <v>3.7</v>
      </c>
      <c r="Q8" s="118">
        <f>HLS!M2</f>
        <v>4.7</v>
      </c>
      <c r="R8" s="117">
        <f>HLS!N2</f>
        <v>2.5</v>
      </c>
      <c r="S8" s="117">
        <f>HLS!O2</f>
        <v>5.2</v>
      </c>
      <c r="T8" s="117">
        <f>HLS!P2</f>
        <v>2.5</v>
      </c>
      <c r="U8" s="117">
        <f>HLS!Q2</f>
        <v>9.1999999999999993</v>
      </c>
      <c r="V8" s="117">
        <f>HLS!R2</f>
        <v>5.3</v>
      </c>
      <c r="W8" s="117">
        <f>HLS!S2</f>
        <v>2.7</v>
      </c>
      <c r="X8" s="117">
        <f>HLS!T2</f>
        <v>1.5</v>
      </c>
      <c r="Y8" s="117">
        <f>HLS!U2</f>
        <v>2.8</v>
      </c>
      <c r="Z8" s="117">
        <f>HLS!V2</f>
        <v>8.3000000000000007</v>
      </c>
      <c r="AA8" s="117">
        <f>HLS!W2</f>
        <v>2.7</v>
      </c>
      <c r="AB8" s="117">
        <f>HLS!X2</f>
        <v>4.7</v>
      </c>
      <c r="AC8" s="117">
        <f>HLS!Y2</f>
        <v>7.3</v>
      </c>
      <c r="AD8" s="119">
        <f>HLS!Z2</f>
        <v>3.1</v>
      </c>
    </row>
    <row r="9" spans="1:31" s="6" customFormat="1" ht="15" customHeight="1" thickBot="1" x14ac:dyDescent="0.35">
      <c r="A9" s="105"/>
      <c r="B9" s="120"/>
      <c r="C9" s="121"/>
      <c r="D9" s="120"/>
      <c r="E9" s="122"/>
      <c r="F9" s="122"/>
      <c r="G9" s="122"/>
      <c r="H9" s="122"/>
      <c r="I9" s="123"/>
      <c r="J9" s="123"/>
      <c r="K9" s="123"/>
      <c r="L9" s="123"/>
      <c r="M9" s="124"/>
      <c r="N9" s="124"/>
      <c r="O9" s="122"/>
      <c r="P9" s="122"/>
      <c r="Q9" s="122"/>
      <c r="R9" s="122"/>
      <c r="S9" s="122"/>
      <c r="T9" s="122"/>
      <c r="U9" s="122"/>
      <c r="V9" s="122"/>
      <c r="W9" s="123"/>
      <c r="X9" s="122"/>
      <c r="Y9" s="123"/>
      <c r="Z9" s="123"/>
      <c r="AA9" s="124"/>
      <c r="AB9" s="124"/>
      <c r="AC9" s="124"/>
      <c r="AD9" s="124"/>
    </row>
    <row r="10" spans="1:31" s="3" customFormat="1" ht="16.2" thickBot="1" x14ac:dyDescent="0.3">
      <c r="A10" s="76" t="s">
        <v>25</v>
      </c>
      <c r="B10" s="125"/>
      <c r="C10" s="126"/>
      <c r="D10" s="12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</row>
    <row r="11" spans="1:31" ht="15.6" x14ac:dyDescent="0.25">
      <c r="A11" s="196" t="s">
        <v>293</v>
      </c>
      <c r="B11" s="74"/>
      <c r="C11" s="33"/>
      <c r="D11" s="33"/>
      <c r="E11" s="81">
        <f>formulae!G96</f>
        <v>23.615160349854229</v>
      </c>
      <c r="F11" s="81">
        <f>formulae!E15</f>
        <v>11.111111111111111</v>
      </c>
      <c r="G11" s="82">
        <f>formulae!F15</f>
        <v>40</v>
      </c>
      <c r="H11" s="82">
        <f>formulae!G15</f>
        <v>23.52941176470588</v>
      </c>
      <c r="I11" s="82">
        <f>formulae!H15</f>
        <v>24.242424242424242</v>
      </c>
      <c r="J11" s="82">
        <f>formulae!I15</f>
        <v>8.1081081081081088</v>
      </c>
      <c r="K11" s="82">
        <f>formulae!J15</f>
        <v>29.411764705882355</v>
      </c>
      <c r="L11" s="82">
        <f>formulae!K15</f>
        <v>20</v>
      </c>
      <c r="M11" s="82">
        <f>formulae!L15</f>
        <v>14.285714285714285</v>
      </c>
      <c r="N11" s="82">
        <f>formulae!M15</f>
        <v>31.818181818181817</v>
      </c>
      <c r="O11" s="82">
        <f>formulae!N15</f>
        <v>16.666666666666664</v>
      </c>
      <c r="P11" s="82">
        <f>formulae!O15</f>
        <v>46.666666666666664</v>
      </c>
      <c r="Q11" s="82">
        <f>formulae!P15</f>
        <v>27.777777777777779</v>
      </c>
      <c r="R11" s="82">
        <f>formulae!Q15</f>
        <v>60</v>
      </c>
      <c r="S11" s="82">
        <f>formulae!R15</f>
        <v>50</v>
      </c>
      <c r="T11" s="82">
        <f>formulae!S15</f>
        <v>34.782608695652172</v>
      </c>
      <c r="U11" s="82">
        <f>formulae!T15</f>
        <v>20</v>
      </c>
      <c r="V11" s="82">
        <f>formulae!U15</f>
        <v>16.981132075471699</v>
      </c>
      <c r="W11" s="82">
        <f>formulae!V15</f>
        <v>22.222222222222221</v>
      </c>
      <c r="X11" s="82">
        <f>formulae!W15</f>
        <v>25</v>
      </c>
      <c r="Y11" s="82">
        <f>formulae!X15</f>
        <v>10.526315789473683</v>
      </c>
      <c r="Z11" s="82">
        <f>formulae!Y15</f>
        <v>50</v>
      </c>
      <c r="AA11" s="82">
        <f>formulae!Z15</f>
        <v>6.25</v>
      </c>
      <c r="AB11" s="82">
        <f>formulae!AA15</f>
        <v>9.0909090909090917</v>
      </c>
      <c r="AC11" s="82">
        <f>formulae!AB15</f>
        <v>22.222222222222221</v>
      </c>
      <c r="AD11" s="83">
        <f>formulae!AC15</f>
        <v>40.909090909090914</v>
      </c>
    </row>
    <row r="12" spans="1:31" ht="30" x14ac:dyDescent="0.25">
      <c r="A12" s="196"/>
      <c r="B12" s="74"/>
      <c r="C12" s="33"/>
      <c r="D12" s="33"/>
      <c r="E12" s="166" t="str">
        <f>formulae!K96</f>
        <v>162 of 686</v>
      </c>
      <c r="F12" s="53" t="str">
        <f>formulae!E16</f>
        <v>1 of 9</v>
      </c>
      <c r="G12" s="22" t="str">
        <f>formulae!F16</f>
        <v>2 of 5</v>
      </c>
      <c r="H12" s="22" t="str">
        <f>formulae!G16</f>
        <v>4 of 17</v>
      </c>
      <c r="I12" s="22" t="str">
        <f>formulae!H16</f>
        <v>8 of 33</v>
      </c>
      <c r="J12" s="22" t="str">
        <f>formulae!I16</f>
        <v>3 of 37</v>
      </c>
      <c r="K12" s="22" t="str">
        <f>formulae!J16</f>
        <v>15 of 51</v>
      </c>
      <c r="L12" s="22" t="str">
        <f>formulae!K16</f>
        <v>4 of 20</v>
      </c>
      <c r="M12" s="22" t="str">
        <f>formulae!L16</f>
        <v>4 of 28</v>
      </c>
      <c r="N12" s="22" t="str">
        <f>formulae!M16</f>
        <v>7 of 22</v>
      </c>
      <c r="O12" s="22" t="str">
        <f>formulae!N16</f>
        <v>10 of 60</v>
      </c>
      <c r="P12" s="22" t="str">
        <f>formulae!O16</f>
        <v>14 of 30</v>
      </c>
      <c r="Q12" s="22" t="str">
        <f>formulae!P16</f>
        <v>5 of 18</v>
      </c>
      <c r="R12" s="22" t="str">
        <f>formulae!Q16</f>
        <v>6 of 10</v>
      </c>
      <c r="S12" s="22" t="str">
        <f>formulae!R16</f>
        <v>6 of 12</v>
      </c>
      <c r="T12" s="22" t="str">
        <f>formulae!S16</f>
        <v>8 of 23</v>
      </c>
      <c r="U12" s="22" t="str">
        <f>formulae!T16</f>
        <v>7 of 35</v>
      </c>
      <c r="V12" s="22" t="str">
        <f>formulae!U16</f>
        <v>9 of 53</v>
      </c>
      <c r="W12" s="22" t="str">
        <f>formulae!V16</f>
        <v>2 of 9</v>
      </c>
      <c r="X12" s="22" t="str">
        <f>formulae!W16</f>
        <v>15 of 60</v>
      </c>
      <c r="Y12" s="22" t="str">
        <f>formulae!X16</f>
        <v>4 of 38</v>
      </c>
      <c r="Z12" s="22" t="str">
        <f>formulae!Y16</f>
        <v>1 of 2</v>
      </c>
      <c r="AA12" s="22" t="str">
        <f>formulae!Z16</f>
        <v>2 of 32</v>
      </c>
      <c r="AB12" s="22" t="str">
        <f>formulae!AA16</f>
        <v>1 of 11</v>
      </c>
      <c r="AC12" s="22" t="str">
        <f>formulae!AB16</f>
        <v>6 of 27</v>
      </c>
      <c r="AD12" s="54" t="str">
        <f>formulae!AC16</f>
        <v>18 of 44</v>
      </c>
    </row>
    <row r="13" spans="1:31" s="80" customFormat="1" ht="31.2" x14ac:dyDescent="0.25">
      <c r="A13" s="177" t="s">
        <v>285</v>
      </c>
      <c r="B13" s="178"/>
      <c r="C13" s="179"/>
      <c r="D13" s="179"/>
      <c r="E13" s="175">
        <f>formulae!G98</f>
        <v>205.97222222222223</v>
      </c>
      <c r="F13" s="175">
        <f>formulae!E18</f>
        <v>55</v>
      </c>
      <c r="G13" s="180">
        <f>formulae!F18</f>
        <v>200</v>
      </c>
      <c r="H13" s="180">
        <f>formulae!G18</f>
        <v>89</v>
      </c>
      <c r="I13" s="180">
        <f>formulae!H18</f>
        <v>150</v>
      </c>
      <c r="J13" s="180">
        <f>formulae!I18</f>
        <v>172</v>
      </c>
      <c r="K13" s="180">
        <f>formulae!J18</f>
        <v>104</v>
      </c>
      <c r="L13" s="180">
        <f>formulae!K18</f>
        <v>239.5</v>
      </c>
      <c r="M13" s="180">
        <f>formulae!L18</f>
        <v>378</v>
      </c>
      <c r="N13" s="180">
        <f>formulae!M18</f>
        <v>210.5</v>
      </c>
      <c r="O13" s="180">
        <f>formulae!N18</f>
        <v>203.5</v>
      </c>
      <c r="P13" s="180">
        <f>formulae!O18</f>
        <v>254.5</v>
      </c>
      <c r="Q13" s="180">
        <f>formulae!P18</f>
        <v>155.5</v>
      </c>
      <c r="R13" s="180">
        <f>formulae!Q18</f>
        <v>52.5</v>
      </c>
      <c r="S13" s="180">
        <f>formulae!R18</f>
        <v>94.5</v>
      </c>
      <c r="T13" s="180">
        <f>formulae!S18</f>
        <v>79</v>
      </c>
      <c r="U13" s="180">
        <f>formulae!T18</f>
        <v>301.5</v>
      </c>
      <c r="V13" s="180">
        <f>formulae!U18</f>
        <v>173</v>
      </c>
      <c r="W13" s="180">
        <f>formulae!V18</f>
        <v>128.5</v>
      </c>
      <c r="X13" s="180">
        <f>formulae!W18</f>
        <v>77.5</v>
      </c>
      <c r="Y13" s="180">
        <f>formulae!X18</f>
        <v>343</v>
      </c>
      <c r="Z13" s="180" t="str">
        <f>formulae!Y18</f>
        <v>No Data</v>
      </c>
      <c r="AA13" s="180">
        <f>formulae!Z18</f>
        <v>246.5</v>
      </c>
      <c r="AB13" s="180" t="str">
        <f>formulae!AA18</f>
        <v>No Data</v>
      </c>
      <c r="AC13" s="180" t="str">
        <f>formulae!AB18</f>
        <v>No Data</v>
      </c>
      <c r="AD13" s="181" t="str">
        <f>formulae!AC18</f>
        <v>No Data</v>
      </c>
    </row>
    <row r="14" spans="1:31" ht="31.2" x14ac:dyDescent="0.25">
      <c r="A14" s="197" t="s">
        <v>294</v>
      </c>
      <c r="B14" s="75" t="s">
        <v>282</v>
      </c>
      <c r="C14" s="29" t="s">
        <v>286</v>
      </c>
      <c r="D14" s="31" t="s">
        <v>280</v>
      </c>
      <c r="E14" s="34">
        <f>formulae!G100</f>
        <v>72.681072594306499</v>
      </c>
      <c r="F14" s="34">
        <f>formulae!E29</f>
        <v>77.083333333333343</v>
      </c>
      <c r="G14" s="35">
        <f>formulae!F29</f>
        <v>88.145315487571708</v>
      </c>
      <c r="H14" s="35">
        <f>formulae!G29</f>
        <v>83.949044585987266</v>
      </c>
      <c r="I14" s="35">
        <f>formulae!H29</f>
        <v>68.140703517587937</v>
      </c>
      <c r="J14" s="35">
        <f>formulae!I29</f>
        <v>65.292758089368263</v>
      </c>
      <c r="K14" s="35">
        <f>formulae!J29</f>
        <v>73.820483314154188</v>
      </c>
      <c r="L14" s="35">
        <f>formulae!K29</f>
        <v>44.32835820895523</v>
      </c>
      <c r="M14" s="35">
        <f>formulae!L29</f>
        <v>76.558603491271811</v>
      </c>
      <c r="N14" s="35">
        <f>formulae!M29</f>
        <v>71.083172147001932</v>
      </c>
      <c r="O14" s="35">
        <f>formulae!N29</f>
        <v>71.650326797385617</v>
      </c>
      <c r="P14" s="35">
        <f>formulae!O29</f>
        <v>75.991189427312776</v>
      </c>
      <c r="Q14" s="35">
        <f>formulae!P29</f>
        <v>74.065685164212908</v>
      </c>
      <c r="R14" s="35">
        <f>formulae!Q29</f>
        <v>92.532467532467535</v>
      </c>
      <c r="S14" s="35">
        <f>formulae!R29</f>
        <v>76.258309591642927</v>
      </c>
      <c r="T14" s="35">
        <f>formulae!S29</f>
        <v>77.724550898203589</v>
      </c>
      <c r="U14" s="35">
        <f>formulae!T29</f>
        <v>69.194312796208536</v>
      </c>
      <c r="V14" s="35">
        <f>formulae!U29</f>
        <v>63.956043956043949</v>
      </c>
      <c r="W14" s="35">
        <f>formulae!V29</f>
        <v>85.738255033557039</v>
      </c>
      <c r="X14" s="35">
        <f>formulae!W29</f>
        <v>62.486248624862483</v>
      </c>
      <c r="Y14" s="35">
        <f>formulae!X29</f>
        <v>79.899856938483552</v>
      </c>
      <c r="Z14" s="35">
        <f>formulae!Y29</f>
        <v>75</v>
      </c>
      <c r="AA14" s="35">
        <f>formulae!Z29</f>
        <v>71.049596309111891</v>
      </c>
      <c r="AB14" s="35">
        <f>formulae!AA29</f>
        <v>64.705882352941174</v>
      </c>
      <c r="AC14" s="35">
        <f>formulae!AB29</f>
        <v>80.914687774846087</v>
      </c>
      <c r="AD14" s="36">
        <f>formulae!AC29</f>
        <v>77.006802721088434</v>
      </c>
    </row>
    <row r="15" spans="1:31" ht="30" x14ac:dyDescent="0.25">
      <c r="A15" s="198"/>
      <c r="B15" s="74"/>
      <c r="C15" s="33"/>
      <c r="D15" s="33"/>
      <c r="E15" s="77" t="str">
        <f>formulae!K100</f>
        <v>17591 of 24203</v>
      </c>
      <c r="F15" s="77" t="str">
        <f>formulae!E30</f>
        <v>296 of 384</v>
      </c>
      <c r="G15" s="78" t="str">
        <f>formulae!F30</f>
        <v>461 of 523</v>
      </c>
      <c r="H15" s="78" t="str">
        <f>formulae!G30</f>
        <v>659 of 785</v>
      </c>
      <c r="I15" s="78" t="str">
        <f>formulae!H30</f>
        <v>678 of 995</v>
      </c>
      <c r="J15" s="78" t="str">
        <f>formulae!I30</f>
        <v>1695 of 2596</v>
      </c>
      <c r="K15" s="78" t="str">
        <f>formulae!J30</f>
        <v>1283 of 1738</v>
      </c>
      <c r="L15" s="78" t="str">
        <f>formulae!K30</f>
        <v>297 of 670</v>
      </c>
      <c r="M15" s="78" t="str">
        <f>formulae!L30</f>
        <v>614 of 802</v>
      </c>
      <c r="N15" s="78" t="str">
        <f>formulae!M30</f>
        <v>735 of 1034</v>
      </c>
      <c r="O15" s="78" t="str">
        <f>formulae!N30</f>
        <v>877 of 1224</v>
      </c>
      <c r="P15" s="78" t="str">
        <f>formulae!O30</f>
        <v>690 of 908</v>
      </c>
      <c r="Q15" s="78" t="str">
        <f>formulae!P30</f>
        <v>654 of 883</v>
      </c>
      <c r="R15" s="78" t="str">
        <f>formulae!Q30</f>
        <v>285 of 308</v>
      </c>
      <c r="S15" s="78" t="str">
        <f>formulae!R30</f>
        <v>803 of 1053</v>
      </c>
      <c r="T15" s="78" t="str">
        <f>formulae!S30</f>
        <v>649 of 835</v>
      </c>
      <c r="U15" s="78" t="str">
        <f>formulae!T30</f>
        <v>730 of 1055</v>
      </c>
      <c r="V15" s="78" t="str">
        <f>formulae!U30</f>
        <v>582 of 910</v>
      </c>
      <c r="W15" s="78" t="str">
        <f>formulae!V30</f>
        <v>511 of 596</v>
      </c>
      <c r="X15" s="78" t="str">
        <f>formulae!W30</f>
        <v>568 of 909</v>
      </c>
      <c r="Y15" s="78" t="str">
        <f>formulae!X30</f>
        <v>1117 of 1398</v>
      </c>
      <c r="Z15" s="78" t="str">
        <f>formulae!Y30</f>
        <v>348 of 464</v>
      </c>
      <c r="AA15" s="78" t="str">
        <f>formulae!Z30</f>
        <v>1232 of 1734</v>
      </c>
      <c r="AB15" s="78" t="str">
        <f>formulae!AA30</f>
        <v>341 of 527</v>
      </c>
      <c r="AC15" s="78" t="str">
        <f>formulae!AB30</f>
        <v>920 of 1137</v>
      </c>
      <c r="AD15" s="79" t="str">
        <f>formulae!AC30</f>
        <v>566 of 735</v>
      </c>
    </row>
    <row r="16" spans="1:31" s="80" customFormat="1" ht="31.8" thickBot="1" x14ac:dyDescent="0.3">
      <c r="A16" s="182" t="s">
        <v>290</v>
      </c>
      <c r="B16" s="183"/>
      <c r="C16" s="184"/>
      <c r="D16" s="184"/>
      <c r="E16" s="185">
        <f>formulae!G102</f>
        <v>76.421052631578945</v>
      </c>
      <c r="F16" s="185">
        <f>formulae!E32</f>
        <v>54.5</v>
      </c>
      <c r="G16" s="186">
        <f>formulae!F32</f>
        <v>63</v>
      </c>
      <c r="H16" s="186">
        <f>formulae!G32</f>
        <v>29.5</v>
      </c>
      <c r="I16" s="186">
        <f>formulae!H32</f>
        <v>91.5</v>
      </c>
      <c r="J16" s="186">
        <f>formulae!I32</f>
        <v>39</v>
      </c>
      <c r="K16" s="186">
        <f>formulae!J32</f>
        <v>37.5</v>
      </c>
      <c r="L16" s="186">
        <f>formulae!K32</f>
        <v>171.5</v>
      </c>
      <c r="M16" s="186">
        <f>formulae!L32</f>
        <v>82</v>
      </c>
      <c r="N16" s="186">
        <f>formulae!M32</f>
        <v>81</v>
      </c>
      <c r="O16" s="186">
        <f>formulae!N32</f>
        <v>76.5</v>
      </c>
      <c r="P16" s="186">
        <f>formulae!O32</f>
        <v>84</v>
      </c>
      <c r="Q16" s="186">
        <f>formulae!P32</f>
        <v>71</v>
      </c>
      <c r="R16" s="186">
        <f>formulae!Q32</f>
        <v>49.5</v>
      </c>
      <c r="S16" s="186">
        <f>formulae!R32</f>
        <v>61.5</v>
      </c>
      <c r="T16" s="186">
        <f>formulae!S32</f>
        <v>55</v>
      </c>
      <c r="U16" s="186">
        <f>formulae!T32</f>
        <v>94</v>
      </c>
      <c r="V16" s="186">
        <f>formulae!U32</f>
        <v>80</v>
      </c>
      <c r="W16" s="186">
        <f>formulae!V32</f>
        <v>53.5</v>
      </c>
      <c r="X16" s="186">
        <f>formulae!W32</f>
        <v>35</v>
      </c>
      <c r="Y16" s="186">
        <f>formulae!X32</f>
        <v>79</v>
      </c>
      <c r="Z16" s="186" t="str">
        <f>formulae!Y32</f>
        <v>No Data</v>
      </c>
      <c r="AA16" s="186">
        <f>formulae!Z32</f>
        <v>63.5</v>
      </c>
      <c r="AB16" s="186" t="str">
        <f>formulae!AA32</f>
        <v>No Data</v>
      </c>
      <c r="AC16" s="186" t="str">
        <f>formulae!AB32</f>
        <v>No Data</v>
      </c>
      <c r="AD16" s="187" t="str">
        <f>formulae!AC32</f>
        <v>No Data</v>
      </c>
    </row>
    <row r="17" spans="1:31" ht="15.6" thickBot="1" x14ac:dyDescent="0.3">
      <c r="A17" s="5"/>
      <c r="B17" s="19"/>
      <c r="C17" s="19"/>
      <c r="D17" s="19"/>
      <c r="E17"/>
    </row>
    <row r="18" spans="1:31" s="3" customFormat="1" ht="15.6" x14ac:dyDescent="0.3">
      <c r="A18" s="130" t="s">
        <v>26</v>
      </c>
      <c r="B18" s="131"/>
      <c r="C18" s="131"/>
      <c r="D18" s="131"/>
      <c r="E18" s="132"/>
      <c r="F18" s="13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</row>
    <row r="19" spans="1:31" ht="15.6" x14ac:dyDescent="0.25">
      <c r="A19" s="197" t="s">
        <v>296</v>
      </c>
      <c r="B19" s="33"/>
      <c r="C19" s="33"/>
      <c r="D19" s="33"/>
      <c r="E19" s="63">
        <f>formulae!G106</f>
        <v>10.526315789473683</v>
      </c>
      <c r="F19" s="63">
        <f>formulae!E40</f>
        <v>13.043478260869565</v>
      </c>
      <c r="G19" s="64">
        <f>formulae!F40</f>
        <v>11.76470588235294</v>
      </c>
      <c r="H19" s="64">
        <f>formulae!G40</f>
        <v>0</v>
      </c>
      <c r="I19" s="64">
        <f>formulae!H40</f>
        <v>2.3255813953488373</v>
      </c>
      <c r="J19" s="64">
        <f>formulae!I40</f>
        <v>9.7560975609756095</v>
      </c>
      <c r="K19" s="64">
        <f>formulae!J40</f>
        <v>13.559322033898304</v>
      </c>
      <c r="L19" s="64">
        <f>formulae!K40</f>
        <v>41.935483870967744</v>
      </c>
      <c r="M19" s="64">
        <f>formulae!L40</f>
        <v>8.3333333333333321</v>
      </c>
      <c r="N19" s="64">
        <f>formulae!M40</f>
        <v>15.789473684210526</v>
      </c>
      <c r="O19" s="64">
        <f>formulae!N40</f>
        <v>8.3333333333333321</v>
      </c>
      <c r="P19" s="64">
        <f>formulae!O40</f>
        <v>8.064516129032258</v>
      </c>
      <c r="Q19" s="64">
        <f>formulae!P40</f>
        <v>5.7692307692307692</v>
      </c>
      <c r="R19" s="64">
        <f>formulae!Q40</f>
        <v>0</v>
      </c>
      <c r="S19" s="64">
        <f>formulae!R40</f>
        <v>3.125</v>
      </c>
      <c r="T19" s="64">
        <f>formulae!S40</f>
        <v>5.5555555555555554</v>
      </c>
      <c r="U19" s="64">
        <f>formulae!T40</f>
        <v>3.3333333333333335</v>
      </c>
      <c r="V19" s="64">
        <f>formulae!U40</f>
        <v>2.2222222222222223</v>
      </c>
      <c r="W19" s="64">
        <f>formulae!V40</f>
        <v>5.8823529411764701</v>
      </c>
      <c r="X19" s="64">
        <f>formulae!W40</f>
        <v>16.666666666666664</v>
      </c>
      <c r="Y19" s="64">
        <f>formulae!X40</f>
        <v>1.5625</v>
      </c>
      <c r="Z19" s="64">
        <f>formulae!Y40</f>
        <v>81.818181818181827</v>
      </c>
      <c r="AA19" s="64">
        <f>formulae!Z40</f>
        <v>23.404255319148938</v>
      </c>
      <c r="AB19" s="64">
        <f>formulae!AA40</f>
        <v>0</v>
      </c>
      <c r="AC19" s="64" t="str">
        <f>formulae!AB40</f>
        <v>No Data</v>
      </c>
      <c r="AD19" s="65">
        <f>formulae!AC40</f>
        <v>10.843373493975903</v>
      </c>
      <c r="AE19" s="7"/>
    </row>
    <row r="20" spans="1:31" ht="38.25" customHeight="1" x14ac:dyDescent="0.25">
      <c r="A20" s="198"/>
      <c r="B20" s="33"/>
      <c r="C20" s="33"/>
      <c r="D20" s="33"/>
      <c r="E20" s="167" t="str">
        <f>formulae!K106</f>
        <v>88 of 836</v>
      </c>
      <c r="F20" s="63" t="str">
        <f>formulae!E44</f>
        <v>3 of 23</v>
      </c>
      <c r="G20" s="64" t="str">
        <f>formulae!F44</f>
        <v>2 of 17</v>
      </c>
      <c r="H20" s="64" t="str">
        <f>formulae!G44</f>
        <v>0 of 19</v>
      </c>
      <c r="I20" s="64" t="str">
        <f>formulae!H44</f>
        <v>1 of 43</v>
      </c>
      <c r="J20" s="64" t="str">
        <f>formulae!I44</f>
        <v>4 of 41</v>
      </c>
      <c r="K20" s="64" t="str">
        <f>formulae!J44</f>
        <v>8 of 59</v>
      </c>
      <c r="L20" s="64" t="str">
        <f>formulae!K44</f>
        <v>13 of 31</v>
      </c>
      <c r="M20" s="64" t="str">
        <f>formulae!L44</f>
        <v>2 of 24</v>
      </c>
      <c r="N20" s="64" t="str">
        <f>formulae!M44</f>
        <v>6 of 38</v>
      </c>
      <c r="O20" s="64" t="str">
        <f>formulae!N44</f>
        <v>3 of 36</v>
      </c>
      <c r="P20" s="64" t="str">
        <f>formulae!O44</f>
        <v>5 of 62</v>
      </c>
      <c r="Q20" s="64" t="str">
        <f>formulae!P44</f>
        <v>3 of 52</v>
      </c>
      <c r="R20" s="64" t="str">
        <f>formulae!Q44</f>
        <v>0 of 17</v>
      </c>
      <c r="S20" s="64" t="str">
        <f>formulae!R44</f>
        <v>1 of 32</v>
      </c>
      <c r="T20" s="64" t="str">
        <f>formulae!S44</f>
        <v>1 of 18</v>
      </c>
      <c r="U20" s="64" t="str">
        <f>formulae!T44</f>
        <v>1 of 30</v>
      </c>
      <c r="V20" s="64" t="str">
        <f>formulae!U44</f>
        <v>1 of 45</v>
      </c>
      <c r="W20" s="64" t="str">
        <f>formulae!V44</f>
        <v>1 of 17</v>
      </c>
      <c r="X20" s="64" t="str">
        <f>formulae!W44</f>
        <v>3 of 18</v>
      </c>
      <c r="Y20" s="64" t="str">
        <f>formulae!X44</f>
        <v>1 of 64</v>
      </c>
      <c r="Z20" s="64" t="str">
        <f>formulae!Y44</f>
        <v>9 of 11</v>
      </c>
      <c r="AA20" s="64" t="str">
        <f>formulae!Z44</f>
        <v>11 of 47</v>
      </c>
      <c r="AB20" s="64" t="str">
        <f>formulae!AA44</f>
        <v>0 of 9</v>
      </c>
      <c r="AC20" s="64" t="str">
        <f>formulae!AB44</f>
        <v>No Data</v>
      </c>
      <c r="AD20" s="65" t="str">
        <f>formulae!AC44</f>
        <v>9 of 83</v>
      </c>
      <c r="AE20" s="7"/>
    </row>
    <row r="21" spans="1:31" ht="33" customHeight="1" x14ac:dyDescent="0.25">
      <c r="A21" s="21" t="s">
        <v>291</v>
      </c>
      <c r="B21" s="28" t="s">
        <v>283</v>
      </c>
      <c r="C21" s="29" t="s">
        <v>284</v>
      </c>
      <c r="D21" s="31" t="s">
        <v>458</v>
      </c>
      <c r="E21" s="34">
        <f>formulae!G108</f>
        <v>65.593561368209251</v>
      </c>
      <c r="F21" s="34">
        <f>formulae!E74</f>
        <v>75</v>
      </c>
      <c r="G21" s="35">
        <f>formulae!F74</f>
        <v>80</v>
      </c>
      <c r="H21" s="35">
        <f>formulae!G74</f>
        <v>61.53846153846154</v>
      </c>
      <c r="I21" s="35">
        <f>formulae!H74</f>
        <v>76.470588235294116</v>
      </c>
      <c r="J21" s="35">
        <f>formulae!I74</f>
        <v>66.666666666666657</v>
      </c>
      <c r="K21" s="35">
        <f>formulae!J74</f>
        <v>64.516129032258064</v>
      </c>
      <c r="L21" s="35">
        <f>formulae!K74</f>
        <v>80</v>
      </c>
      <c r="M21" s="35">
        <f>formulae!L74</f>
        <v>83.333333333333343</v>
      </c>
      <c r="N21" s="35">
        <f>formulae!M74</f>
        <v>50</v>
      </c>
      <c r="O21" s="35">
        <f>formulae!N74</f>
        <v>48.275862068965516</v>
      </c>
      <c r="P21" s="35">
        <f>formulae!O74</f>
        <v>55.555555555555557</v>
      </c>
      <c r="Q21" s="35">
        <f>formulae!P74</f>
        <v>46.153846153846153</v>
      </c>
      <c r="R21" s="35">
        <f>formulae!Q74</f>
        <v>80</v>
      </c>
      <c r="S21" s="35">
        <f>formulae!R74</f>
        <v>66.666666666666657</v>
      </c>
      <c r="T21" s="35">
        <f>formulae!S74</f>
        <v>55.555555555555557</v>
      </c>
      <c r="U21" s="35">
        <f>formulae!T74</f>
        <v>80.769230769230774</v>
      </c>
      <c r="V21" s="35">
        <f>formulae!U74</f>
        <v>60.869565217391312</v>
      </c>
      <c r="W21" s="35">
        <f>formulae!V74</f>
        <v>76.923076923076934</v>
      </c>
      <c r="X21" s="35">
        <f>formulae!W74</f>
        <v>65.217391304347828</v>
      </c>
      <c r="Y21" s="35">
        <f>formulae!X74</f>
        <v>75</v>
      </c>
      <c r="Z21" s="35">
        <f>formulae!Y74</f>
        <v>62.5</v>
      </c>
      <c r="AA21" s="35">
        <f>formulae!Z74</f>
        <v>54.929577464788736</v>
      </c>
      <c r="AB21" s="35">
        <f>formulae!AA74</f>
        <v>66.666666666666657</v>
      </c>
      <c r="AC21" s="35">
        <f>formulae!AB74</f>
        <v>76.470588235294116</v>
      </c>
      <c r="AD21" s="36">
        <f>formulae!AC74</f>
        <v>66.666666666666657</v>
      </c>
    </row>
    <row r="22" spans="1:31" ht="38.25" customHeight="1" thickBot="1" x14ac:dyDescent="0.3">
      <c r="A22" s="112" t="s">
        <v>297</v>
      </c>
      <c r="B22" s="113">
        <v>0</v>
      </c>
      <c r="C22" s="114">
        <v>1</v>
      </c>
      <c r="D22" s="115">
        <v>2</v>
      </c>
      <c r="E22" s="135">
        <f>formulae!G110</f>
        <v>0</v>
      </c>
      <c r="F22" s="135">
        <f>formulae!E77</f>
        <v>0</v>
      </c>
      <c r="G22" s="136">
        <f>formulae!F77</f>
        <v>0</v>
      </c>
      <c r="H22" s="137">
        <f>formulae!G77</f>
        <v>0</v>
      </c>
      <c r="I22" s="137">
        <f>formulae!H77</f>
        <v>0</v>
      </c>
      <c r="J22" s="137">
        <f>formulae!I77</f>
        <v>0</v>
      </c>
      <c r="K22" s="137">
        <f>formulae!J77</f>
        <v>0</v>
      </c>
      <c r="L22" s="137">
        <f>formulae!K77</f>
        <v>0</v>
      </c>
      <c r="M22" s="137">
        <f>formulae!L77</f>
        <v>0</v>
      </c>
      <c r="N22" s="137">
        <f>formulae!M77</f>
        <v>1</v>
      </c>
      <c r="O22" s="137">
        <f>formulae!N77</f>
        <v>2</v>
      </c>
      <c r="P22" s="137">
        <f>formulae!O77</f>
        <v>0</v>
      </c>
      <c r="Q22" s="137">
        <f>formulae!P77</f>
        <v>0</v>
      </c>
      <c r="R22" s="137">
        <f>formulae!Q77</f>
        <v>0</v>
      </c>
      <c r="S22" s="137">
        <f>formulae!R77</f>
        <v>1</v>
      </c>
      <c r="T22" s="137">
        <f>formulae!S77</f>
        <v>0</v>
      </c>
      <c r="U22" s="137">
        <f>formulae!T77</f>
        <v>0</v>
      </c>
      <c r="V22" s="137">
        <f>formulae!U77</f>
        <v>1</v>
      </c>
      <c r="W22" s="137">
        <f>formulae!V77</f>
        <v>0</v>
      </c>
      <c r="X22" s="137">
        <f>formulae!W77</f>
        <v>0</v>
      </c>
      <c r="Y22" s="137">
        <f>formulae!X77</f>
        <v>1</v>
      </c>
      <c r="Z22" s="137">
        <f>formulae!Y77</f>
        <v>0</v>
      </c>
      <c r="AA22" s="137">
        <f>formulae!Z77</f>
        <v>0</v>
      </c>
      <c r="AB22" s="137">
        <f>formulae!AA77</f>
        <v>0</v>
      </c>
      <c r="AC22" s="137">
        <f>formulae!AB77</f>
        <v>0</v>
      </c>
      <c r="AD22" s="138">
        <f>formulae!AC77</f>
        <v>0</v>
      </c>
    </row>
    <row r="23" spans="1:31" ht="15.6" thickBot="1" x14ac:dyDescent="0.3">
      <c r="A23" s="5"/>
      <c r="B23" s="19"/>
      <c r="C23" s="19"/>
      <c r="D23" s="19"/>
      <c r="E23"/>
    </row>
    <row r="24" spans="1:31" ht="15.6" x14ac:dyDescent="0.3">
      <c r="A24" s="130" t="s">
        <v>27</v>
      </c>
      <c r="B24" s="126"/>
      <c r="C24" s="126"/>
      <c r="D24" s="126"/>
      <c r="E24" s="132"/>
      <c r="F24" s="13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</row>
    <row r="25" spans="1:31" ht="46.8" x14ac:dyDescent="0.3">
      <c r="A25" s="8" t="s">
        <v>271</v>
      </c>
      <c r="B25" s="27" t="s">
        <v>30</v>
      </c>
      <c r="C25" s="41"/>
      <c r="D25" s="30" t="s">
        <v>31</v>
      </c>
      <c r="E25" s="44" t="str">
        <f>formulae!G114</f>
        <v>Yes</v>
      </c>
      <c r="F25" s="193" t="s">
        <v>30</v>
      </c>
      <c r="G25" s="46" t="s">
        <v>30</v>
      </c>
      <c r="H25" s="46" t="s">
        <v>30</v>
      </c>
      <c r="I25" s="46" t="s">
        <v>30</v>
      </c>
      <c r="J25" s="46" t="s">
        <v>30</v>
      </c>
      <c r="K25" s="46" t="s">
        <v>30</v>
      </c>
      <c r="L25" s="46" t="s">
        <v>30</v>
      </c>
      <c r="M25" s="45" t="s">
        <v>30</v>
      </c>
      <c r="N25" s="45" t="s">
        <v>30</v>
      </c>
      <c r="O25" s="46" t="s">
        <v>30</v>
      </c>
      <c r="P25" s="46" t="s">
        <v>30</v>
      </c>
      <c r="Q25" s="46" t="s">
        <v>30</v>
      </c>
      <c r="R25" s="46" t="s">
        <v>31</v>
      </c>
      <c r="S25" s="46" t="s">
        <v>30</v>
      </c>
      <c r="T25" s="46" t="s">
        <v>30</v>
      </c>
      <c r="U25" s="46" t="s">
        <v>30</v>
      </c>
      <c r="V25" s="46" t="s">
        <v>30</v>
      </c>
      <c r="W25" s="46" t="s">
        <v>30</v>
      </c>
      <c r="X25" s="46" t="s">
        <v>30</v>
      </c>
      <c r="Y25" s="46" t="s">
        <v>30</v>
      </c>
      <c r="Z25" s="46" t="s">
        <v>30</v>
      </c>
      <c r="AA25" s="45" t="s">
        <v>30</v>
      </c>
      <c r="AB25" s="45" t="s">
        <v>30</v>
      </c>
      <c r="AC25" s="45" t="s">
        <v>30</v>
      </c>
      <c r="AD25" s="47" t="s">
        <v>30</v>
      </c>
    </row>
    <row r="26" spans="1:31" ht="46.8" x14ac:dyDescent="0.3">
      <c r="A26" s="8" t="s">
        <v>24</v>
      </c>
      <c r="B26" s="27" t="s">
        <v>30</v>
      </c>
      <c r="C26" s="41"/>
      <c r="D26" s="30" t="s">
        <v>31</v>
      </c>
      <c r="E26" s="50"/>
      <c r="F26" s="193" t="s">
        <v>30</v>
      </c>
      <c r="G26" s="46" t="s">
        <v>30</v>
      </c>
      <c r="H26" s="46" t="s">
        <v>31</v>
      </c>
      <c r="I26" s="46" t="s">
        <v>30</v>
      </c>
      <c r="J26" s="46" t="s">
        <v>30</v>
      </c>
      <c r="K26" s="46" t="s">
        <v>30</v>
      </c>
      <c r="L26" s="46" t="s">
        <v>31</v>
      </c>
      <c r="M26" s="45" t="s">
        <v>30</v>
      </c>
      <c r="N26" s="45" t="s">
        <v>30</v>
      </c>
      <c r="O26" s="46" t="s">
        <v>30</v>
      </c>
      <c r="P26" s="46" t="s">
        <v>31</v>
      </c>
      <c r="Q26" s="46" t="s">
        <v>30</v>
      </c>
      <c r="R26" s="46" t="s">
        <v>30</v>
      </c>
      <c r="S26" s="46" t="s">
        <v>30</v>
      </c>
      <c r="T26" s="46" t="s">
        <v>30</v>
      </c>
      <c r="U26" s="46" t="s">
        <v>30</v>
      </c>
      <c r="V26" s="46" t="s">
        <v>30</v>
      </c>
      <c r="W26" s="46" t="s">
        <v>30</v>
      </c>
      <c r="X26" s="46" t="s">
        <v>30</v>
      </c>
      <c r="Y26" s="46" t="s">
        <v>30</v>
      </c>
      <c r="Z26" s="46" t="s">
        <v>30</v>
      </c>
      <c r="AA26" s="46" t="s">
        <v>30</v>
      </c>
      <c r="AB26" s="46" t="s">
        <v>30</v>
      </c>
      <c r="AC26" s="46" t="s">
        <v>30</v>
      </c>
      <c r="AD26" s="47" t="s">
        <v>30</v>
      </c>
    </row>
    <row r="27" spans="1:31" ht="95.25" customHeight="1" thickBot="1" x14ac:dyDescent="0.35">
      <c r="A27" s="139" t="s">
        <v>268</v>
      </c>
      <c r="B27" s="113" t="s">
        <v>30</v>
      </c>
      <c r="C27" s="140" t="s">
        <v>289</v>
      </c>
      <c r="D27" s="115" t="s">
        <v>31</v>
      </c>
      <c r="E27" s="141" t="str">
        <f>formulae!G118</f>
        <v>Yes</v>
      </c>
      <c r="F27" s="194" t="s">
        <v>31</v>
      </c>
      <c r="G27" s="142" t="s">
        <v>30</v>
      </c>
      <c r="H27" s="142" t="s">
        <v>30</v>
      </c>
      <c r="I27" s="142" t="s">
        <v>30</v>
      </c>
      <c r="J27" s="142" t="s">
        <v>30</v>
      </c>
      <c r="K27" s="142" t="s">
        <v>30</v>
      </c>
      <c r="L27" s="142" t="s">
        <v>288</v>
      </c>
      <c r="M27" s="143" t="s">
        <v>30</v>
      </c>
      <c r="N27" s="143" t="s">
        <v>30</v>
      </c>
      <c r="O27" s="142" t="s">
        <v>30</v>
      </c>
      <c r="P27" s="142" t="s">
        <v>30</v>
      </c>
      <c r="Q27" s="142" t="s">
        <v>31</v>
      </c>
      <c r="R27" s="142" t="s">
        <v>30</v>
      </c>
      <c r="S27" s="142" t="s">
        <v>30</v>
      </c>
      <c r="T27" s="142" t="s">
        <v>30</v>
      </c>
      <c r="U27" s="142" t="s">
        <v>30</v>
      </c>
      <c r="V27" s="142" t="s">
        <v>30</v>
      </c>
      <c r="W27" s="142" t="s">
        <v>288</v>
      </c>
      <c r="X27" s="142" t="s">
        <v>30</v>
      </c>
      <c r="Y27" s="142" t="s">
        <v>30</v>
      </c>
      <c r="Z27" s="142" t="s">
        <v>30</v>
      </c>
      <c r="AA27" s="143" t="s">
        <v>30</v>
      </c>
      <c r="AB27" s="143" t="s">
        <v>31</v>
      </c>
      <c r="AC27" s="143" t="s">
        <v>30</v>
      </c>
      <c r="AD27" s="144" t="s">
        <v>30</v>
      </c>
    </row>
    <row r="28" spans="1:31" s="6" customFormat="1" ht="15" customHeight="1" thickBot="1" x14ac:dyDescent="0.35">
      <c r="A28" s="105"/>
      <c r="B28" s="120"/>
      <c r="C28" s="121"/>
      <c r="D28" s="120"/>
      <c r="E28" s="122"/>
      <c r="F28" s="122"/>
      <c r="G28" s="122"/>
      <c r="H28" s="122"/>
      <c r="I28" s="123"/>
      <c r="J28" s="123"/>
      <c r="K28" s="123"/>
      <c r="L28" s="123"/>
      <c r="M28" s="124"/>
      <c r="N28" s="124"/>
      <c r="O28" s="122"/>
      <c r="P28" s="122"/>
      <c r="Q28" s="122"/>
      <c r="R28" s="122"/>
      <c r="S28" s="122"/>
      <c r="T28" s="122"/>
      <c r="U28" s="122"/>
      <c r="V28" s="122"/>
      <c r="W28" s="123"/>
      <c r="X28" s="122"/>
      <c r="Y28" s="123"/>
      <c r="Z28" s="123"/>
      <c r="AA28" s="124"/>
      <c r="AB28" s="124"/>
      <c r="AC28" s="124"/>
      <c r="AD28" s="124"/>
    </row>
    <row r="29" spans="1:31" ht="15.6" x14ac:dyDescent="0.3">
      <c r="A29" s="130" t="s">
        <v>28</v>
      </c>
      <c r="B29" s="126"/>
      <c r="C29" s="126"/>
      <c r="D29" s="126"/>
      <c r="E29" s="132"/>
      <c r="F29" s="132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1:31" ht="93.6" x14ac:dyDescent="0.3">
      <c r="A30" s="55" t="s">
        <v>262</v>
      </c>
      <c r="B30" s="51"/>
      <c r="C30" s="52"/>
      <c r="D30" s="41"/>
      <c r="E30" s="86">
        <f>formulae!G122</f>
        <v>65.812917594654792</v>
      </c>
      <c r="F30" s="86">
        <f>formulae!E53</f>
        <v>81.818181818181827</v>
      </c>
      <c r="G30" s="87">
        <f>formulae!F53</f>
        <v>60.897435897435891</v>
      </c>
      <c r="H30" s="87">
        <f>formulae!G53</f>
        <v>84.671532846715323</v>
      </c>
      <c r="I30" s="87">
        <f>formulae!H53</f>
        <v>65.813953488372093</v>
      </c>
      <c r="J30" s="87">
        <f>formulae!I53</f>
        <v>50</v>
      </c>
      <c r="K30" s="87">
        <f>formulae!J53</f>
        <v>69.939879759519044</v>
      </c>
      <c r="L30" s="87">
        <f>formulae!K53</f>
        <v>64.705882352941174</v>
      </c>
      <c r="M30" s="87">
        <f>formulae!L53</f>
        <v>85.714285714285708</v>
      </c>
      <c r="N30" s="87">
        <f>formulae!M53</f>
        <v>68.75</v>
      </c>
      <c r="O30" s="87">
        <f>formulae!N53</f>
        <v>79.508196721311478</v>
      </c>
      <c r="P30" s="87">
        <f>formulae!O53</f>
        <v>76.80412371134021</v>
      </c>
      <c r="Q30" s="87">
        <f>formulae!P53</f>
        <v>62.773722627737229</v>
      </c>
      <c r="R30" s="87">
        <f>formulae!Q53</f>
        <v>81.547619047619051</v>
      </c>
      <c r="S30" s="87">
        <f>formulae!R53</f>
        <v>76.293103448275872</v>
      </c>
      <c r="T30" s="87">
        <f>formulae!S53</f>
        <v>82.154882154882159</v>
      </c>
      <c r="U30" s="87">
        <f>formulae!T53</f>
        <v>48.888888888888886</v>
      </c>
      <c r="V30" s="87">
        <f>formulae!U53</f>
        <v>61.666666666666671</v>
      </c>
      <c r="W30" s="87">
        <f>formulae!V53</f>
        <v>66.233766233766232</v>
      </c>
      <c r="X30" s="87">
        <f>formulae!W53</f>
        <v>22.408963585434176</v>
      </c>
      <c r="Y30" s="87">
        <f>formulae!X53</f>
        <v>73.076923076923066</v>
      </c>
      <c r="Z30" s="87">
        <f>formulae!Y53</f>
        <v>63.013698630136986</v>
      </c>
      <c r="AA30" s="87">
        <f>formulae!Z53</f>
        <v>34.206695778748184</v>
      </c>
      <c r="AB30" s="87">
        <f>formulae!AA53</f>
        <v>73.372781065088759</v>
      </c>
      <c r="AC30" s="87">
        <f>formulae!AB53</f>
        <v>84.34782608695653</v>
      </c>
      <c r="AD30" s="88">
        <f>formulae!AC53</f>
        <v>88.725490196078425</v>
      </c>
    </row>
    <row r="31" spans="1:31" s="80" customFormat="1" ht="31.2" x14ac:dyDescent="0.3">
      <c r="A31" s="188" t="s">
        <v>270</v>
      </c>
      <c r="B31" s="179"/>
      <c r="C31" s="179"/>
      <c r="D31" s="179"/>
      <c r="E31" s="86">
        <f>formulae!G124</f>
        <v>71.130434782608702</v>
      </c>
      <c r="F31" s="86">
        <f>formulae!E56</f>
        <v>9</v>
      </c>
      <c r="G31" s="87">
        <f>formulae!F56</f>
        <v>10.5</v>
      </c>
      <c r="H31" s="87">
        <f>formulae!G56</f>
        <v>24</v>
      </c>
      <c r="I31" s="87">
        <f>formulae!H56</f>
        <v>31.5</v>
      </c>
      <c r="J31" s="87" t="str">
        <f>formulae!I56</f>
        <v>No Data</v>
      </c>
      <c r="K31" s="87" t="str">
        <f>formulae!J56</f>
        <v>No Data</v>
      </c>
      <c r="L31" s="87">
        <f>formulae!K56</f>
        <v>35.5</v>
      </c>
      <c r="M31" s="87" t="str">
        <f>formulae!L56</f>
        <v>No Data</v>
      </c>
      <c r="N31" s="87" t="str">
        <f>formulae!M56</f>
        <v>No Data</v>
      </c>
      <c r="O31" s="87">
        <f>formulae!N56</f>
        <v>30</v>
      </c>
      <c r="P31" s="87" t="str">
        <f>formulae!O56</f>
        <v>No Data</v>
      </c>
      <c r="Q31" s="87">
        <f>formulae!P56</f>
        <v>27.5</v>
      </c>
      <c r="R31" s="87">
        <f>formulae!Q56</f>
        <v>4</v>
      </c>
      <c r="S31" s="87">
        <f>formulae!R56</f>
        <v>12</v>
      </c>
      <c r="T31" s="87">
        <f>formulae!S56</f>
        <v>2</v>
      </c>
      <c r="U31" s="87" t="str">
        <f>formulae!T56</f>
        <v>No Data</v>
      </c>
      <c r="V31" s="87">
        <f>formulae!U56</f>
        <v>238</v>
      </c>
      <c r="W31" s="87" t="str">
        <f>formulae!V56</f>
        <v>No Data</v>
      </c>
      <c r="X31" s="87">
        <f>formulae!W56</f>
        <v>278.5</v>
      </c>
      <c r="Y31" s="87" t="str">
        <f>formulae!X56</f>
        <v>No Data</v>
      </c>
      <c r="Z31" s="87" t="str">
        <f>formulae!Y56</f>
        <v>No Data</v>
      </c>
      <c r="AA31" s="87">
        <f>formulae!Z56</f>
        <v>114.5</v>
      </c>
      <c r="AB31" s="87" t="str">
        <f>formulae!AA56</f>
        <v>No Data</v>
      </c>
      <c r="AC31" s="87" t="str">
        <f>formulae!AB56</f>
        <v>No Data</v>
      </c>
      <c r="AD31" s="88">
        <f>formulae!AC56</f>
        <v>1</v>
      </c>
    </row>
    <row r="32" spans="1:31" ht="93.6" x14ac:dyDescent="0.3">
      <c r="A32" s="55" t="s">
        <v>263</v>
      </c>
      <c r="B32" s="51"/>
      <c r="C32" s="52"/>
      <c r="D32" s="41"/>
      <c r="E32" s="86">
        <f>formulae!G126</f>
        <v>76.764500349406006</v>
      </c>
      <c r="F32" s="86">
        <f>formulae!E65</f>
        <v>53.293413173652695</v>
      </c>
      <c r="G32" s="87">
        <f>formulae!F65</f>
        <v>47.5</v>
      </c>
      <c r="H32" s="87">
        <f>formulae!G65</f>
        <v>93.827160493827151</v>
      </c>
      <c r="I32" s="87">
        <f>formulae!H65</f>
        <v>71.111111111111114</v>
      </c>
      <c r="J32" s="87">
        <f>formulae!I65</f>
        <v>75</v>
      </c>
      <c r="K32" s="87">
        <f>formulae!J65</f>
        <v>84.888888888888886</v>
      </c>
      <c r="L32" s="87">
        <f>formulae!K65</f>
        <v>66.265060240963862</v>
      </c>
      <c r="M32" s="87" t="str">
        <f>formulae!L65</f>
        <v>No Data</v>
      </c>
      <c r="N32" s="87" t="str">
        <f>formulae!M65</f>
        <v>No Data</v>
      </c>
      <c r="O32" s="87">
        <f>formulae!N65</f>
        <v>73.636363636363626</v>
      </c>
      <c r="P32" s="87">
        <f>formulae!O65</f>
        <v>80.327868852459019</v>
      </c>
      <c r="Q32" s="87">
        <f>formulae!P65</f>
        <v>81.395348837209298</v>
      </c>
      <c r="R32" s="87">
        <f>formulae!Q65</f>
        <v>92.592592592592595</v>
      </c>
      <c r="S32" s="87">
        <f>formulae!R65</f>
        <v>67.272727272727266</v>
      </c>
      <c r="T32" s="87">
        <f>formulae!S65</f>
        <v>88.489208633093526</v>
      </c>
      <c r="U32" s="87">
        <f>formulae!T65</f>
        <v>81.460674157303373</v>
      </c>
      <c r="V32" s="87">
        <f>formulae!U65</f>
        <v>75.641025641025635</v>
      </c>
      <c r="W32" s="87">
        <f>formulae!V65</f>
        <v>74.193548387096769</v>
      </c>
      <c r="X32" s="87">
        <f>formulae!W65</f>
        <v>54.285714285714285</v>
      </c>
      <c r="Y32" s="87">
        <f>formulae!X65</f>
        <v>87.272727272727266</v>
      </c>
      <c r="Z32" s="87" t="str">
        <f>formulae!Y65</f>
        <v>No Data</v>
      </c>
      <c r="AA32" s="87">
        <f>formulae!Z65</f>
        <v>53.061224489795919</v>
      </c>
      <c r="AB32" s="87">
        <f>formulae!AA65</f>
        <v>81.355932203389841</v>
      </c>
      <c r="AC32" s="87">
        <f>formulae!AB65</f>
        <v>100</v>
      </c>
      <c r="AD32" s="88">
        <f>formulae!AC65</f>
        <v>69.432314410480345</v>
      </c>
    </row>
    <row r="33" spans="1:30" s="80" customFormat="1" ht="31.8" thickBot="1" x14ac:dyDescent="0.35">
      <c r="A33" s="189" t="s">
        <v>269</v>
      </c>
      <c r="B33" s="184"/>
      <c r="C33" s="184"/>
      <c r="D33" s="184"/>
      <c r="E33" s="168">
        <f>formulae!G128</f>
        <v>175.4848484848485</v>
      </c>
      <c r="F33" s="168">
        <f>formulae!E69</f>
        <v>133</v>
      </c>
      <c r="G33" s="190">
        <f>formulae!F69</f>
        <v>197.5</v>
      </c>
      <c r="H33" s="190">
        <f>formulae!G69</f>
        <v>43</v>
      </c>
      <c r="I33" s="190">
        <f>formulae!H69</f>
        <v>182</v>
      </c>
      <c r="J33" s="190">
        <f>formulae!I69</f>
        <v>71.5</v>
      </c>
      <c r="K33" s="190">
        <f>formulae!J69</f>
        <v>64.5</v>
      </c>
      <c r="L33" s="190">
        <f>formulae!K69</f>
        <v>227</v>
      </c>
      <c r="M33" s="190" t="str">
        <f>formulae!L69</f>
        <v>No Data</v>
      </c>
      <c r="N33" s="190" t="str">
        <f>formulae!M69</f>
        <v>No Data</v>
      </c>
      <c r="O33" s="190">
        <f>formulae!N69</f>
        <v>246.5</v>
      </c>
      <c r="P33" s="190">
        <f>formulae!O69</f>
        <v>132.5</v>
      </c>
      <c r="Q33" s="190">
        <f>formulae!P69</f>
        <v>62</v>
      </c>
      <c r="R33" s="190">
        <f>formulae!Q69</f>
        <v>75.5</v>
      </c>
      <c r="S33" s="190">
        <f>formulae!R69</f>
        <v>120.5</v>
      </c>
      <c r="T33" s="190">
        <f>formulae!S69</f>
        <v>71.5</v>
      </c>
      <c r="U33" s="190">
        <f>formulae!T69</f>
        <v>176</v>
      </c>
      <c r="V33" s="190">
        <f>formulae!U69</f>
        <v>240.5</v>
      </c>
      <c r="W33" s="190">
        <f>formulae!V69</f>
        <v>88.5</v>
      </c>
      <c r="X33" s="190">
        <f>formulae!W69</f>
        <v>401.5</v>
      </c>
      <c r="Y33" s="190">
        <f>formulae!X69</f>
        <v>93</v>
      </c>
      <c r="Z33" s="190" t="str">
        <f>formulae!Y69</f>
        <v>No Data</v>
      </c>
      <c r="AA33" s="190">
        <f>formulae!Z69</f>
        <v>184</v>
      </c>
      <c r="AB33" s="190">
        <f>formulae!AA69</f>
        <v>85</v>
      </c>
      <c r="AC33" s="190" t="str">
        <f>formulae!AB69</f>
        <v>No Data</v>
      </c>
      <c r="AD33" s="191" t="str">
        <f>formulae!AC69</f>
        <v>No Data</v>
      </c>
    </row>
    <row r="36" spans="1:30" x14ac:dyDescent="0.25">
      <c r="F36" s="23"/>
    </row>
    <row r="39" spans="1:30" x14ac:dyDescent="0.25">
      <c r="F39" s="23"/>
    </row>
    <row r="42" spans="1:30" x14ac:dyDescent="0.25">
      <c r="F42" s="23"/>
    </row>
    <row r="45" spans="1:30" x14ac:dyDescent="0.25">
      <c r="F45" s="23"/>
    </row>
  </sheetData>
  <mergeCells count="4">
    <mergeCell ref="A1:AD2"/>
    <mergeCell ref="A11:A12"/>
    <mergeCell ref="A14:A15"/>
    <mergeCell ref="A19:A20"/>
  </mergeCells>
  <conditionalFormatting sqref="F5:AD5">
    <cfRule type="cellIs" dxfId="145" priority="76" stopIfTrue="1" operator="equal">
      <formula>"No"</formula>
    </cfRule>
    <cfRule type="cellIs" dxfId="144" priority="77" stopIfTrue="1" operator="equal">
      <formula>"Yes"</formula>
    </cfRule>
  </conditionalFormatting>
  <conditionalFormatting sqref="F6:AD6">
    <cfRule type="cellIs" dxfId="143" priority="70" stopIfTrue="1" operator="between">
      <formula>12.1</formula>
      <formula>17.9</formula>
    </cfRule>
    <cfRule type="cellIs" dxfId="142" priority="74" stopIfTrue="1" operator="greaterThanOrEqual">
      <formula>18</formula>
    </cfRule>
    <cfRule type="cellIs" dxfId="141" priority="75" stopIfTrue="1" operator="lessThanOrEqual">
      <formula>12</formula>
    </cfRule>
  </conditionalFormatting>
  <conditionalFormatting sqref="F7:AD7">
    <cfRule type="cellIs" dxfId="140" priority="72" stopIfTrue="1" operator="equal">
      <formula>"No"</formula>
    </cfRule>
    <cfRule type="cellIs" dxfId="139" priority="73" stopIfTrue="1" operator="equal">
      <formula>"Yes"</formula>
    </cfRule>
  </conditionalFormatting>
  <conditionalFormatting sqref="F6:AD7">
    <cfRule type="cellIs" priority="71" stopIfTrue="1" operator="equal">
      <formula>"N/A"</formula>
    </cfRule>
  </conditionalFormatting>
  <conditionalFormatting sqref="F21:AD21">
    <cfRule type="cellIs" dxfId="138" priority="59" stopIfTrue="1" operator="lessThanOrEqual">
      <formula>55</formula>
    </cfRule>
    <cfRule type="cellIs" dxfId="137" priority="60" stopIfTrue="1" operator="greaterThanOrEqual">
      <formula>66</formula>
    </cfRule>
  </conditionalFormatting>
  <conditionalFormatting sqref="F22:AD22">
    <cfRule type="cellIs" dxfId="136" priority="57" stopIfTrue="1" operator="greaterThanOrEqual">
      <formula>2</formula>
    </cfRule>
    <cfRule type="cellIs" dxfId="135" priority="58" stopIfTrue="1" operator="equal">
      <formula>0</formula>
    </cfRule>
  </conditionalFormatting>
  <conditionalFormatting sqref="F28:AD28">
    <cfRule type="cellIs" dxfId="134" priority="54" stopIfTrue="1" operator="equal">
      <formula>"Partial"</formula>
    </cfRule>
    <cfRule type="cellIs" dxfId="133" priority="55" stopIfTrue="1" operator="equal">
      <formula>"No"</formula>
    </cfRule>
    <cfRule type="cellIs" dxfId="132" priority="56" stopIfTrue="1" operator="equal">
      <formula>"Yes"</formula>
    </cfRule>
  </conditionalFormatting>
  <conditionalFormatting sqref="F28:AD28">
    <cfRule type="cellIs" dxfId="131" priority="52" stopIfTrue="1" operator="equal">
      <formula>"No"</formula>
    </cfRule>
    <cfRule type="cellIs" dxfId="130" priority="53" stopIfTrue="1" operator="equal">
      <formula>"Yes"</formula>
    </cfRule>
  </conditionalFormatting>
  <conditionalFormatting sqref="F8:AD8">
    <cfRule type="cellIs" dxfId="129" priority="50" stopIfTrue="1" operator="lessThanOrEqual">
      <formula>4</formula>
    </cfRule>
    <cfRule type="cellIs" dxfId="128" priority="51" stopIfTrue="1" operator="greaterThanOrEqual">
      <formula>5</formula>
    </cfRule>
  </conditionalFormatting>
  <conditionalFormatting sqref="F14:AD14">
    <cfRule type="cellIs" dxfId="127" priority="65" stopIfTrue="1" operator="lessThanOrEqual">
      <formula>60</formula>
    </cfRule>
    <cfRule type="cellIs" dxfId="126" priority="66" stopIfTrue="1" operator="greaterThanOrEqual">
      <formula>80</formula>
    </cfRule>
  </conditionalFormatting>
  <conditionalFormatting sqref="F9:AD9">
    <cfRule type="cellIs" dxfId="125" priority="43" stopIfTrue="1" operator="equal">
      <formula>$A$18</formula>
    </cfRule>
    <cfRule type="cellIs" dxfId="124" priority="44" stopIfTrue="1" operator="equal">
      <formula>#REF!</formula>
    </cfRule>
    <cfRule type="cellIs" dxfId="123" priority="45" stopIfTrue="1" operator="equal">
      <formula>$A$16</formula>
    </cfRule>
  </conditionalFormatting>
  <conditionalFormatting sqref="F9:AD9">
    <cfRule type="cellIs" dxfId="122" priority="41" stopIfTrue="1" operator="equal">
      <formula>"No"</formula>
    </cfRule>
    <cfRule type="cellIs" dxfId="121" priority="42" stopIfTrue="1" operator="equal">
      <formula>"Yes"</formula>
    </cfRule>
  </conditionalFormatting>
  <conditionalFormatting sqref="F5:AD24 F28:AD33">
    <cfRule type="cellIs" dxfId="120" priority="40" stopIfTrue="1" operator="equal">
      <formula>"no Data"</formula>
    </cfRule>
  </conditionalFormatting>
  <conditionalFormatting sqref="E5">
    <cfRule type="cellIs" dxfId="119" priority="38" stopIfTrue="1" operator="equal">
      <formula>"No"</formula>
    </cfRule>
    <cfRule type="cellIs" dxfId="118" priority="39" stopIfTrue="1" operator="equal">
      <formula>"Yes"</formula>
    </cfRule>
  </conditionalFormatting>
  <conditionalFormatting sqref="E6">
    <cfRule type="cellIs" dxfId="117" priority="32" stopIfTrue="1" operator="between">
      <formula>12.1</formula>
      <formula>17.9</formula>
    </cfRule>
    <cfRule type="cellIs" dxfId="116" priority="36" stopIfTrue="1" operator="greaterThanOrEqual">
      <formula>18</formula>
    </cfRule>
    <cfRule type="cellIs" dxfId="115" priority="37" stopIfTrue="1" operator="lessThanOrEqual">
      <formula>12</formula>
    </cfRule>
  </conditionalFormatting>
  <conditionalFormatting sqref="E7">
    <cfRule type="cellIs" dxfId="114" priority="34" stopIfTrue="1" operator="equal">
      <formula>"No"</formula>
    </cfRule>
    <cfRule type="cellIs" dxfId="113" priority="35" stopIfTrue="1" operator="equal">
      <formula>"Yes"</formula>
    </cfRule>
  </conditionalFormatting>
  <conditionalFormatting sqref="E6:E7">
    <cfRule type="cellIs" priority="33" stopIfTrue="1" operator="equal">
      <formula>"N/A"</formula>
    </cfRule>
  </conditionalFormatting>
  <conditionalFormatting sqref="E21">
    <cfRule type="cellIs" dxfId="112" priority="28" stopIfTrue="1" operator="lessThanOrEqual">
      <formula>55</formula>
    </cfRule>
    <cfRule type="cellIs" dxfId="111" priority="29" stopIfTrue="1" operator="greaterThanOrEqual">
      <formula>66</formula>
    </cfRule>
  </conditionalFormatting>
  <conditionalFormatting sqref="E22">
    <cfRule type="cellIs" dxfId="110" priority="26" stopIfTrue="1" operator="greaterThanOrEqual">
      <formula>2</formula>
    </cfRule>
    <cfRule type="cellIs" dxfId="109" priority="27" stopIfTrue="1" operator="equal">
      <formula>0</formula>
    </cfRule>
  </conditionalFormatting>
  <conditionalFormatting sqref="E25:E28">
    <cfRule type="cellIs" dxfId="108" priority="23" stopIfTrue="1" operator="equal">
      <formula>"Partial"</formula>
    </cfRule>
    <cfRule type="cellIs" dxfId="107" priority="24" stopIfTrue="1" operator="equal">
      <formula>"No"</formula>
    </cfRule>
    <cfRule type="cellIs" dxfId="106" priority="25" stopIfTrue="1" operator="equal">
      <formula>"Yes"</formula>
    </cfRule>
  </conditionalFormatting>
  <conditionalFormatting sqref="E25 E27:E28">
    <cfRule type="cellIs" dxfId="105" priority="21" stopIfTrue="1" operator="equal">
      <formula>"No"</formula>
    </cfRule>
    <cfRule type="cellIs" dxfId="104" priority="22" stopIfTrue="1" operator="equal">
      <formula>"Yes"</formula>
    </cfRule>
  </conditionalFormatting>
  <conditionalFormatting sqref="E8">
    <cfRule type="cellIs" dxfId="103" priority="19" stopIfTrue="1" operator="lessThanOrEqual">
      <formula>4</formula>
    </cfRule>
    <cfRule type="cellIs" dxfId="102" priority="20" stopIfTrue="1" operator="greaterThanOrEqual">
      <formula>5</formula>
    </cfRule>
  </conditionalFormatting>
  <conditionalFormatting sqref="E14">
    <cfRule type="cellIs" dxfId="101" priority="30" stopIfTrue="1" operator="lessThanOrEqual">
      <formula>60</formula>
    </cfRule>
    <cfRule type="cellIs" dxfId="100" priority="31" stopIfTrue="1" operator="greaterThanOrEqual">
      <formula>80</formula>
    </cfRule>
  </conditionalFormatting>
  <conditionalFormatting sqref="E9">
    <cfRule type="cellIs" dxfId="99" priority="16" stopIfTrue="1" operator="equal">
      <formula>$A$18</formula>
    </cfRule>
    <cfRule type="cellIs" dxfId="98" priority="17" stopIfTrue="1" operator="equal">
      <formula>#REF!</formula>
    </cfRule>
    <cfRule type="cellIs" dxfId="97" priority="18" stopIfTrue="1" operator="equal">
      <formula>$A$16</formula>
    </cfRule>
  </conditionalFormatting>
  <conditionalFormatting sqref="E9">
    <cfRule type="cellIs" dxfId="96" priority="14" stopIfTrue="1" operator="equal">
      <formula>"No"</formula>
    </cfRule>
    <cfRule type="cellIs" dxfId="95" priority="15" stopIfTrue="1" operator="equal">
      <formula>"Yes"</formula>
    </cfRule>
  </conditionalFormatting>
  <conditionalFormatting sqref="E5:E33">
    <cfRule type="cellIs" dxfId="94" priority="13" stopIfTrue="1" operator="equal">
      <formula>"no Data"</formula>
    </cfRule>
  </conditionalFormatting>
  <conditionalFormatting sqref="F27:AD27 F25:AD25">
    <cfRule type="cellIs" dxfId="93" priority="10" stopIfTrue="1" operator="equal">
      <formula>"Partial"</formula>
    </cfRule>
    <cfRule type="cellIs" dxfId="92" priority="11" stopIfTrue="1" operator="equal">
      <formula>"No"</formula>
    </cfRule>
    <cfRule type="cellIs" dxfId="91" priority="12" stopIfTrue="1" operator="equal">
      <formula>"Yes"</formula>
    </cfRule>
  </conditionalFormatting>
  <conditionalFormatting sqref="F27:AD27 F25:AD25">
    <cfRule type="cellIs" dxfId="90" priority="8" stopIfTrue="1" operator="equal">
      <formula>"No"</formula>
    </cfRule>
    <cfRule type="cellIs" dxfId="89" priority="9" stopIfTrue="1" operator="equal">
      <formula>"Yes"</formula>
    </cfRule>
  </conditionalFormatting>
  <conditionalFormatting sqref="F27:AD27 F25:AD25">
    <cfRule type="cellIs" dxfId="88" priority="7" stopIfTrue="1" operator="equal">
      <formula>"no Data"</formula>
    </cfRule>
  </conditionalFormatting>
  <conditionalFormatting sqref="F26:AD26">
    <cfRule type="cellIs" dxfId="87" priority="4" stopIfTrue="1" operator="equal">
      <formula>"Partial"</formula>
    </cfRule>
    <cfRule type="cellIs" dxfId="86" priority="5" stopIfTrue="1" operator="equal">
      <formula>"No"</formula>
    </cfRule>
    <cfRule type="cellIs" dxfId="85" priority="6" stopIfTrue="1" operator="equal">
      <formula>"Yes"</formula>
    </cfRule>
  </conditionalFormatting>
  <conditionalFormatting sqref="F26:AD26">
    <cfRule type="cellIs" dxfId="84" priority="2" stopIfTrue="1" operator="equal">
      <formula>"No"</formula>
    </cfRule>
    <cfRule type="cellIs" dxfId="83" priority="3" stopIfTrue="1" operator="equal">
      <formula>"Yes"</formula>
    </cfRule>
  </conditionalFormatting>
  <conditionalFormatting sqref="F26:AD26">
    <cfRule type="cellIs" dxfId="82" priority="1" stopIfTrue="1" operator="equal">
      <formula>"no Data"</formula>
    </cfRule>
  </conditionalFormatting>
  <pageMargins left="0.59055118110236227" right="0.59055118110236227" top="0.59055118110236227" bottom="0.59055118110236227" header="0.31496062992125984" footer="0.31496062992125984"/>
  <pageSetup paperSize="8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tabSelected="1" view="pageBreakPreview" zoomScale="75" zoomScaleNormal="50" zoomScaleSheetLayoutView="75" workbookViewId="0">
      <pane xSplit="1" ySplit="3" topLeftCell="B16" activePane="bottomRight" state="frozen"/>
      <selection pane="topRight" activeCell="B1" sqref="B1"/>
      <selection pane="bottomLeft" activeCell="A2" sqref="A2"/>
      <selection pane="bottomRight" sqref="A1:AD2"/>
    </sheetView>
  </sheetViews>
  <sheetFormatPr defaultRowHeight="15" x14ac:dyDescent="0.25"/>
  <cols>
    <col min="1" max="1" width="37.36328125" style="4" customWidth="1"/>
    <col min="2" max="4" width="6.453125" style="20" customWidth="1"/>
    <col min="5" max="5" width="8.6328125" style="20" customWidth="1"/>
    <col min="6" max="30" width="8.81640625" customWidth="1"/>
  </cols>
  <sheetData>
    <row r="1" spans="1:31" x14ac:dyDescent="0.25">
      <c r="A1" s="195" t="s">
        <v>481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1" ht="15.6" thickBot="1" x14ac:dyDescent="0.3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31" s="1" customFormat="1" ht="107.25" customHeight="1" thickBot="1" x14ac:dyDescent="0.3">
      <c r="A3" s="146" t="s">
        <v>304</v>
      </c>
      <c r="B3" s="147" t="s">
        <v>301</v>
      </c>
      <c r="C3" s="147" t="s">
        <v>302</v>
      </c>
      <c r="D3" s="147" t="s">
        <v>303</v>
      </c>
      <c r="E3" s="169" t="s">
        <v>509</v>
      </c>
      <c r="F3" s="170" t="s">
        <v>0</v>
      </c>
      <c r="G3" s="171" t="s">
        <v>241</v>
      </c>
      <c r="H3" s="171" t="s">
        <v>242</v>
      </c>
      <c r="I3" s="171" t="s">
        <v>243</v>
      </c>
      <c r="J3" s="171" t="s">
        <v>244</v>
      </c>
      <c r="K3" s="171" t="s">
        <v>245</v>
      </c>
      <c r="L3" s="171" t="s">
        <v>6</v>
      </c>
      <c r="M3" s="171" t="s">
        <v>7</v>
      </c>
      <c r="N3" s="172" t="s">
        <v>246</v>
      </c>
      <c r="O3" s="171" t="s">
        <v>247</v>
      </c>
      <c r="P3" s="171" t="s">
        <v>10</v>
      </c>
      <c r="Q3" s="173" t="s">
        <v>248</v>
      </c>
      <c r="R3" s="171" t="s">
        <v>11</v>
      </c>
      <c r="S3" s="171" t="s">
        <v>249</v>
      </c>
      <c r="T3" s="171" t="s">
        <v>250</v>
      </c>
      <c r="U3" s="171" t="s">
        <v>251</v>
      </c>
      <c r="V3" s="171" t="s">
        <v>252</v>
      </c>
      <c r="W3" s="171" t="s">
        <v>253</v>
      </c>
      <c r="X3" s="171" t="s">
        <v>17</v>
      </c>
      <c r="Y3" s="171" t="s">
        <v>18</v>
      </c>
      <c r="Z3" s="171" t="s">
        <v>254</v>
      </c>
      <c r="AA3" s="171" t="s">
        <v>255</v>
      </c>
      <c r="AB3" s="171" t="s">
        <v>21</v>
      </c>
      <c r="AC3" s="171" t="s">
        <v>256</v>
      </c>
      <c r="AD3" s="174" t="s">
        <v>257</v>
      </c>
    </row>
    <row r="4" spans="1:31" s="2" customFormat="1" ht="15.6" x14ac:dyDescent="0.25">
      <c r="A4" s="17" t="s">
        <v>305</v>
      </c>
      <c r="B4" s="18"/>
      <c r="C4" s="18"/>
      <c r="D4" s="18"/>
      <c r="E4" s="108"/>
      <c r="F4" s="1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</row>
    <row r="5" spans="1:31" ht="53.25" customHeight="1" x14ac:dyDescent="0.25">
      <c r="A5" s="21" t="s">
        <v>324</v>
      </c>
      <c r="B5" s="27" t="s">
        <v>258</v>
      </c>
      <c r="C5" s="41"/>
      <c r="D5" s="30" t="s">
        <v>259</v>
      </c>
      <c r="E5" s="37" t="str">
        <f>formulae!H87</f>
        <v>Ie</v>
      </c>
      <c r="F5" s="37" t="str">
        <f>LDPs!B4</f>
        <v>Ie</v>
      </c>
      <c r="G5" s="39" t="str">
        <f>LDPs!C4</f>
        <v>Ie</v>
      </c>
      <c r="H5" s="39" t="str">
        <f>LDPs!D4</f>
        <v>Ie</v>
      </c>
      <c r="I5" s="39" t="str">
        <f>LDPs!E4</f>
        <v>Ie</v>
      </c>
      <c r="J5" s="39" t="str">
        <f>LDPs!F4</f>
        <v>Na</v>
      </c>
      <c r="K5" s="39" t="str">
        <f>LDPs!G4</f>
        <v>Ie</v>
      </c>
      <c r="L5" s="38" t="str">
        <f>LDPs!H4</f>
        <v>Ie</v>
      </c>
      <c r="M5" s="38" t="str">
        <f>LDPs!I4</f>
        <v>Ie</v>
      </c>
      <c r="N5" s="38" t="str">
        <f>LDPs!J4</f>
        <v>Ie</v>
      </c>
      <c r="O5" s="39" t="str">
        <f>LDPs!K4</f>
        <v>Ie</v>
      </c>
      <c r="P5" s="68" t="str">
        <f>LDPs!L4</f>
        <v>Na</v>
      </c>
      <c r="Q5" s="39" t="str">
        <f>LDPs!M4</f>
        <v>Na</v>
      </c>
      <c r="R5" s="38" t="str">
        <f>LDPs!N4</f>
        <v>Ie</v>
      </c>
      <c r="S5" s="39" t="str">
        <f>LDPs!O4</f>
        <v>Ie</v>
      </c>
      <c r="T5" s="39" t="str">
        <f>LDPs!P4</f>
        <v>Ie</v>
      </c>
      <c r="U5" s="68" t="str">
        <f>LDPs!Q4</f>
        <v>Ie</v>
      </c>
      <c r="V5" s="39" t="str">
        <f>LDPs!R4</f>
        <v>Ie</v>
      </c>
      <c r="W5" s="38" t="str">
        <f>LDPs!S4</f>
        <v>Ie</v>
      </c>
      <c r="X5" s="39" t="str">
        <f>LDPs!T4</f>
        <v>Ie</v>
      </c>
      <c r="Y5" s="38" t="str">
        <f>LDPs!U4</f>
        <v>Ie</v>
      </c>
      <c r="Z5" s="38" t="str">
        <f>LDPs!V4</f>
        <v>Ie</v>
      </c>
      <c r="AA5" s="39" t="str">
        <f>LDPs!W4</f>
        <v>Ie</v>
      </c>
      <c r="AB5" s="39" t="str">
        <f>LDPs!X4</f>
        <v>Ie</v>
      </c>
      <c r="AC5" s="39" t="str">
        <f>LDPs!Y4</f>
        <v>Na</v>
      </c>
      <c r="AD5" s="40" t="str">
        <f>LDPs!Z4</f>
        <v>Na</v>
      </c>
      <c r="AE5" s="24"/>
    </row>
    <row r="6" spans="1:31" ht="46.8" x14ac:dyDescent="0.25">
      <c r="A6" s="21" t="s">
        <v>325</v>
      </c>
      <c r="B6" s="27" t="s">
        <v>277</v>
      </c>
      <c r="C6" s="32" t="s">
        <v>275</v>
      </c>
      <c r="D6" s="30" t="s">
        <v>276</v>
      </c>
      <c r="E6" s="91">
        <f>formulae!G89</f>
        <v>47.428571428571431</v>
      </c>
      <c r="F6" s="91" t="str">
        <f>LDPs!B5</f>
        <v>N/A</v>
      </c>
      <c r="G6" s="91" t="str">
        <f>LDPs!C5</f>
        <v>N/A</v>
      </c>
      <c r="H6" s="91" t="str">
        <f>LDPs!D5</f>
        <v>N/A</v>
      </c>
      <c r="I6" s="91" t="str">
        <f>LDPs!E5</f>
        <v>N/A</v>
      </c>
      <c r="J6" s="59">
        <f>LDPs!F5</f>
        <v>69.966666666666669</v>
      </c>
      <c r="K6" s="91" t="str">
        <f>LDPs!G5</f>
        <v>N/A</v>
      </c>
      <c r="L6" s="91" t="str">
        <f>LDPs!H5</f>
        <v>N/A</v>
      </c>
      <c r="M6" s="91" t="str">
        <f>LDPs!I5</f>
        <v>N/A</v>
      </c>
      <c r="N6" s="91" t="str">
        <f>LDPs!J5</f>
        <v>N/A</v>
      </c>
      <c r="O6" s="91" t="str">
        <f>LDPs!K5</f>
        <v>N/A</v>
      </c>
      <c r="P6" s="59">
        <f>LDPs!L5</f>
        <v>16</v>
      </c>
      <c r="Q6" s="59">
        <f>LDPs!M5</f>
        <v>84.266666666666666</v>
      </c>
      <c r="R6" s="91" t="str">
        <f>LDPs!N5</f>
        <v>N/A</v>
      </c>
      <c r="S6" s="91" t="str">
        <f>LDPs!O5</f>
        <v>N/A</v>
      </c>
      <c r="T6" s="91">
        <f>LDPs!P5</f>
        <v>38</v>
      </c>
      <c r="U6" s="91" t="str">
        <f>LDPs!Q5</f>
        <v>N/A</v>
      </c>
      <c r="V6" s="92" t="str">
        <f>LDPs!R5</f>
        <v>N/A</v>
      </c>
      <c r="W6" s="58" t="str">
        <f>LDPs!S5</f>
        <v>N/A</v>
      </c>
      <c r="X6" s="92">
        <f>LDPs!T5</f>
        <v>24.366666666666667</v>
      </c>
      <c r="Y6" s="91" t="str">
        <f>LDPs!U5</f>
        <v>N/A</v>
      </c>
      <c r="Z6" s="91" t="str">
        <f>LDPs!V5</f>
        <v>N/A</v>
      </c>
      <c r="AA6" s="59">
        <f>LDPs!W5</f>
        <v>30.4</v>
      </c>
      <c r="AB6" s="91" t="str">
        <f>LDPs!X5</f>
        <v>N/A</v>
      </c>
      <c r="AC6" s="92">
        <f>LDPs!Y5</f>
        <v>69</v>
      </c>
      <c r="AD6" s="111" t="str">
        <f>LDPs!Z5</f>
        <v>N/A</v>
      </c>
    </row>
    <row r="7" spans="1:31" ht="34.5" customHeight="1" x14ac:dyDescent="0.25">
      <c r="A7" s="21" t="s">
        <v>306</v>
      </c>
      <c r="B7" s="27" t="s">
        <v>258</v>
      </c>
      <c r="C7" s="41"/>
      <c r="D7" s="30" t="s">
        <v>259</v>
      </c>
      <c r="E7" s="62" t="str">
        <f>formulae!H91</f>
        <v>Ie</v>
      </c>
      <c r="F7" s="62" t="s">
        <v>258</v>
      </c>
      <c r="G7" s="42" t="s">
        <v>32</v>
      </c>
      <c r="H7" s="60" t="s">
        <v>32</v>
      </c>
      <c r="I7" s="49" t="s">
        <v>258</v>
      </c>
      <c r="J7" s="42" t="s">
        <v>32</v>
      </c>
      <c r="K7" s="42" t="s">
        <v>32</v>
      </c>
      <c r="L7" s="60" t="s">
        <v>258</v>
      </c>
      <c r="M7" s="60" t="s">
        <v>32</v>
      </c>
      <c r="N7" s="42" t="s">
        <v>32</v>
      </c>
      <c r="O7" s="42" t="s">
        <v>32</v>
      </c>
      <c r="P7" s="42" t="s">
        <v>32</v>
      </c>
      <c r="Q7" s="42" t="s">
        <v>32</v>
      </c>
      <c r="R7" s="48" t="s">
        <v>258</v>
      </c>
      <c r="S7" s="42" t="s">
        <v>32</v>
      </c>
      <c r="T7" s="42" t="s">
        <v>32</v>
      </c>
      <c r="U7" s="42" t="s">
        <v>32</v>
      </c>
      <c r="V7" s="60" t="s">
        <v>258</v>
      </c>
      <c r="W7" s="48" t="s">
        <v>258</v>
      </c>
      <c r="X7" s="42" t="s">
        <v>32</v>
      </c>
      <c r="Y7" s="48" t="s">
        <v>258</v>
      </c>
      <c r="Z7" s="61" t="s">
        <v>258</v>
      </c>
      <c r="AA7" s="42" t="s">
        <v>32</v>
      </c>
      <c r="AB7" s="42" t="s">
        <v>32</v>
      </c>
      <c r="AC7" s="42" t="s">
        <v>32</v>
      </c>
      <c r="AD7" s="43" t="s">
        <v>32</v>
      </c>
    </row>
    <row r="8" spans="1:31" ht="47.4" thickBot="1" x14ac:dyDescent="0.3">
      <c r="A8" s="112" t="s">
        <v>307</v>
      </c>
      <c r="B8" s="113" t="s">
        <v>281</v>
      </c>
      <c r="C8" s="114" t="s">
        <v>279</v>
      </c>
      <c r="D8" s="115" t="s">
        <v>278</v>
      </c>
      <c r="E8" s="176">
        <f>formulae!G93</f>
        <v>4.2119999999999997</v>
      </c>
      <c r="F8" s="116">
        <f>HLS!B2</f>
        <v>2.6</v>
      </c>
      <c r="G8" s="117">
        <f>HLS!C2</f>
        <v>5.5</v>
      </c>
      <c r="H8" s="117">
        <f>HLS!D2</f>
        <v>6</v>
      </c>
      <c r="I8" s="117">
        <f>HLS!E2</f>
        <v>2.5</v>
      </c>
      <c r="J8" s="117">
        <f>HLS!F2</f>
        <v>3.6</v>
      </c>
      <c r="K8" s="117">
        <f>HLS!G2</f>
        <v>4.9000000000000004</v>
      </c>
      <c r="L8" s="117">
        <f>HLS!H2</f>
        <v>3.7</v>
      </c>
      <c r="M8" s="117">
        <f>HLS!I2</f>
        <v>4.8</v>
      </c>
      <c r="N8" s="117">
        <f>HLS!J2</f>
        <v>1.8</v>
      </c>
      <c r="O8" s="117">
        <f>HLS!K2</f>
        <v>3.7</v>
      </c>
      <c r="P8" s="117">
        <f>HLS!L2</f>
        <v>3.7</v>
      </c>
      <c r="Q8" s="118">
        <f>HLS!M2</f>
        <v>4.7</v>
      </c>
      <c r="R8" s="117">
        <f>HLS!N2</f>
        <v>2.5</v>
      </c>
      <c r="S8" s="117">
        <f>HLS!O2</f>
        <v>5.2</v>
      </c>
      <c r="T8" s="117">
        <f>HLS!P2</f>
        <v>2.5</v>
      </c>
      <c r="U8" s="117">
        <f>HLS!Q2</f>
        <v>9.1999999999999993</v>
      </c>
      <c r="V8" s="117">
        <f>HLS!R2</f>
        <v>5.3</v>
      </c>
      <c r="W8" s="117">
        <f>HLS!S2</f>
        <v>2.7</v>
      </c>
      <c r="X8" s="117">
        <f>HLS!T2</f>
        <v>1.5</v>
      </c>
      <c r="Y8" s="117">
        <f>HLS!U2</f>
        <v>2.8</v>
      </c>
      <c r="Z8" s="117">
        <f>HLS!V2</f>
        <v>8.3000000000000007</v>
      </c>
      <c r="AA8" s="117">
        <f>HLS!W2</f>
        <v>2.7</v>
      </c>
      <c r="AB8" s="117">
        <f>HLS!X2</f>
        <v>4.7</v>
      </c>
      <c r="AC8" s="117">
        <f>HLS!Y2</f>
        <v>7.3</v>
      </c>
      <c r="AD8" s="119">
        <f>HLS!Z2</f>
        <v>3.1</v>
      </c>
    </row>
    <row r="9" spans="1:31" s="6" customFormat="1" ht="15" customHeight="1" thickBot="1" x14ac:dyDescent="0.35">
      <c r="A9" s="105"/>
      <c r="B9" s="120"/>
      <c r="C9" s="121"/>
      <c r="D9" s="120"/>
      <c r="E9" s="122"/>
      <c r="F9" s="122"/>
      <c r="G9" s="122"/>
      <c r="H9" s="122"/>
      <c r="I9" s="123"/>
      <c r="J9" s="123"/>
      <c r="K9" s="123"/>
      <c r="L9" s="123"/>
      <c r="M9" s="124"/>
      <c r="N9" s="124"/>
      <c r="O9" s="122"/>
      <c r="P9" s="122"/>
      <c r="Q9" s="122"/>
      <c r="R9" s="122"/>
      <c r="S9" s="122"/>
      <c r="T9" s="122"/>
      <c r="U9" s="122"/>
      <c r="V9" s="122"/>
      <c r="W9" s="123"/>
      <c r="X9" s="122"/>
      <c r="Y9" s="123"/>
      <c r="Z9" s="123"/>
      <c r="AA9" s="124"/>
      <c r="AB9" s="124"/>
      <c r="AC9" s="124"/>
      <c r="AD9" s="124"/>
    </row>
    <row r="10" spans="1:31" s="3" customFormat="1" ht="16.2" thickBot="1" x14ac:dyDescent="0.3">
      <c r="A10" s="76" t="s">
        <v>308</v>
      </c>
      <c r="B10" s="126"/>
      <c r="C10" s="126"/>
      <c r="D10" s="12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</row>
    <row r="11" spans="1:31" ht="15.75" customHeight="1" x14ac:dyDescent="0.25">
      <c r="A11" s="197" t="s">
        <v>309</v>
      </c>
      <c r="B11" s="33"/>
      <c r="C11" s="33"/>
      <c r="D11" s="33"/>
      <c r="E11" s="81">
        <f>formulae!G96</f>
        <v>23.615160349854229</v>
      </c>
      <c r="F11" s="81">
        <f>formulae!E15</f>
        <v>11.111111111111111</v>
      </c>
      <c r="G11" s="82">
        <f>formulae!F15</f>
        <v>40</v>
      </c>
      <c r="H11" s="82">
        <f>formulae!G15</f>
        <v>23.52941176470588</v>
      </c>
      <c r="I11" s="82">
        <f>formulae!H15</f>
        <v>24.242424242424242</v>
      </c>
      <c r="J11" s="82">
        <f>formulae!I15</f>
        <v>8.1081081081081088</v>
      </c>
      <c r="K11" s="82">
        <f>formulae!J15</f>
        <v>29.411764705882355</v>
      </c>
      <c r="L11" s="82">
        <f>formulae!K15</f>
        <v>20</v>
      </c>
      <c r="M11" s="82">
        <f>formulae!L15</f>
        <v>14.285714285714285</v>
      </c>
      <c r="N11" s="82">
        <f>formulae!M15</f>
        <v>31.818181818181817</v>
      </c>
      <c r="O11" s="82">
        <f>formulae!N15</f>
        <v>16.666666666666664</v>
      </c>
      <c r="P11" s="82">
        <f>formulae!O15</f>
        <v>46.666666666666664</v>
      </c>
      <c r="Q11" s="82">
        <f>formulae!P15</f>
        <v>27.777777777777779</v>
      </c>
      <c r="R11" s="82">
        <f>formulae!Q15</f>
        <v>60</v>
      </c>
      <c r="S11" s="82">
        <f>formulae!R15</f>
        <v>50</v>
      </c>
      <c r="T11" s="82">
        <f>formulae!S15</f>
        <v>34.782608695652172</v>
      </c>
      <c r="U11" s="82">
        <f>formulae!T15</f>
        <v>20</v>
      </c>
      <c r="V11" s="82">
        <f>formulae!U15</f>
        <v>16.981132075471699</v>
      </c>
      <c r="W11" s="82">
        <f>formulae!V15</f>
        <v>22.222222222222221</v>
      </c>
      <c r="X11" s="82">
        <f>formulae!W15</f>
        <v>25</v>
      </c>
      <c r="Y11" s="82">
        <f>formulae!X15</f>
        <v>10.526315789473683</v>
      </c>
      <c r="Z11" s="82">
        <f>formulae!Y15</f>
        <v>50</v>
      </c>
      <c r="AA11" s="82">
        <f>formulae!Z15</f>
        <v>6.25</v>
      </c>
      <c r="AB11" s="82">
        <f>formulae!AA15</f>
        <v>9.0909090909090917</v>
      </c>
      <c r="AC11" s="82">
        <f>formulae!AB15</f>
        <v>22.222222222222221</v>
      </c>
      <c r="AD11" s="83">
        <f>formulae!AC15</f>
        <v>40.909090909090914</v>
      </c>
    </row>
    <row r="12" spans="1:31" ht="30" x14ac:dyDescent="0.25">
      <c r="A12" s="198"/>
      <c r="B12" s="33"/>
      <c r="C12" s="33"/>
      <c r="D12" s="33"/>
      <c r="E12" s="166" t="str">
        <f>formulae!L96</f>
        <v>162 o 686</v>
      </c>
      <c r="F12" s="53" t="str">
        <f>formulae!E17</f>
        <v>1 o 9</v>
      </c>
      <c r="G12" s="22" t="str">
        <f>formulae!F17</f>
        <v>2 o 5</v>
      </c>
      <c r="H12" s="22" t="str">
        <f>formulae!G17</f>
        <v>4 o 17</v>
      </c>
      <c r="I12" s="22" t="str">
        <f>formulae!H17</f>
        <v>8 o 33</v>
      </c>
      <c r="J12" s="22" t="str">
        <f>formulae!I17</f>
        <v>3 o 37</v>
      </c>
      <c r="K12" s="22" t="str">
        <f>formulae!J17</f>
        <v>15 o 51</v>
      </c>
      <c r="L12" s="22" t="str">
        <f>formulae!K17</f>
        <v>4 o 20</v>
      </c>
      <c r="M12" s="22" t="str">
        <f>formulae!L17</f>
        <v>4 o 28</v>
      </c>
      <c r="N12" s="22" t="str">
        <f>formulae!M17</f>
        <v>7 o 22</v>
      </c>
      <c r="O12" s="22" t="str">
        <f>formulae!N17</f>
        <v>10 o 60</v>
      </c>
      <c r="P12" s="22" t="str">
        <f>formulae!O17</f>
        <v>14 o 30</v>
      </c>
      <c r="Q12" s="22" t="str">
        <f>formulae!P17</f>
        <v>5 o 18</v>
      </c>
      <c r="R12" s="22" t="str">
        <f>formulae!Q17</f>
        <v>6 o 10</v>
      </c>
      <c r="S12" s="22" t="str">
        <f>formulae!R17</f>
        <v>6 o 12</v>
      </c>
      <c r="T12" s="22" t="str">
        <f>formulae!S17</f>
        <v>8 o 23</v>
      </c>
      <c r="U12" s="22" t="str">
        <f>formulae!T17</f>
        <v>7 o 35</v>
      </c>
      <c r="V12" s="22" t="str">
        <f>formulae!U17</f>
        <v>9 o 53</v>
      </c>
      <c r="W12" s="22" t="str">
        <f>formulae!V17</f>
        <v>2 o 9</v>
      </c>
      <c r="X12" s="22" t="str">
        <f>formulae!W17</f>
        <v>15 o 60</v>
      </c>
      <c r="Y12" s="22" t="str">
        <f>formulae!X17</f>
        <v>4 o 38</v>
      </c>
      <c r="Z12" s="22" t="str">
        <f>formulae!Y17</f>
        <v>1 o 2</v>
      </c>
      <c r="AA12" s="22" t="str">
        <f>formulae!Z17</f>
        <v>2 o 32</v>
      </c>
      <c r="AB12" s="22" t="str">
        <f>formulae!AA17</f>
        <v>1 o 11</v>
      </c>
      <c r="AC12" s="22" t="str">
        <f>formulae!AB17</f>
        <v>6 o 27</v>
      </c>
      <c r="AD12" s="54" t="str">
        <f>formulae!AC17</f>
        <v>18 o 44</v>
      </c>
    </row>
    <row r="13" spans="1:31" s="80" customFormat="1" ht="46.8" x14ac:dyDescent="0.25">
      <c r="A13" s="177" t="s">
        <v>310</v>
      </c>
      <c r="B13" s="179"/>
      <c r="C13" s="179"/>
      <c r="D13" s="179"/>
      <c r="E13" s="175">
        <f>formulae!G98</f>
        <v>205.97222222222223</v>
      </c>
      <c r="F13" s="175">
        <f>formulae!E19</f>
        <v>55</v>
      </c>
      <c r="G13" s="180">
        <f>formulae!F19</f>
        <v>200</v>
      </c>
      <c r="H13" s="180">
        <f>formulae!G19</f>
        <v>89</v>
      </c>
      <c r="I13" s="180">
        <f>formulae!H19</f>
        <v>150</v>
      </c>
      <c r="J13" s="180">
        <f>formulae!I19</f>
        <v>172</v>
      </c>
      <c r="K13" s="180">
        <f>formulae!J19</f>
        <v>104</v>
      </c>
      <c r="L13" s="180">
        <f>formulae!K19</f>
        <v>239.5</v>
      </c>
      <c r="M13" s="180">
        <f>formulae!L19</f>
        <v>378</v>
      </c>
      <c r="N13" s="180">
        <f>formulae!M19</f>
        <v>210.5</v>
      </c>
      <c r="O13" s="180">
        <f>formulae!N19</f>
        <v>203.5</v>
      </c>
      <c r="P13" s="180">
        <f>formulae!O19</f>
        <v>254.5</v>
      </c>
      <c r="Q13" s="180">
        <f>formulae!P19</f>
        <v>155.5</v>
      </c>
      <c r="R13" s="180">
        <f>formulae!Q19</f>
        <v>52.5</v>
      </c>
      <c r="S13" s="180">
        <f>formulae!R19</f>
        <v>94.5</v>
      </c>
      <c r="T13" s="180">
        <f>formulae!S19</f>
        <v>79</v>
      </c>
      <c r="U13" s="180">
        <f>formulae!T19</f>
        <v>301.5</v>
      </c>
      <c r="V13" s="180">
        <f>formulae!U19</f>
        <v>173</v>
      </c>
      <c r="W13" s="180">
        <f>formulae!V19</f>
        <v>128.5</v>
      </c>
      <c r="X13" s="180">
        <f>formulae!W19</f>
        <v>77.5</v>
      </c>
      <c r="Y13" s="180">
        <f>formulae!X19</f>
        <v>343</v>
      </c>
      <c r="Z13" s="180" t="str">
        <f>formulae!Y19</f>
        <v>Dim Data</v>
      </c>
      <c r="AA13" s="180">
        <f>formulae!Z19</f>
        <v>246.5</v>
      </c>
      <c r="AB13" s="180" t="str">
        <f>formulae!AA19</f>
        <v>Dim Data</v>
      </c>
      <c r="AC13" s="180" t="str">
        <f>formulae!AB19</f>
        <v>Dim Data</v>
      </c>
      <c r="AD13" s="181" t="str">
        <f>formulae!AC19</f>
        <v>Dim Data</v>
      </c>
    </row>
    <row r="14" spans="1:31" ht="32.25" customHeight="1" x14ac:dyDescent="0.25">
      <c r="A14" s="202" t="s">
        <v>311</v>
      </c>
      <c r="B14" s="75" t="s">
        <v>282</v>
      </c>
      <c r="C14" s="29" t="s">
        <v>286</v>
      </c>
      <c r="D14" s="31" t="s">
        <v>280</v>
      </c>
      <c r="E14" s="34">
        <f>formulae!G100</f>
        <v>72.681072594306499</v>
      </c>
      <c r="F14" s="34">
        <f>formulae!E29</f>
        <v>77.083333333333343</v>
      </c>
      <c r="G14" s="35">
        <f>formulae!F29</f>
        <v>88.145315487571708</v>
      </c>
      <c r="H14" s="35">
        <f>formulae!G29</f>
        <v>83.949044585987266</v>
      </c>
      <c r="I14" s="35">
        <f>formulae!H29</f>
        <v>68.140703517587937</v>
      </c>
      <c r="J14" s="35">
        <f>formulae!I29</f>
        <v>65.292758089368263</v>
      </c>
      <c r="K14" s="35">
        <f>formulae!J29</f>
        <v>73.820483314154188</v>
      </c>
      <c r="L14" s="35">
        <f>formulae!K29</f>
        <v>44.32835820895523</v>
      </c>
      <c r="M14" s="35">
        <f>formulae!L29</f>
        <v>76.558603491271811</v>
      </c>
      <c r="N14" s="35">
        <f>formulae!M29</f>
        <v>71.083172147001932</v>
      </c>
      <c r="O14" s="35">
        <f>formulae!N29</f>
        <v>71.650326797385617</v>
      </c>
      <c r="P14" s="35">
        <f>formulae!O29</f>
        <v>75.991189427312776</v>
      </c>
      <c r="Q14" s="35">
        <f>formulae!P29</f>
        <v>74.065685164212908</v>
      </c>
      <c r="R14" s="35">
        <f>formulae!Q29</f>
        <v>92.532467532467535</v>
      </c>
      <c r="S14" s="35">
        <f>formulae!R29</f>
        <v>76.258309591642927</v>
      </c>
      <c r="T14" s="35">
        <f>formulae!S29</f>
        <v>77.724550898203589</v>
      </c>
      <c r="U14" s="35">
        <f>formulae!T29</f>
        <v>69.194312796208536</v>
      </c>
      <c r="V14" s="35">
        <f>formulae!U29</f>
        <v>63.956043956043949</v>
      </c>
      <c r="W14" s="35">
        <f>formulae!V29</f>
        <v>85.738255033557039</v>
      </c>
      <c r="X14" s="35">
        <f>formulae!W29</f>
        <v>62.486248624862483</v>
      </c>
      <c r="Y14" s="35">
        <f>formulae!X29</f>
        <v>79.899856938483552</v>
      </c>
      <c r="Z14" s="35">
        <f>formulae!Y29</f>
        <v>75</v>
      </c>
      <c r="AA14" s="35">
        <f>formulae!Z29</f>
        <v>71.049596309111891</v>
      </c>
      <c r="AB14" s="35">
        <f>formulae!AA29</f>
        <v>64.705882352941174</v>
      </c>
      <c r="AC14" s="35">
        <f>formulae!AB29</f>
        <v>80.914687774846087</v>
      </c>
      <c r="AD14" s="36">
        <f>formulae!AC29</f>
        <v>77.006802721088434</v>
      </c>
    </row>
    <row r="15" spans="1:31" ht="30" x14ac:dyDescent="0.25">
      <c r="A15" s="202"/>
      <c r="B15" s="74"/>
      <c r="C15" s="33"/>
      <c r="D15" s="33"/>
      <c r="E15" s="77" t="str">
        <f>formulae!L100</f>
        <v>17591 o 24203</v>
      </c>
      <c r="F15" s="77" t="str">
        <f>formulae!E31</f>
        <v>296 o 384</v>
      </c>
      <c r="G15" s="78" t="str">
        <f>formulae!F31</f>
        <v>461 o 523</v>
      </c>
      <c r="H15" s="78" t="str">
        <f>formulae!G31</f>
        <v>659 o 785</v>
      </c>
      <c r="I15" s="78" t="str">
        <f>formulae!H31</f>
        <v>678 o 995</v>
      </c>
      <c r="J15" s="78" t="str">
        <f>formulae!I31</f>
        <v>1695 o 2596</v>
      </c>
      <c r="K15" s="78" t="str">
        <f>formulae!J31</f>
        <v>1283 o 1738</v>
      </c>
      <c r="L15" s="78" t="str">
        <f>formulae!K31</f>
        <v>297 o 670</v>
      </c>
      <c r="M15" s="78" t="str">
        <f>formulae!L31</f>
        <v>614 o 802</v>
      </c>
      <c r="N15" s="78" t="str">
        <f>formulae!M31</f>
        <v>735 o 1034</v>
      </c>
      <c r="O15" s="78" t="str">
        <f>formulae!N31</f>
        <v>877 o 1224</v>
      </c>
      <c r="P15" s="78" t="str">
        <f>formulae!O31</f>
        <v>690 o 908</v>
      </c>
      <c r="Q15" s="78" t="str">
        <f>formulae!P31</f>
        <v>654 o 883</v>
      </c>
      <c r="R15" s="78" t="str">
        <f>formulae!Q31</f>
        <v>285 o 308</v>
      </c>
      <c r="S15" s="78" t="str">
        <f>formulae!R31</f>
        <v>803 o 1053</v>
      </c>
      <c r="T15" s="78" t="str">
        <f>formulae!S31</f>
        <v>649 o 835</v>
      </c>
      <c r="U15" s="78" t="str">
        <f>formulae!T31</f>
        <v>730 o 1055</v>
      </c>
      <c r="V15" s="78" t="str">
        <f>formulae!U31</f>
        <v>582 o 910</v>
      </c>
      <c r="W15" s="78" t="str">
        <f>formulae!V31</f>
        <v>511 o 596</v>
      </c>
      <c r="X15" s="78" t="str">
        <f>formulae!W31</f>
        <v>568 o 909</v>
      </c>
      <c r="Y15" s="78" t="str">
        <f>formulae!X31</f>
        <v>1117 o 1398</v>
      </c>
      <c r="Z15" s="78" t="str">
        <f>formulae!Y31</f>
        <v>348 o 464</v>
      </c>
      <c r="AA15" s="78" t="str">
        <f>formulae!Z31</f>
        <v>1232 o 1734</v>
      </c>
      <c r="AB15" s="78" t="str">
        <f>formulae!AA31</f>
        <v>341 o 527</v>
      </c>
      <c r="AC15" s="78" t="str">
        <f>formulae!AB31</f>
        <v>920 o 1137</v>
      </c>
      <c r="AD15" s="79" t="str">
        <f>formulae!AC31</f>
        <v>566 o 735</v>
      </c>
    </row>
    <row r="16" spans="1:31" s="80" customFormat="1" ht="47.4" thickBot="1" x14ac:dyDescent="0.3">
      <c r="A16" s="192" t="s">
        <v>312</v>
      </c>
      <c r="B16" s="183"/>
      <c r="C16" s="184"/>
      <c r="D16" s="184"/>
      <c r="E16" s="185">
        <f>formulae!G102</f>
        <v>76.421052631578945</v>
      </c>
      <c r="F16" s="185">
        <f>formulae!E33</f>
        <v>54.5</v>
      </c>
      <c r="G16" s="186">
        <f>formulae!F33</f>
        <v>63</v>
      </c>
      <c r="H16" s="186">
        <f>formulae!G33</f>
        <v>29.5</v>
      </c>
      <c r="I16" s="186">
        <f>formulae!H33</f>
        <v>91.5</v>
      </c>
      <c r="J16" s="186">
        <f>formulae!I33</f>
        <v>39</v>
      </c>
      <c r="K16" s="186">
        <f>formulae!J33</f>
        <v>37.5</v>
      </c>
      <c r="L16" s="186">
        <f>formulae!K33</f>
        <v>171.5</v>
      </c>
      <c r="M16" s="186">
        <f>formulae!L33</f>
        <v>82</v>
      </c>
      <c r="N16" s="186">
        <f>formulae!M33</f>
        <v>81</v>
      </c>
      <c r="O16" s="186">
        <f>formulae!N33</f>
        <v>76.5</v>
      </c>
      <c r="P16" s="186">
        <f>formulae!O33</f>
        <v>84</v>
      </c>
      <c r="Q16" s="186">
        <f>formulae!P33</f>
        <v>71</v>
      </c>
      <c r="R16" s="186">
        <f>formulae!Q33</f>
        <v>49.5</v>
      </c>
      <c r="S16" s="186">
        <f>formulae!R33</f>
        <v>61.5</v>
      </c>
      <c r="T16" s="186">
        <f>formulae!S33</f>
        <v>55</v>
      </c>
      <c r="U16" s="186">
        <f>formulae!T33</f>
        <v>94</v>
      </c>
      <c r="V16" s="186">
        <f>formulae!U33</f>
        <v>80</v>
      </c>
      <c r="W16" s="186">
        <f>formulae!V33</f>
        <v>53.5</v>
      </c>
      <c r="X16" s="186">
        <f>formulae!W33</f>
        <v>35</v>
      </c>
      <c r="Y16" s="186">
        <f>formulae!X33</f>
        <v>79</v>
      </c>
      <c r="Z16" s="186" t="str">
        <f>formulae!Y33</f>
        <v>Dim Data</v>
      </c>
      <c r="AA16" s="186">
        <f>formulae!Z33</f>
        <v>63.5</v>
      </c>
      <c r="AB16" s="186" t="str">
        <f>formulae!AA33</f>
        <v>Dim Data</v>
      </c>
      <c r="AC16" s="186" t="str">
        <f>formulae!AB33</f>
        <v>Dim Data</v>
      </c>
      <c r="AD16" s="187" t="str">
        <f>formulae!AC33</f>
        <v>Dim Data</v>
      </c>
    </row>
    <row r="17" spans="1:31" ht="15.6" thickBot="1" x14ac:dyDescent="0.3">
      <c r="A17" s="5"/>
      <c r="B17" s="19"/>
      <c r="C17" s="19"/>
      <c r="D17" s="19"/>
      <c r="E17"/>
    </row>
    <row r="18" spans="1:31" s="3" customFormat="1" ht="15.6" x14ac:dyDescent="0.3">
      <c r="A18" s="130" t="s">
        <v>313</v>
      </c>
      <c r="B18" s="131"/>
      <c r="C18" s="131"/>
      <c r="D18" s="131"/>
      <c r="E18" s="132"/>
      <c r="F18" s="13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</row>
    <row r="19" spans="1:31" ht="15.6" x14ac:dyDescent="0.25">
      <c r="A19" s="200" t="s">
        <v>326</v>
      </c>
      <c r="B19" s="33"/>
      <c r="C19" s="33"/>
      <c r="D19" s="33"/>
      <c r="E19" s="63">
        <f>formulae!G106</f>
        <v>10.526315789473683</v>
      </c>
      <c r="F19" s="63">
        <f>formulae!E41</f>
        <v>13.043478260869565</v>
      </c>
      <c r="G19" s="64">
        <f>formulae!F41</f>
        <v>11.76470588235294</v>
      </c>
      <c r="H19" s="64">
        <f>formulae!G41</f>
        <v>0</v>
      </c>
      <c r="I19" s="64">
        <f>formulae!H41</f>
        <v>2.3255813953488373</v>
      </c>
      <c r="J19" s="64">
        <f>formulae!I41</f>
        <v>9.7560975609756095</v>
      </c>
      <c r="K19" s="64">
        <f>formulae!J41</f>
        <v>13.559322033898304</v>
      </c>
      <c r="L19" s="64">
        <f>formulae!K41</f>
        <v>41.935483870967744</v>
      </c>
      <c r="M19" s="64">
        <f>formulae!L41</f>
        <v>8.3333333333333321</v>
      </c>
      <c r="N19" s="64">
        <f>formulae!M41</f>
        <v>15.789473684210526</v>
      </c>
      <c r="O19" s="64">
        <f>formulae!N41</f>
        <v>8.3333333333333321</v>
      </c>
      <c r="P19" s="64">
        <f>formulae!O41</f>
        <v>8.064516129032258</v>
      </c>
      <c r="Q19" s="64">
        <f>formulae!P41</f>
        <v>5.7692307692307692</v>
      </c>
      <c r="R19" s="64">
        <f>formulae!Q41</f>
        <v>0</v>
      </c>
      <c r="S19" s="64">
        <f>formulae!R41</f>
        <v>3.125</v>
      </c>
      <c r="T19" s="64">
        <f>formulae!S41</f>
        <v>5.5555555555555554</v>
      </c>
      <c r="U19" s="64">
        <f>formulae!T41</f>
        <v>3.3333333333333335</v>
      </c>
      <c r="V19" s="64">
        <f>formulae!U41</f>
        <v>2.2222222222222223</v>
      </c>
      <c r="W19" s="64">
        <f>formulae!V41</f>
        <v>5.8823529411764701</v>
      </c>
      <c r="X19" s="64">
        <f>formulae!W41</f>
        <v>16.666666666666664</v>
      </c>
      <c r="Y19" s="64">
        <f>formulae!X41</f>
        <v>1.5625</v>
      </c>
      <c r="Z19" s="64">
        <f>formulae!Y41</f>
        <v>81.818181818181827</v>
      </c>
      <c r="AA19" s="64">
        <f>formulae!Z41</f>
        <v>23.404255319148938</v>
      </c>
      <c r="AB19" s="64">
        <f>formulae!AA41</f>
        <v>0</v>
      </c>
      <c r="AC19" s="64" t="str">
        <f>formulae!AB41</f>
        <v>Dim Data</v>
      </c>
      <c r="AD19" s="65">
        <f>formulae!AC41</f>
        <v>10.843373493975903</v>
      </c>
      <c r="AE19" s="7"/>
    </row>
    <row r="20" spans="1:31" x14ac:dyDescent="0.25">
      <c r="A20" s="201"/>
      <c r="B20" s="145"/>
      <c r="C20" s="145"/>
      <c r="D20" s="145"/>
      <c r="E20" s="167" t="str">
        <f>formulae!L106</f>
        <v>88 o 836</v>
      </c>
      <c r="F20" s="63" t="str">
        <f>formulae!E45</f>
        <v>3 o 23</v>
      </c>
      <c r="G20" s="64" t="str">
        <f>formulae!F45</f>
        <v>2 o 17</v>
      </c>
      <c r="H20" s="64" t="str">
        <f>formulae!G45</f>
        <v>0 o 19</v>
      </c>
      <c r="I20" s="64" t="str">
        <f>formulae!H45</f>
        <v>1 o 43</v>
      </c>
      <c r="J20" s="64" t="str">
        <f>formulae!I45</f>
        <v>4 o 41</v>
      </c>
      <c r="K20" s="64" t="str">
        <f>formulae!J45</f>
        <v>8 o 59</v>
      </c>
      <c r="L20" s="64" t="str">
        <f>formulae!K45</f>
        <v>13 o 31</v>
      </c>
      <c r="M20" s="64" t="str">
        <f>formulae!L45</f>
        <v>2 o 24</v>
      </c>
      <c r="N20" s="64" t="str">
        <f>formulae!M45</f>
        <v>6 o 38</v>
      </c>
      <c r="O20" s="64" t="str">
        <f>formulae!N45</f>
        <v>3 o 36</v>
      </c>
      <c r="P20" s="64" t="str">
        <f>formulae!O45</f>
        <v>5 o 62</v>
      </c>
      <c r="Q20" s="64" t="str">
        <f>formulae!P45</f>
        <v>3 o 52</v>
      </c>
      <c r="R20" s="64" t="str">
        <f>formulae!Q45</f>
        <v>0 o 17</v>
      </c>
      <c r="S20" s="64" t="str">
        <f>formulae!R45</f>
        <v>1 o 32</v>
      </c>
      <c r="T20" s="64" t="str">
        <f>formulae!S45</f>
        <v>1 o 18</v>
      </c>
      <c r="U20" s="64" t="str">
        <f>formulae!T45</f>
        <v>1 o 30</v>
      </c>
      <c r="V20" s="64" t="str">
        <f>formulae!U45</f>
        <v>1 o 45</v>
      </c>
      <c r="W20" s="64" t="str">
        <f>formulae!V45</f>
        <v>1 o 17</v>
      </c>
      <c r="X20" s="64" t="str">
        <f>formulae!W45</f>
        <v>3 o 18</v>
      </c>
      <c r="Y20" s="64" t="str">
        <f>formulae!X45</f>
        <v>1 o 64</v>
      </c>
      <c r="Z20" s="64" t="str">
        <f>formulae!Y45</f>
        <v>9 o 11</v>
      </c>
      <c r="AA20" s="64" t="str">
        <f>formulae!Z45</f>
        <v>11 o 47</v>
      </c>
      <c r="AB20" s="64" t="str">
        <f>formulae!AA45</f>
        <v>0 o 9</v>
      </c>
      <c r="AC20" s="64" t="str">
        <f>formulae!AB45</f>
        <v>Dim Data</v>
      </c>
      <c r="AD20" s="65" t="str">
        <f>formulae!AC45</f>
        <v>9 o 83</v>
      </c>
      <c r="AE20" s="7"/>
    </row>
    <row r="21" spans="1:31" ht="33" customHeight="1" x14ac:dyDescent="0.25">
      <c r="A21" s="21" t="s">
        <v>314</v>
      </c>
      <c r="B21" s="28" t="s">
        <v>283</v>
      </c>
      <c r="C21" s="29" t="s">
        <v>284</v>
      </c>
      <c r="D21" s="31" t="s">
        <v>458</v>
      </c>
      <c r="E21" s="34">
        <f>formulae!G108</f>
        <v>65.593561368209251</v>
      </c>
      <c r="F21" s="34">
        <f>formulae!E74</f>
        <v>75</v>
      </c>
      <c r="G21" s="35">
        <f>formulae!F74</f>
        <v>80</v>
      </c>
      <c r="H21" s="35">
        <f>formulae!G74</f>
        <v>61.53846153846154</v>
      </c>
      <c r="I21" s="35">
        <f>formulae!H74</f>
        <v>76.470588235294116</v>
      </c>
      <c r="J21" s="35">
        <f>formulae!I74</f>
        <v>66.666666666666657</v>
      </c>
      <c r="K21" s="35">
        <f>formulae!J74</f>
        <v>64.516129032258064</v>
      </c>
      <c r="L21" s="35">
        <f>formulae!K74</f>
        <v>80</v>
      </c>
      <c r="M21" s="35">
        <f>formulae!L74</f>
        <v>83.333333333333343</v>
      </c>
      <c r="N21" s="35">
        <f>formulae!M74</f>
        <v>50</v>
      </c>
      <c r="O21" s="35">
        <f>formulae!N74</f>
        <v>48.275862068965516</v>
      </c>
      <c r="P21" s="35">
        <f>formulae!O74</f>
        <v>55.555555555555557</v>
      </c>
      <c r="Q21" s="35">
        <f>formulae!P74</f>
        <v>46.153846153846153</v>
      </c>
      <c r="R21" s="35">
        <f>formulae!Q74</f>
        <v>80</v>
      </c>
      <c r="S21" s="35">
        <f>formulae!R74</f>
        <v>66.666666666666657</v>
      </c>
      <c r="T21" s="35">
        <f>formulae!S74</f>
        <v>55.555555555555557</v>
      </c>
      <c r="U21" s="35">
        <f>formulae!T74</f>
        <v>80.769230769230774</v>
      </c>
      <c r="V21" s="35">
        <f>formulae!U74</f>
        <v>60.869565217391312</v>
      </c>
      <c r="W21" s="35">
        <f>formulae!V74</f>
        <v>76.923076923076934</v>
      </c>
      <c r="X21" s="35">
        <f>formulae!W74</f>
        <v>65.217391304347828</v>
      </c>
      <c r="Y21" s="35">
        <f>formulae!X74</f>
        <v>75</v>
      </c>
      <c r="Z21" s="35">
        <f>formulae!Y74</f>
        <v>62.5</v>
      </c>
      <c r="AA21" s="35">
        <f>formulae!Z74</f>
        <v>54.929577464788736</v>
      </c>
      <c r="AB21" s="35">
        <f>formulae!AA74</f>
        <v>66.666666666666657</v>
      </c>
      <c r="AC21" s="35">
        <f>formulae!AB74</f>
        <v>76.470588235294116</v>
      </c>
      <c r="AD21" s="36">
        <f>formulae!AC74</f>
        <v>66.666666666666657</v>
      </c>
    </row>
    <row r="22" spans="1:31" ht="38.25" customHeight="1" thickBot="1" x14ac:dyDescent="0.3">
      <c r="A22" s="112" t="s">
        <v>315</v>
      </c>
      <c r="B22" s="113">
        <v>0</v>
      </c>
      <c r="C22" s="114">
        <v>1</v>
      </c>
      <c r="D22" s="115">
        <v>2</v>
      </c>
      <c r="E22" s="135">
        <f>formulae!G110</f>
        <v>0</v>
      </c>
      <c r="F22" s="135">
        <f>formulae!E77</f>
        <v>0</v>
      </c>
      <c r="G22" s="136">
        <f>formulae!F77</f>
        <v>0</v>
      </c>
      <c r="H22" s="137">
        <f>formulae!G77</f>
        <v>0</v>
      </c>
      <c r="I22" s="137">
        <f>formulae!H77</f>
        <v>0</v>
      </c>
      <c r="J22" s="137">
        <f>formulae!I77</f>
        <v>0</v>
      </c>
      <c r="K22" s="137">
        <f>formulae!J77</f>
        <v>0</v>
      </c>
      <c r="L22" s="137">
        <f>formulae!K77</f>
        <v>0</v>
      </c>
      <c r="M22" s="137">
        <f>formulae!L77</f>
        <v>0</v>
      </c>
      <c r="N22" s="137">
        <f>formulae!M77</f>
        <v>1</v>
      </c>
      <c r="O22" s="137">
        <f>formulae!N77</f>
        <v>2</v>
      </c>
      <c r="P22" s="137">
        <f>formulae!O77</f>
        <v>0</v>
      </c>
      <c r="Q22" s="137">
        <f>formulae!P77</f>
        <v>0</v>
      </c>
      <c r="R22" s="137">
        <f>formulae!Q77</f>
        <v>0</v>
      </c>
      <c r="S22" s="137">
        <f>formulae!R77</f>
        <v>1</v>
      </c>
      <c r="T22" s="137">
        <f>formulae!S77</f>
        <v>0</v>
      </c>
      <c r="U22" s="137">
        <f>formulae!T77</f>
        <v>0</v>
      </c>
      <c r="V22" s="137">
        <f>formulae!U77</f>
        <v>1</v>
      </c>
      <c r="W22" s="137">
        <f>formulae!V77</f>
        <v>0</v>
      </c>
      <c r="X22" s="137">
        <f>formulae!W77</f>
        <v>0</v>
      </c>
      <c r="Y22" s="137">
        <f>formulae!X77</f>
        <v>1</v>
      </c>
      <c r="Z22" s="137">
        <f>formulae!Y77</f>
        <v>0</v>
      </c>
      <c r="AA22" s="137">
        <f>formulae!Z77</f>
        <v>0</v>
      </c>
      <c r="AB22" s="137">
        <f>formulae!AA77</f>
        <v>0</v>
      </c>
      <c r="AC22" s="137">
        <f>formulae!AB77</f>
        <v>0</v>
      </c>
      <c r="AD22" s="138">
        <f>formulae!AC77</f>
        <v>0</v>
      </c>
    </row>
    <row r="23" spans="1:31" ht="15.6" thickBot="1" x14ac:dyDescent="0.3">
      <c r="A23" s="5"/>
      <c r="B23" s="19"/>
      <c r="C23" s="19"/>
      <c r="D23" s="19"/>
      <c r="E23"/>
    </row>
    <row r="24" spans="1:31" ht="15.6" x14ac:dyDescent="0.3">
      <c r="A24" s="130" t="s">
        <v>316</v>
      </c>
      <c r="B24" s="126"/>
      <c r="C24" s="126"/>
      <c r="D24" s="126"/>
      <c r="E24" s="132"/>
      <c r="F24" s="13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</row>
    <row r="25" spans="1:31" ht="46.8" x14ac:dyDescent="0.3">
      <c r="A25" s="8" t="s">
        <v>317</v>
      </c>
      <c r="B25" s="27" t="s">
        <v>258</v>
      </c>
      <c r="C25" s="41"/>
      <c r="D25" s="30" t="s">
        <v>259</v>
      </c>
      <c r="E25" s="44" t="str">
        <f>formulae!H114</f>
        <v>Ie</v>
      </c>
      <c r="F25" s="193" t="s">
        <v>258</v>
      </c>
      <c r="G25" s="46" t="s">
        <v>258</v>
      </c>
      <c r="H25" s="46" t="s">
        <v>258</v>
      </c>
      <c r="I25" s="46" t="s">
        <v>258</v>
      </c>
      <c r="J25" s="46" t="s">
        <v>258</v>
      </c>
      <c r="K25" s="46" t="s">
        <v>258</v>
      </c>
      <c r="L25" s="46" t="s">
        <v>258</v>
      </c>
      <c r="M25" s="45" t="s">
        <v>258</v>
      </c>
      <c r="N25" s="45" t="s">
        <v>258</v>
      </c>
      <c r="O25" s="46" t="s">
        <v>258</v>
      </c>
      <c r="P25" s="46" t="s">
        <v>258</v>
      </c>
      <c r="Q25" s="46" t="s">
        <v>258</v>
      </c>
      <c r="R25" s="46" t="s">
        <v>259</v>
      </c>
      <c r="S25" s="46" t="s">
        <v>258</v>
      </c>
      <c r="T25" s="46" t="s">
        <v>258</v>
      </c>
      <c r="U25" s="46" t="s">
        <v>258</v>
      </c>
      <c r="V25" s="46" t="s">
        <v>258</v>
      </c>
      <c r="W25" s="46" t="s">
        <v>258</v>
      </c>
      <c r="X25" s="46" t="s">
        <v>258</v>
      </c>
      <c r="Y25" s="46" t="s">
        <v>258</v>
      </c>
      <c r="Z25" s="46" t="s">
        <v>258</v>
      </c>
      <c r="AA25" s="45" t="s">
        <v>258</v>
      </c>
      <c r="AB25" s="45" t="s">
        <v>258</v>
      </c>
      <c r="AC25" s="45" t="s">
        <v>258</v>
      </c>
      <c r="AD25" s="47" t="s">
        <v>258</v>
      </c>
    </row>
    <row r="26" spans="1:31" ht="46.8" x14ac:dyDescent="0.3">
      <c r="A26" s="8" t="s">
        <v>318</v>
      </c>
      <c r="B26" s="27" t="s">
        <v>258</v>
      </c>
      <c r="C26" s="41"/>
      <c r="D26" s="30" t="s">
        <v>259</v>
      </c>
      <c r="E26" s="50"/>
      <c r="F26" s="193" t="s">
        <v>258</v>
      </c>
      <c r="G26" s="46" t="s">
        <v>258</v>
      </c>
      <c r="H26" s="46" t="s">
        <v>259</v>
      </c>
      <c r="I26" s="46" t="s">
        <v>258</v>
      </c>
      <c r="J26" s="46" t="s">
        <v>258</v>
      </c>
      <c r="K26" s="46" t="s">
        <v>258</v>
      </c>
      <c r="L26" s="46" t="s">
        <v>259</v>
      </c>
      <c r="M26" s="45" t="s">
        <v>258</v>
      </c>
      <c r="N26" s="45" t="s">
        <v>258</v>
      </c>
      <c r="O26" s="46" t="s">
        <v>258</v>
      </c>
      <c r="P26" s="46" t="s">
        <v>259</v>
      </c>
      <c r="Q26" s="46" t="s">
        <v>258</v>
      </c>
      <c r="R26" s="46" t="s">
        <v>258</v>
      </c>
      <c r="S26" s="46" t="s">
        <v>258</v>
      </c>
      <c r="T26" s="46" t="s">
        <v>258</v>
      </c>
      <c r="U26" s="46" t="s">
        <v>258</v>
      </c>
      <c r="V26" s="46" t="s">
        <v>258</v>
      </c>
      <c r="W26" s="46" t="s">
        <v>258</v>
      </c>
      <c r="X26" s="46" t="s">
        <v>258</v>
      </c>
      <c r="Y26" s="46" t="s">
        <v>258</v>
      </c>
      <c r="Z26" s="46" t="s">
        <v>258</v>
      </c>
      <c r="AA26" s="46" t="s">
        <v>258</v>
      </c>
      <c r="AB26" s="46" t="s">
        <v>258</v>
      </c>
      <c r="AC26" s="46" t="s">
        <v>258</v>
      </c>
      <c r="AD26" s="47" t="s">
        <v>258</v>
      </c>
    </row>
    <row r="27" spans="1:31" ht="95.25" customHeight="1" thickBot="1" x14ac:dyDescent="0.35">
      <c r="A27" s="139" t="s">
        <v>327</v>
      </c>
      <c r="B27" s="113" t="s">
        <v>258</v>
      </c>
      <c r="C27" s="140" t="s">
        <v>300</v>
      </c>
      <c r="D27" s="115" t="s">
        <v>259</v>
      </c>
      <c r="E27" s="141" t="str">
        <f>formulae!H118</f>
        <v>Ie</v>
      </c>
      <c r="F27" s="194" t="s">
        <v>259</v>
      </c>
      <c r="G27" s="142" t="s">
        <v>258</v>
      </c>
      <c r="H27" s="142" t="s">
        <v>258</v>
      </c>
      <c r="I27" s="142" t="s">
        <v>258</v>
      </c>
      <c r="J27" s="142" t="s">
        <v>258</v>
      </c>
      <c r="K27" s="142" t="s">
        <v>258</v>
      </c>
      <c r="L27" s="142" t="s">
        <v>299</v>
      </c>
      <c r="M27" s="143" t="s">
        <v>258</v>
      </c>
      <c r="N27" s="143" t="s">
        <v>258</v>
      </c>
      <c r="O27" s="142" t="s">
        <v>258</v>
      </c>
      <c r="P27" s="142" t="s">
        <v>258</v>
      </c>
      <c r="Q27" s="142" t="s">
        <v>259</v>
      </c>
      <c r="R27" s="142" t="s">
        <v>258</v>
      </c>
      <c r="S27" s="142" t="s">
        <v>258</v>
      </c>
      <c r="T27" s="142" t="s">
        <v>258</v>
      </c>
      <c r="U27" s="142" t="s">
        <v>258</v>
      </c>
      <c r="V27" s="142" t="s">
        <v>258</v>
      </c>
      <c r="W27" s="142" t="s">
        <v>299</v>
      </c>
      <c r="X27" s="142" t="s">
        <v>258</v>
      </c>
      <c r="Y27" s="142" t="s">
        <v>258</v>
      </c>
      <c r="Z27" s="142" t="s">
        <v>258</v>
      </c>
      <c r="AA27" s="143" t="s">
        <v>258</v>
      </c>
      <c r="AB27" s="143" t="s">
        <v>259</v>
      </c>
      <c r="AC27" s="143" t="s">
        <v>258</v>
      </c>
      <c r="AD27" s="144" t="s">
        <v>258</v>
      </c>
    </row>
    <row r="28" spans="1:31" s="6" customFormat="1" ht="15" customHeight="1" thickBot="1" x14ac:dyDescent="0.3">
      <c r="E28" s="122"/>
      <c r="F28" s="122"/>
      <c r="G28" s="122"/>
      <c r="H28" s="122"/>
      <c r="I28" s="123"/>
      <c r="J28" s="123"/>
      <c r="K28" s="123"/>
      <c r="L28" s="123"/>
      <c r="M28" s="124"/>
      <c r="N28" s="124"/>
      <c r="O28" s="122"/>
      <c r="P28" s="122"/>
      <c r="Q28" s="122"/>
      <c r="R28" s="122"/>
      <c r="S28" s="122"/>
      <c r="T28" s="122"/>
      <c r="U28" s="122"/>
      <c r="V28" s="122"/>
      <c r="W28" s="123"/>
      <c r="X28" s="122"/>
      <c r="Y28" s="123"/>
      <c r="Z28" s="123"/>
      <c r="AA28" s="124"/>
      <c r="AB28" s="124"/>
      <c r="AC28" s="124"/>
      <c r="AD28" s="124"/>
    </row>
    <row r="29" spans="1:31" ht="15.6" x14ac:dyDescent="0.3">
      <c r="A29" s="130" t="s">
        <v>319</v>
      </c>
      <c r="B29" s="126"/>
      <c r="C29" s="126"/>
      <c r="D29" s="126"/>
      <c r="E29" s="132"/>
      <c r="F29" s="132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1:31" ht="78" x14ac:dyDescent="0.3">
      <c r="A30" s="55" t="s">
        <v>320</v>
      </c>
      <c r="B30" s="51"/>
      <c r="C30" s="52"/>
      <c r="D30" s="41"/>
      <c r="E30" s="86">
        <f>formulae!G122</f>
        <v>65.812917594654792</v>
      </c>
      <c r="F30" s="86">
        <f>formulae!E53</f>
        <v>81.818181818181827</v>
      </c>
      <c r="G30" s="87">
        <f>formulae!F53</f>
        <v>60.897435897435891</v>
      </c>
      <c r="H30" s="87">
        <f>formulae!G53</f>
        <v>84.671532846715323</v>
      </c>
      <c r="I30" s="87">
        <f>formulae!H53</f>
        <v>65.813953488372093</v>
      </c>
      <c r="J30" s="87">
        <f>formulae!I53</f>
        <v>50</v>
      </c>
      <c r="K30" s="87">
        <f>formulae!J53</f>
        <v>69.939879759519044</v>
      </c>
      <c r="L30" s="87">
        <f>formulae!K53</f>
        <v>64.705882352941174</v>
      </c>
      <c r="M30" s="87">
        <f>formulae!L53</f>
        <v>85.714285714285708</v>
      </c>
      <c r="N30" s="87">
        <f>formulae!M53</f>
        <v>68.75</v>
      </c>
      <c r="O30" s="87">
        <f>formulae!N53</f>
        <v>79.508196721311478</v>
      </c>
      <c r="P30" s="87">
        <f>formulae!O53</f>
        <v>76.80412371134021</v>
      </c>
      <c r="Q30" s="87">
        <f>formulae!P53</f>
        <v>62.773722627737229</v>
      </c>
      <c r="R30" s="87">
        <f>formulae!Q53</f>
        <v>81.547619047619051</v>
      </c>
      <c r="S30" s="87">
        <f>formulae!R53</f>
        <v>76.293103448275872</v>
      </c>
      <c r="T30" s="87">
        <f>formulae!S53</f>
        <v>82.154882154882159</v>
      </c>
      <c r="U30" s="87">
        <f>formulae!T53</f>
        <v>48.888888888888886</v>
      </c>
      <c r="V30" s="87">
        <f>formulae!U53</f>
        <v>61.666666666666671</v>
      </c>
      <c r="W30" s="87">
        <f>formulae!V53</f>
        <v>66.233766233766232</v>
      </c>
      <c r="X30" s="87">
        <f>formulae!W53</f>
        <v>22.408963585434176</v>
      </c>
      <c r="Y30" s="87">
        <f>formulae!X53</f>
        <v>73.076923076923066</v>
      </c>
      <c r="Z30" s="87">
        <f>formulae!Y53</f>
        <v>63.013698630136986</v>
      </c>
      <c r="AA30" s="87">
        <f>formulae!Z53</f>
        <v>34.206695778748184</v>
      </c>
      <c r="AB30" s="87">
        <f>formulae!AA53</f>
        <v>73.372781065088759</v>
      </c>
      <c r="AC30" s="87">
        <f>formulae!AB53</f>
        <v>84.34782608695653</v>
      </c>
      <c r="AD30" s="88">
        <f>formulae!AC53</f>
        <v>88.725490196078425</v>
      </c>
    </row>
    <row r="31" spans="1:31" s="80" customFormat="1" ht="31.2" x14ac:dyDescent="0.3">
      <c r="A31" s="188" t="s">
        <v>321</v>
      </c>
      <c r="B31" s="179"/>
      <c r="C31" s="179"/>
      <c r="D31" s="179"/>
      <c r="E31" s="86">
        <f>formulae!G124</f>
        <v>71.130434782608702</v>
      </c>
      <c r="F31" s="86">
        <f>formulae!E57</f>
        <v>9</v>
      </c>
      <c r="G31" s="87">
        <f>formulae!F57</f>
        <v>10.5</v>
      </c>
      <c r="H31" s="87">
        <f>formulae!G57</f>
        <v>24</v>
      </c>
      <c r="I31" s="87">
        <f>formulae!H57</f>
        <v>31.5</v>
      </c>
      <c r="J31" s="87" t="str">
        <f>formulae!I57</f>
        <v>Dim Data</v>
      </c>
      <c r="K31" s="87" t="str">
        <f>formulae!J57</f>
        <v>Dim Data</v>
      </c>
      <c r="L31" s="87">
        <f>formulae!K57</f>
        <v>35.5</v>
      </c>
      <c r="M31" s="87" t="str">
        <f>formulae!L57</f>
        <v>Dim Data</v>
      </c>
      <c r="N31" s="87" t="str">
        <f>formulae!M57</f>
        <v>Dim Data</v>
      </c>
      <c r="O31" s="87">
        <f>formulae!N57</f>
        <v>30</v>
      </c>
      <c r="P31" s="87" t="str">
        <f>formulae!O57</f>
        <v>Dim Data</v>
      </c>
      <c r="Q31" s="87">
        <f>formulae!P57</f>
        <v>27.5</v>
      </c>
      <c r="R31" s="87">
        <f>formulae!Q57</f>
        <v>4</v>
      </c>
      <c r="S31" s="87">
        <f>formulae!R57</f>
        <v>12</v>
      </c>
      <c r="T31" s="87">
        <f>formulae!S57</f>
        <v>2</v>
      </c>
      <c r="U31" s="87" t="str">
        <f>formulae!T57</f>
        <v>Dim Data</v>
      </c>
      <c r="V31" s="87">
        <f>formulae!U57</f>
        <v>238</v>
      </c>
      <c r="W31" s="87" t="str">
        <f>formulae!V57</f>
        <v>Dim Data</v>
      </c>
      <c r="X31" s="87">
        <f>formulae!W57</f>
        <v>278.5</v>
      </c>
      <c r="Y31" s="87" t="str">
        <f>formulae!X57</f>
        <v>Dim Data</v>
      </c>
      <c r="Z31" s="87" t="str">
        <f>formulae!Y57</f>
        <v>Dim Data</v>
      </c>
      <c r="AA31" s="87">
        <f>formulae!Z57</f>
        <v>114.5</v>
      </c>
      <c r="AB31" s="87" t="str">
        <f>formulae!AA57</f>
        <v>Dim Data</v>
      </c>
      <c r="AC31" s="87" t="str">
        <f>formulae!AB57</f>
        <v>Dim Data</v>
      </c>
      <c r="AD31" s="88">
        <f>formulae!AC57</f>
        <v>1</v>
      </c>
    </row>
    <row r="32" spans="1:31" ht="93.6" x14ac:dyDescent="0.3">
      <c r="A32" s="55" t="s">
        <v>322</v>
      </c>
      <c r="B32" s="51"/>
      <c r="C32" s="52"/>
      <c r="D32" s="41"/>
      <c r="E32" s="86">
        <f>formulae!G126</f>
        <v>76.764500349406006</v>
      </c>
      <c r="F32" s="86">
        <f>formulae!E66</f>
        <v>53.293413173652695</v>
      </c>
      <c r="G32" s="87">
        <f>formulae!F66</f>
        <v>47.5</v>
      </c>
      <c r="H32" s="87">
        <f>formulae!G66</f>
        <v>93.827160493827151</v>
      </c>
      <c r="I32" s="87">
        <f>formulae!H66</f>
        <v>71.111111111111114</v>
      </c>
      <c r="J32" s="87">
        <f>formulae!I66</f>
        <v>75</v>
      </c>
      <c r="K32" s="87">
        <f>formulae!J66</f>
        <v>84.888888888888886</v>
      </c>
      <c r="L32" s="87">
        <f>formulae!K66</f>
        <v>66.265060240963862</v>
      </c>
      <c r="M32" s="87" t="str">
        <f>formulae!L66</f>
        <v>Dim Data</v>
      </c>
      <c r="N32" s="87" t="str">
        <f>formulae!M66</f>
        <v>Dim Data</v>
      </c>
      <c r="O32" s="87">
        <f>formulae!N66</f>
        <v>73.636363636363626</v>
      </c>
      <c r="P32" s="87">
        <f>formulae!O66</f>
        <v>80.327868852459019</v>
      </c>
      <c r="Q32" s="87">
        <f>formulae!P66</f>
        <v>81.395348837209298</v>
      </c>
      <c r="R32" s="87">
        <f>formulae!Q66</f>
        <v>92.592592592592595</v>
      </c>
      <c r="S32" s="87">
        <f>formulae!R66</f>
        <v>67.272727272727266</v>
      </c>
      <c r="T32" s="87">
        <f>formulae!S66</f>
        <v>88.489208633093526</v>
      </c>
      <c r="U32" s="87">
        <f>formulae!T66</f>
        <v>81.460674157303373</v>
      </c>
      <c r="V32" s="87">
        <f>formulae!U66</f>
        <v>75.641025641025635</v>
      </c>
      <c r="W32" s="87">
        <f>formulae!V66</f>
        <v>74.193548387096769</v>
      </c>
      <c r="X32" s="87">
        <f>formulae!W66</f>
        <v>54.285714285714285</v>
      </c>
      <c r="Y32" s="87">
        <f>formulae!X66</f>
        <v>87.272727272727266</v>
      </c>
      <c r="Z32" s="87" t="str">
        <f>formulae!Y66</f>
        <v>Dim Data</v>
      </c>
      <c r="AA32" s="87">
        <f>formulae!Z66</f>
        <v>53.061224489795919</v>
      </c>
      <c r="AB32" s="87">
        <f>formulae!AA66</f>
        <v>81.355932203389841</v>
      </c>
      <c r="AC32" s="87">
        <f>formulae!AB66</f>
        <v>100</v>
      </c>
      <c r="AD32" s="88">
        <f>formulae!AC66</f>
        <v>69.432314410480345</v>
      </c>
    </row>
    <row r="33" spans="1:30" s="80" customFormat="1" ht="31.8" thickBot="1" x14ac:dyDescent="0.35">
      <c r="A33" s="189" t="s">
        <v>323</v>
      </c>
      <c r="B33" s="184"/>
      <c r="C33" s="184"/>
      <c r="D33" s="184"/>
      <c r="E33" s="168">
        <f>formulae!G128</f>
        <v>175.4848484848485</v>
      </c>
      <c r="F33" s="168">
        <f>formulae!E70</f>
        <v>133</v>
      </c>
      <c r="G33" s="190">
        <f>formulae!F70</f>
        <v>197.5</v>
      </c>
      <c r="H33" s="190">
        <f>formulae!G70</f>
        <v>43</v>
      </c>
      <c r="I33" s="190">
        <f>formulae!H70</f>
        <v>182</v>
      </c>
      <c r="J33" s="190">
        <f>formulae!I70</f>
        <v>71.5</v>
      </c>
      <c r="K33" s="190">
        <f>formulae!J70</f>
        <v>64.5</v>
      </c>
      <c r="L33" s="190">
        <f>formulae!K70</f>
        <v>227</v>
      </c>
      <c r="M33" s="190" t="str">
        <f>formulae!L70</f>
        <v>Dim Data</v>
      </c>
      <c r="N33" s="190" t="str">
        <f>formulae!M70</f>
        <v>Dim Data</v>
      </c>
      <c r="O33" s="190">
        <f>formulae!N70</f>
        <v>246.5</v>
      </c>
      <c r="P33" s="190">
        <f>formulae!O70</f>
        <v>132.5</v>
      </c>
      <c r="Q33" s="190">
        <f>formulae!P70</f>
        <v>62</v>
      </c>
      <c r="R33" s="190">
        <f>formulae!Q70</f>
        <v>75.5</v>
      </c>
      <c r="S33" s="190">
        <f>formulae!R70</f>
        <v>120.5</v>
      </c>
      <c r="T33" s="190">
        <f>formulae!S70</f>
        <v>71.5</v>
      </c>
      <c r="U33" s="190">
        <f>formulae!T70</f>
        <v>176</v>
      </c>
      <c r="V33" s="190">
        <f>formulae!U70</f>
        <v>240.5</v>
      </c>
      <c r="W33" s="190">
        <f>formulae!V70</f>
        <v>88.5</v>
      </c>
      <c r="X33" s="190">
        <f>formulae!W70</f>
        <v>401.5</v>
      </c>
      <c r="Y33" s="190">
        <f>formulae!X70</f>
        <v>93</v>
      </c>
      <c r="Z33" s="190" t="str">
        <f>formulae!Y70</f>
        <v>Dim Data</v>
      </c>
      <c r="AA33" s="190">
        <f>formulae!Z70</f>
        <v>184</v>
      </c>
      <c r="AB33" s="190">
        <f>formulae!AA70</f>
        <v>85</v>
      </c>
      <c r="AC33" s="190" t="str">
        <f>formulae!AB70</f>
        <v>Dim Data</v>
      </c>
      <c r="AD33" s="191" t="str">
        <f>formulae!AC70</f>
        <v>Dim Data</v>
      </c>
    </row>
    <row r="36" spans="1:30" x14ac:dyDescent="0.25">
      <c r="F36" s="23"/>
    </row>
    <row r="39" spans="1:30" x14ac:dyDescent="0.25">
      <c r="F39" s="23"/>
    </row>
    <row r="42" spans="1:30" x14ac:dyDescent="0.25">
      <c r="F42" s="23"/>
    </row>
    <row r="45" spans="1:30" x14ac:dyDescent="0.25">
      <c r="F45" s="23"/>
    </row>
  </sheetData>
  <mergeCells count="4">
    <mergeCell ref="A1:AD2"/>
    <mergeCell ref="A11:A12"/>
    <mergeCell ref="A19:A20"/>
    <mergeCell ref="A14:A15"/>
  </mergeCells>
  <conditionalFormatting sqref="F22:AD22">
    <cfRule type="cellIs" dxfId="81" priority="101" stopIfTrue="1" operator="greaterThanOrEqual">
      <formula>2</formula>
    </cfRule>
    <cfRule type="cellIs" dxfId="80" priority="102" stopIfTrue="1" operator="equal">
      <formula>0</formula>
    </cfRule>
  </conditionalFormatting>
  <conditionalFormatting sqref="F28:AD28">
    <cfRule type="cellIs" dxfId="79" priority="98" stopIfTrue="1" operator="equal">
      <formula>"Partial"</formula>
    </cfRule>
    <cfRule type="cellIs" dxfId="78" priority="99" stopIfTrue="1" operator="equal">
      <formula>"No"</formula>
    </cfRule>
    <cfRule type="cellIs" dxfId="77" priority="100" stopIfTrue="1" operator="equal">
      <formula>"Yes"</formula>
    </cfRule>
  </conditionalFormatting>
  <conditionalFormatting sqref="F28:AD28">
    <cfRule type="cellIs" dxfId="76" priority="96" stopIfTrue="1" operator="equal">
      <formula>"No"</formula>
    </cfRule>
    <cfRule type="cellIs" dxfId="75" priority="97" stopIfTrue="1" operator="equal">
      <formula>"Yes"</formula>
    </cfRule>
  </conditionalFormatting>
  <conditionalFormatting sqref="F14:AD14">
    <cfRule type="cellIs" dxfId="74" priority="105" stopIfTrue="1" operator="lessThanOrEqual">
      <formula>60</formula>
    </cfRule>
    <cfRule type="cellIs" dxfId="73" priority="106" stopIfTrue="1" operator="greaterThanOrEqual">
      <formula>80</formula>
    </cfRule>
  </conditionalFormatting>
  <conditionalFormatting sqref="F9:AD9">
    <cfRule type="cellIs" dxfId="72" priority="91" stopIfTrue="1" operator="equal">
      <formula>$A$18</formula>
    </cfRule>
    <cfRule type="cellIs" dxfId="71" priority="92" stopIfTrue="1" operator="equal">
      <formula>#REF!</formula>
    </cfRule>
  </conditionalFormatting>
  <conditionalFormatting sqref="F9:AD9">
    <cfRule type="cellIs" dxfId="70" priority="89" stopIfTrue="1" operator="equal">
      <formula>"No"</formula>
    </cfRule>
    <cfRule type="cellIs" dxfId="69" priority="90" stopIfTrue="1" operator="equal">
      <formula>"Yes"</formula>
    </cfRule>
  </conditionalFormatting>
  <conditionalFormatting sqref="F9:AD20 F28:AD33 F22:AD24">
    <cfRule type="cellIs" dxfId="68" priority="88" stopIfTrue="1" operator="equal">
      <formula>"Dim Data"</formula>
    </cfRule>
  </conditionalFormatting>
  <conditionalFormatting sqref="F5:AD5">
    <cfRule type="cellIs" dxfId="67" priority="86" stopIfTrue="1" operator="equal">
      <formula>"Na"</formula>
    </cfRule>
    <cfRule type="cellIs" dxfId="66" priority="87" stopIfTrue="1" operator="equal">
      <formula>"Ie"</formula>
    </cfRule>
  </conditionalFormatting>
  <conditionalFormatting sqref="F7:AD7">
    <cfRule type="cellIs" dxfId="65" priority="84" stopIfTrue="1" operator="equal">
      <formula>"Na"</formula>
    </cfRule>
    <cfRule type="cellIs" dxfId="64" priority="85" stopIfTrue="1" operator="equal">
      <formula>"Ie"</formula>
    </cfRule>
  </conditionalFormatting>
  <conditionalFormatting sqref="F7:AD7">
    <cfRule type="cellIs" priority="83" stopIfTrue="1" operator="equal">
      <formula>"N/A"</formula>
    </cfRule>
  </conditionalFormatting>
  <conditionalFormatting sqref="F8:AD8">
    <cfRule type="cellIs" dxfId="63" priority="81" stopIfTrue="1" operator="lessThanOrEqual">
      <formula>4</formula>
    </cfRule>
    <cfRule type="cellIs" dxfId="62" priority="82" stopIfTrue="1" operator="greaterThanOrEqual">
      <formula>5</formula>
    </cfRule>
  </conditionalFormatting>
  <conditionalFormatting sqref="F21:AD21">
    <cfRule type="cellIs" dxfId="61" priority="65" stopIfTrue="1" operator="lessThanOrEqual">
      <formula>55</formula>
    </cfRule>
    <cfRule type="cellIs" dxfId="60" priority="66" stopIfTrue="1" operator="greaterThanOrEqual">
      <formula>66</formula>
    </cfRule>
  </conditionalFormatting>
  <conditionalFormatting sqref="F21:AD21">
    <cfRule type="cellIs" dxfId="59" priority="64" stopIfTrue="1" operator="equal">
      <formula>"no Data"</formula>
    </cfRule>
  </conditionalFormatting>
  <conditionalFormatting sqref="E6">
    <cfRule type="cellIs" dxfId="58" priority="56" stopIfTrue="1" operator="between">
      <formula>12.1</formula>
      <formula>17.9</formula>
    </cfRule>
    <cfRule type="cellIs" dxfId="57" priority="60" stopIfTrue="1" operator="greaterThanOrEqual">
      <formula>18</formula>
    </cfRule>
    <cfRule type="cellIs" dxfId="56" priority="61" stopIfTrue="1" operator="lessThanOrEqual">
      <formula>12</formula>
    </cfRule>
  </conditionalFormatting>
  <conditionalFormatting sqref="E7">
    <cfRule type="cellIs" dxfId="55" priority="58" stopIfTrue="1" operator="equal">
      <formula>"No"</formula>
    </cfRule>
    <cfRule type="cellIs" dxfId="54" priority="59" stopIfTrue="1" operator="equal">
      <formula>"Yes"</formula>
    </cfRule>
  </conditionalFormatting>
  <conditionalFormatting sqref="E6:E7">
    <cfRule type="cellIs" priority="57" stopIfTrue="1" operator="equal">
      <formula>"N/A"</formula>
    </cfRule>
  </conditionalFormatting>
  <conditionalFormatting sqref="E21">
    <cfRule type="cellIs" dxfId="53" priority="52" stopIfTrue="1" operator="lessThanOrEqual">
      <formula>55</formula>
    </cfRule>
    <cfRule type="cellIs" dxfId="52" priority="53" stopIfTrue="1" operator="greaterThanOrEqual">
      <formula>66</formula>
    </cfRule>
  </conditionalFormatting>
  <conditionalFormatting sqref="E22">
    <cfRule type="cellIs" dxfId="51" priority="50" stopIfTrue="1" operator="greaterThanOrEqual">
      <formula>2</formula>
    </cfRule>
    <cfRule type="cellIs" dxfId="50" priority="51" stopIfTrue="1" operator="equal">
      <formula>0</formula>
    </cfRule>
  </conditionalFormatting>
  <conditionalFormatting sqref="E28">
    <cfRule type="cellIs" dxfId="49" priority="47" stopIfTrue="1" operator="equal">
      <formula>"Partial"</formula>
    </cfRule>
    <cfRule type="cellIs" dxfId="48" priority="48" stopIfTrue="1" operator="equal">
      <formula>"No"</formula>
    </cfRule>
    <cfRule type="cellIs" dxfId="47" priority="49" stopIfTrue="1" operator="equal">
      <formula>"Yes"</formula>
    </cfRule>
  </conditionalFormatting>
  <conditionalFormatting sqref="E28">
    <cfRule type="cellIs" dxfId="46" priority="45" stopIfTrue="1" operator="equal">
      <formula>"No"</formula>
    </cfRule>
    <cfRule type="cellIs" dxfId="45" priority="46" stopIfTrue="1" operator="equal">
      <formula>"Yes"</formula>
    </cfRule>
  </conditionalFormatting>
  <conditionalFormatting sqref="E8">
    <cfRule type="cellIs" dxfId="44" priority="43" stopIfTrue="1" operator="lessThanOrEqual">
      <formula>4</formula>
    </cfRule>
    <cfRule type="cellIs" dxfId="43" priority="44" stopIfTrue="1" operator="greaterThanOrEqual">
      <formula>5</formula>
    </cfRule>
  </conditionalFormatting>
  <conditionalFormatting sqref="E14">
    <cfRule type="cellIs" dxfId="42" priority="54" stopIfTrue="1" operator="lessThanOrEqual">
      <formula>60</formula>
    </cfRule>
    <cfRule type="cellIs" dxfId="41" priority="55" stopIfTrue="1" operator="greaterThanOrEqual">
      <formula>80</formula>
    </cfRule>
  </conditionalFormatting>
  <conditionalFormatting sqref="E9">
    <cfRule type="cellIs" dxfId="40" priority="38" stopIfTrue="1" operator="equal">
      <formula>"No"</formula>
    </cfRule>
    <cfRule type="cellIs" dxfId="39" priority="39" stopIfTrue="1" operator="equal">
      <formula>"Yes"</formula>
    </cfRule>
  </conditionalFormatting>
  <conditionalFormatting sqref="E6:E24 E28:E33">
    <cfRule type="cellIs" dxfId="38" priority="37" stopIfTrue="1" operator="equal">
      <formula>"no Data"</formula>
    </cfRule>
  </conditionalFormatting>
  <conditionalFormatting sqref="E5">
    <cfRule type="cellIs" dxfId="37" priority="35" stopIfTrue="1" operator="equal">
      <formula>"Na"</formula>
    </cfRule>
    <cfRule type="cellIs" dxfId="36" priority="36" stopIfTrue="1" operator="equal">
      <formula>"Ie"</formula>
    </cfRule>
  </conditionalFormatting>
  <conditionalFormatting sqref="E26">
    <cfRule type="cellIs" dxfId="35" priority="32" stopIfTrue="1" operator="equal">
      <formula>"Partial"</formula>
    </cfRule>
    <cfRule type="cellIs" dxfId="34" priority="33" stopIfTrue="1" operator="equal">
      <formula>"No"</formula>
    </cfRule>
    <cfRule type="cellIs" dxfId="33" priority="34" stopIfTrue="1" operator="equal">
      <formula>"Yes"</formula>
    </cfRule>
  </conditionalFormatting>
  <conditionalFormatting sqref="E26">
    <cfRule type="cellIs" dxfId="32" priority="31" stopIfTrue="1" operator="equal">
      <formula>"Dim Data"</formula>
    </cfRule>
  </conditionalFormatting>
  <conditionalFormatting sqref="E27">
    <cfRule type="cellIs" dxfId="31" priority="28" stopIfTrue="1" operator="equal">
      <formula>$A$18</formula>
    </cfRule>
    <cfRule type="cellIs" dxfId="30" priority="29" stopIfTrue="1" operator="equal">
      <formula>#REF!</formula>
    </cfRule>
    <cfRule type="cellIs" dxfId="29" priority="30" stopIfTrue="1" operator="equal">
      <formula>$A$16</formula>
    </cfRule>
  </conditionalFormatting>
  <conditionalFormatting sqref="E27">
    <cfRule type="cellIs" dxfId="28" priority="26" stopIfTrue="1" operator="equal">
      <formula>"Na"</formula>
    </cfRule>
    <cfRule type="cellIs" dxfId="27" priority="27" stopIfTrue="1" operator="equal">
      <formula>"Ie"</formula>
    </cfRule>
  </conditionalFormatting>
  <conditionalFormatting sqref="E25">
    <cfRule type="cellIs" dxfId="26" priority="23" stopIfTrue="1" operator="equal">
      <formula>$A$18</formula>
    </cfRule>
    <cfRule type="cellIs" dxfId="25" priority="24" stopIfTrue="1" operator="equal">
      <formula>#REF!</formula>
    </cfRule>
    <cfRule type="cellIs" dxfId="24" priority="25" stopIfTrue="1" operator="equal">
      <formula>$A$16</formula>
    </cfRule>
  </conditionalFormatting>
  <conditionalFormatting sqref="E25">
    <cfRule type="cellIs" dxfId="23" priority="21" stopIfTrue="1" operator="equal">
      <formula>"Na"</formula>
    </cfRule>
    <cfRule type="cellIs" dxfId="22" priority="22" stopIfTrue="1" operator="equal">
      <formula>"Ie"</formula>
    </cfRule>
  </conditionalFormatting>
  <conditionalFormatting sqref="F6:AD6">
    <cfRule type="cellIs" dxfId="21" priority="17" stopIfTrue="1" operator="between">
      <formula>12.1</formula>
      <formula>17.9</formula>
    </cfRule>
    <cfRule type="cellIs" dxfId="20" priority="19" stopIfTrue="1" operator="greaterThanOrEqual">
      <formula>18</formula>
    </cfRule>
    <cfRule type="cellIs" dxfId="19" priority="20" stopIfTrue="1" operator="lessThanOrEqual">
      <formula>12</formula>
    </cfRule>
  </conditionalFormatting>
  <conditionalFormatting sqref="F6:AD6">
    <cfRule type="cellIs" priority="18" stopIfTrue="1" operator="equal">
      <formula>"N/A"</formula>
    </cfRule>
  </conditionalFormatting>
  <conditionalFormatting sqref="F6:AD6">
    <cfRule type="cellIs" dxfId="18" priority="16" stopIfTrue="1" operator="equal">
      <formula>"no Data"</formula>
    </cfRule>
  </conditionalFormatting>
  <conditionalFormatting sqref="F27:AD27">
    <cfRule type="cellIs" dxfId="17" priority="13" stopIfTrue="1" operator="equal">
      <formula>$A$19</formula>
    </cfRule>
    <cfRule type="cellIs" dxfId="16" priority="14" stopIfTrue="1" operator="equal">
      <formula>#REF!</formula>
    </cfRule>
    <cfRule type="cellIs" dxfId="15" priority="15" stopIfTrue="1" operator="equal">
      <formula>$A$17</formula>
    </cfRule>
  </conditionalFormatting>
  <conditionalFormatting sqref="F27:AD27">
    <cfRule type="cellIs" dxfId="14" priority="11" stopIfTrue="1" operator="equal">
      <formula>"Na"</formula>
    </cfRule>
    <cfRule type="cellIs" dxfId="13" priority="12" stopIfTrue="1" operator="equal">
      <formula>"Ie"</formula>
    </cfRule>
  </conditionalFormatting>
  <conditionalFormatting sqref="F25:AD25">
    <cfRule type="cellIs" dxfId="12" priority="8" stopIfTrue="1" operator="equal">
      <formula>$A$19</formula>
    </cfRule>
    <cfRule type="cellIs" dxfId="11" priority="9" stopIfTrue="1" operator="equal">
      <formula>#REF!</formula>
    </cfRule>
    <cfRule type="cellIs" dxfId="10" priority="10" stopIfTrue="1" operator="equal">
      <formula>$A$17</formula>
    </cfRule>
  </conditionalFormatting>
  <conditionalFormatting sqref="F25:AD25">
    <cfRule type="cellIs" dxfId="9" priority="6" stopIfTrue="1" operator="equal">
      <formula>"Na"</formula>
    </cfRule>
    <cfRule type="cellIs" dxfId="8" priority="7" stopIfTrue="1" operator="equal">
      <formula>"Ie"</formula>
    </cfRule>
  </conditionalFormatting>
  <conditionalFormatting sqref="F26:AD26">
    <cfRule type="cellIs" dxfId="7" priority="3" stopIfTrue="1" operator="equal">
      <formula>$A$19</formula>
    </cfRule>
    <cfRule type="cellIs" dxfId="6" priority="4" stopIfTrue="1" operator="equal">
      <formula>#REF!</formula>
    </cfRule>
    <cfRule type="cellIs" dxfId="5" priority="5" stopIfTrue="1" operator="equal">
      <formula>$A$17</formula>
    </cfRule>
  </conditionalFormatting>
  <conditionalFormatting sqref="F26:AD26">
    <cfRule type="cellIs" dxfId="4" priority="1" stopIfTrue="1" operator="equal">
      <formula>"Na"</formula>
    </cfRule>
    <cfRule type="cellIs" dxfId="3" priority="2" stopIfTrue="1" operator="equal">
      <formula>"Ie"</formula>
    </cfRule>
  </conditionalFormatting>
  <pageMargins left="0.59055118110236227" right="0.59055118110236227" top="0.59055118110236227" bottom="0.59055118110236227" header="0.31496062992125984" footer="0.31496062992125984"/>
  <pageSetup paperSize="8" scale="57" orientation="landscape" horizontalDpi="300" verticalDpi="4294967295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stopIfTrue="1" operator="equal" id="{1F1D9173-D007-4C5B-BF51-EEC9866A44FF}">
            <xm:f>Table!$A$18</xm:f>
            <x14:dxf>
              <fill>
                <patternFill>
                  <bgColor rgb="FFFFFF99"/>
                </patternFill>
              </fill>
            </x14:dxf>
          </x14:cfRule>
          <x14:cfRule type="cellIs" priority="41" stopIfTrue="1" operator="equal" id="{7440BEB7-8CF8-4A8B-B325-5D5B58C9D106}">
            <xm:f>Table!#REF!</xm:f>
            <x14:dxf>
              <fill>
                <patternFill>
                  <bgColor rgb="FFFF7C80"/>
                </patternFill>
              </fill>
            </x14:dxf>
          </x14:cfRule>
          <x14:cfRule type="cellIs" priority="42" stopIfTrue="1" operator="equal" id="{40EA6EC9-992F-4A57-ACFB-736C76B396B7}">
            <xm:f>Table!$A$16</xm:f>
            <x14:dxf>
              <fill>
                <patternFill>
                  <bgColor rgb="FF00CC66"/>
                </patternFill>
              </fill>
            </x14:dxf>
          </x14:cfRule>
          <xm:sqref>E9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view="pageBreakPreview" zoomScale="60" zoomScaleNormal="100" workbookViewId="0">
      <pane xSplit="2" ySplit="1" topLeftCell="C2" activePane="bottomRight" state="frozen"/>
      <selection pane="topRight" activeCell="C1" sqref="C1"/>
      <selection pane="bottomLeft" activeCell="A5" sqref="A5"/>
      <selection pane="bottomRight"/>
    </sheetView>
  </sheetViews>
  <sheetFormatPr defaultColWidth="8.90625" defaultRowHeight="15" x14ac:dyDescent="0.25"/>
  <cols>
    <col min="1" max="1" width="32.6328125" style="56" customWidth="1"/>
    <col min="2" max="2" width="8.90625" style="56"/>
    <col min="3" max="16384" width="8.90625" style="57"/>
  </cols>
  <sheetData>
    <row r="1" spans="1:26" ht="52.8" x14ac:dyDescent="0.25">
      <c r="A1" s="89" t="s">
        <v>234</v>
      </c>
      <c r="B1" s="25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  <c r="K1" s="10" t="s">
        <v>9</v>
      </c>
      <c r="L1" s="10" t="s">
        <v>10</v>
      </c>
      <c r="M1" s="10" t="s">
        <v>217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3" t="s">
        <v>23</v>
      </c>
    </row>
    <row r="2" spans="1:26" ht="46.8" x14ac:dyDescent="0.25">
      <c r="A2" s="21" t="s">
        <v>29</v>
      </c>
      <c r="B2" t="s">
        <v>30</v>
      </c>
      <c r="C2" t="s">
        <v>30</v>
      </c>
      <c r="D2" t="s">
        <v>30</v>
      </c>
      <c r="E2" t="s">
        <v>30</v>
      </c>
      <c r="F2" t="s">
        <v>31</v>
      </c>
      <c r="G2" t="s">
        <v>30</v>
      </c>
      <c r="H2" t="s">
        <v>30</v>
      </c>
      <c r="I2" t="s">
        <v>30</v>
      </c>
      <c r="J2" t="s">
        <v>30</v>
      </c>
      <c r="K2" s="23" t="s">
        <v>30</v>
      </c>
      <c r="L2" t="s">
        <v>31</v>
      </c>
      <c r="M2" t="s">
        <v>31</v>
      </c>
      <c r="N2" t="s">
        <v>30</v>
      </c>
      <c r="O2" t="s">
        <v>30</v>
      </c>
      <c r="P2" t="s">
        <v>30</v>
      </c>
      <c r="Q2" t="s">
        <v>30</v>
      </c>
      <c r="R2" t="s">
        <v>30</v>
      </c>
      <c r="S2" t="s">
        <v>30</v>
      </c>
      <c r="T2" t="s">
        <v>30</v>
      </c>
      <c r="U2" t="s">
        <v>30</v>
      </c>
      <c r="V2" t="s">
        <v>30</v>
      </c>
      <c r="W2" t="s">
        <v>30</v>
      </c>
      <c r="X2" t="s">
        <v>30</v>
      </c>
      <c r="Y2" s="23" t="s">
        <v>31</v>
      </c>
      <c r="Z2" t="s">
        <v>31</v>
      </c>
    </row>
    <row r="3" spans="1:26" ht="46.8" x14ac:dyDescent="0.25">
      <c r="A3" s="21" t="s">
        <v>292</v>
      </c>
      <c r="B3" s="90" t="s">
        <v>32</v>
      </c>
      <c r="C3" s="90" t="s">
        <v>32</v>
      </c>
      <c r="D3" s="90" t="s">
        <v>32</v>
      </c>
      <c r="E3" s="90" t="s">
        <v>32</v>
      </c>
      <c r="F3" s="90">
        <v>69.966666666666669</v>
      </c>
      <c r="G3" s="90" t="s">
        <v>32</v>
      </c>
      <c r="H3" s="90" t="s">
        <v>32</v>
      </c>
      <c r="I3" s="90" t="s">
        <v>32</v>
      </c>
      <c r="J3" s="90" t="s">
        <v>32</v>
      </c>
      <c r="K3" s="90" t="s">
        <v>32</v>
      </c>
      <c r="L3" s="90">
        <v>16</v>
      </c>
      <c r="M3" s="90">
        <v>84.266666666666666</v>
      </c>
      <c r="N3" s="90" t="s">
        <v>32</v>
      </c>
      <c r="O3" s="90" t="s">
        <v>32</v>
      </c>
      <c r="P3" s="90">
        <v>38</v>
      </c>
      <c r="Q3" s="90" t="s">
        <v>32</v>
      </c>
      <c r="R3" s="90" t="s">
        <v>32</v>
      </c>
      <c r="S3" s="90" t="s">
        <v>32</v>
      </c>
      <c r="T3" s="90">
        <v>24.366666666666667</v>
      </c>
      <c r="U3" s="90" t="s">
        <v>32</v>
      </c>
      <c r="V3" s="90" t="s">
        <v>32</v>
      </c>
      <c r="W3" s="90">
        <v>30.4</v>
      </c>
      <c r="X3" s="90" t="s">
        <v>32</v>
      </c>
      <c r="Y3" s="90">
        <v>69</v>
      </c>
      <c r="Z3" s="90" t="s">
        <v>32</v>
      </c>
    </row>
    <row r="4" spans="1:26" ht="46.8" x14ac:dyDescent="0.25">
      <c r="A4" s="21" t="s">
        <v>29</v>
      </c>
      <c r="B4" t="s">
        <v>258</v>
      </c>
      <c r="C4" t="s">
        <v>258</v>
      </c>
      <c r="D4" t="s">
        <v>258</v>
      </c>
      <c r="E4" t="s">
        <v>258</v>
      </c>
      <c r="F4" t="s">
        <v>259</v>
      </c>
      <c r="G4" t="s">
        <v>258</v>
      </c>
      <c r="H4" t="s">
        <v>258</v>
      </c>
      <c r="I4" t="s">
        <v>258</v>
      </c>
      <c r="J4" t="s">
        <v>258</v>
      </c>
      <c r="K4" s="23" t="s">
        <v>258</v>
      </c>
      <c r="L4" s="23" t="s">
        <v>259</v>
      </c>
      <c r="M4" t="s">
        <v>259</v>
      </c>
      <c r="N4" t="s">
        <v>258</v>
      </c>
      <c r="O4" t="s">
        <v>258</v>
      </c>
      <c r="P4" t="s">
        <v>258</v>
      </c>
      <c r="Q4" t="s">
        <v>258</v>
      </c>
      <c r="R4" t="s">
        <v>258</v>
      </c>
      <c r="S4" t="s">
        <v>258</v>
      </c>
      <c r="T4" t="s">
        <v>258</v>
      </c>
      <c r="U4" t="s">
        <v>258</v>
      </c>
      <c r="V4" t="s">
        <v>258</v>
      </c>
      <c r="W4" t="s">
        <v>258</v>
      </c>
      <c r="X4" t="s">
        <v>258</v>
      </c>
      <c r="Y4" s="23" t="s">
        <v>259</v>
      </c>
      <c r="Z4" t="s">
        <v>259</v>
      </c>
    </row>
    <row r="5" spans="1:26" ht="46.8" x14ac:dyDescent="0.25">
      <c r="A5" s="21" t="s">
        <v>292</v>
      </c>
      <c r="B5" s="90" t="s">
        <v>32</v>
      </c>
      <c r="C5" s="90" t="s">
        <v>32</v>
      </c>
      <c r="D5" s="90" t="s">
        <v>32</v>
      </c>
      <c r="E5" s="90" t="s">
        <v>32</v>
      </c>
      <c r="F5" s="90">
        <v>69.966666666666669</v>
      </c>
      <c r="G5" s="90" t="s">
        <v>32</v>
      </c>
      <c r="H5" s="90" t="s">
        <v>32</v>
      </c>
      <c r="I5" s="90" t="s">
        <v>32</v>
      </c>
      <c r="J5" s="90" t="s">
        <v>32</v>
      </c>
      <c r="K5" s="90" t="s">
        <v>32</v>
      </c>
      <c r="L5" s="90">
        <v>16</v>
      </c>
      <c r="M5" s="90">
        <v>84.266666666666666</v>
      </c>
      <c r="N5" s="90" t="s">
        <v>32</v>
      </c>
      <c r="O5" s="90" t="s">
        <v>32</v>
      </c>
      <c r="P5" s="90">
        <v>38</v>
      </c>
      <c r="Q5" s="90" t="s">
        <v>32</v>
      </c>
      <c r="R5" s="90" t="s">
        <v>32</v>
      </c>
      <c r="S5" s="90" t="s">
        <v>32</v>
      </c>
      <c r="T5" s="90">
        <v>24.366666666666667</v>
      </c>
      <c r="U5" s="90" t="s">
        <v>32</v>
      </c>
      <c r="V5" s="90" t="s">
        <v>32</v>
      </c>
      <c r="W5" s="90">
        <v>30.4</v>
      </c>
      <c r="X5" s="90" t="s">
        <v>32</v>
      </c>
      <c r="Y5" s="90">
        <v>69</v>
      </c>
      <c r="Z5" s="90" t="s">
        <v>32</v>
      </c>
    </row>
    <row r="7" spans="1:26" x14ac:dyDescent="0.25">
      <c r="A7" s="56" t="s">
        <v>450</v>
      </c>
    </row>
    <row r="8" spans="1:26" x14ac:dyDescent="0.25">
      <c r="A8" s="100" t="s">
        <v>451</v>
      </c>
    </row>
  </sheetData>
  <hyperlinks>
    <hyperlink ref="A8" r:id="rId1"/>
  </hyperlinks>
  <pageMargins left="0.7" right="0.7" top="0.75" bottom="0.75" header="0.3" footer="0.3"/>
  <pageSetup paperSize="8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Y4" sqref="Y4"/>
    </sheetView>
  </sheetViews>
  <sheetFormatPr defaultRowHeight="15" x14ac:dyDescent="0.25"/>
  <sheetData>
    <row r="1" spans="1:26" ht="52.8" x14ac:dyDescent="0.25">
      <c r="A1" s="93" t="s">
        <v>234</v>
      </c>
      <c r="B1" s="94" t="s">
        <v>0</v>
      </c>
      <c r="C1" s="94" t="s">
        <v>1</v>
      </c>
      <c r="D1" s="94" t="s">
        <v>2</v>
      </c>
      <c r="E1" s="94" t="s">
        <v>3</v>
      </c>
      <c r="F1" s="94" t="s">
        <v>4</v>
      </c>
      <c r="G1" s="94" t="s">
        <v>5</v>
      </c>
      <c r="H1" s="94" t="s">
        <v>6</v>
      </c>
      <c r="I1" s="94" t="s">
        <v>7</v>
      </c>
      <c r="J1" s="95" t="s">
        <v>8</v>
      </c>
      <c r="K1" s="94" t="s">
        <v>9</v>
      </c>
      <c r="L1" s="94" t="s">
        <v>10</v>
      </c>
      <c r="M1" s="96" t="s">
        <v>217</v>
      </c>
      <c r="N1" s="94" t="s">
        <v>11</v>
      </c>
      <c r="O1" s="94" t="s">
        <v>12</v>
      </c>
      <c r="P1" s="94" t="s">
        <v>13</v>
      </c>
      <c r="Q1" s="94" t="s">
        <v>14</v>
      </c>
      <c r="R1" s="94" t="s">
        <v>15</v>
      </c>
      <c r="S1" s="94" t="s">
        <v>16</v>
      </c>
      <c r="T1" s="94" t="s">
        <v>17</v>
      </c>
      <c r="U1" s="94" t="s">
        <v>18</v>
      </c>
      <c r="V1" s="94" t="s">
        <v>19</v>
      </c>
      <c r="W1" s="94" t="s">
        <v>20</v>
      </c>
      <c r="X1" s="94" t="s">
        <v>21</v>
      </c>
      <c r="Y1" s="94" t="s">
        <v>22</v>
      </c>
      <c r="Z1" s="94" t="s">
        <v>23</v>
      </c>
    </row>
    <row r="2" spans="1:26" ht="60" x14ac:dyDescent="0.25">
      <c r="A2" s="98" t="s">
        <v>447</v>
      </c>
      <c r="B2" s="97">
        <v>2.6</v>
      </c>
      <c r="C2" s="97">
        <v>5.5</v>
      </c>
      <c r="D2" s="97">
        <v>6</v>
      </c>
      <c r="E2" s="97">
        <v>2.5</v>
      </c>
      <c r="F2" s="97">
        <v>3.6</v>
      </c>
      <c r="G2" s="97">
        <v>4.9000000000000004</v>
      </c>
      <c r="H2" s="97">
        <v>3.7</v>
      </c>
      <c r="I2" s="97">
        <v>4.8</v>
      </c>
      <c r="J2" s="97">
        <v>1.8</v>
      </c>
      <c r="K2" s="97">
        <v>3.7</v>
      </c>
      <c r="L2" s="97">
        <v>3.7</v>
      </c>
      <c r="M2" s="97">
        <v>4.7</v>
      </c>
      <c r="N2" s="97">
        <v>2.5</v>
      </c>
      <c r="O2" s="97">
        <v>5.2</v>
      </c>
      <c r="P2" s="97">
        <v>2.5</v>
      </c>
      <c r="Q2" s="97">
        <v>9.1999999999999993</v>
      </c>
      <c r="R2" s="97">
        <v>5.3</v>
      </c>
      <c r="S2" s="97">
        <v>2.7</v>
      </c>
      <c r="T2" s="97">
        <v>1.5</v>
      </c>
      <c r="U2" s="97">
        <v>2.8</v>
      </c>
      <c r="V2" s="97">
        <v>8.3000000000000007</v>
      </c>
      <c r="W2" s="97">
        <v>2.7</v>
      </c>
      <c r="X2" s="97">
        <v>4.7</v>
      </c>
      <c r="Y2" s="97">
        <v>7.3</v>
      </c>
      <c r="Z2" s="97">
        <v>3.1</v>
      </c>
    </row>
    <row r="5" spans="1:26" x14ac:dyDescent="0.25">
      <c r="A5" s="23" t="s">
        <v>448</v>
      </c>
    </row>
    <row r="6" spans="1:26" x14ac:dyDescent="0.25">
      <c r="A6" s="99" t="s">
        <v>449</v>
      </c>
    </row>
    <row r="7" spans="1:26" x14ac:dyDescent="0.25">
      <c r="A7" s="148" t="s">
        <v>480</v>
      </c>
    </row>
  </sheetData>
  <hyperlinks>
    <hyperlink ref="A6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01"/>
  <sheetViews>
    <sheetView workbookViewId="0">
      <pane xSplit="3" ySplit="1" topLeftCell="GO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sheetData>
    <row r="1" spans="1:223" s="69" customFormat="1" ht="14.4" x14ac:dyDescent="0.3">
      <c r="A1" s="70" t="s">
        <v>33</v>
      </c>
      <c r="B1" s="70" t="s">
        <v>34</v>
      </c>
      <c r="C1" s="70" t="s">
        <v>35</v>
      </c>
      <c r="D1" s="70" t="s">
        <v>36</v>
      </c>
      <c r="E1" s="70" t="s">
        <v>37</v>
      </c>
      <c r="F1" s="70" t="s">
        <v>38</v>
      </c>
      <c r="G1" s="70" t="s">
        <v>39</v>
      </c>
      <c r="H1" s="70" t="s">
        <v>40</v>
      </c>
      <c r="I1" s="70" t="s">
        <v>41</v>
      </c>
      <c r="J1" s="70" t="s">
        <v>42</v>
      </c>
      <c r="K1" s="70" t="s">
        <v>43</v>
      </c>
      <c r="L1" s="70" t="s">
        <v>44</v>
      </c>
      <c r="M1" s="70" t="s">
        <v>45</v>
      </c>
      <c r="N1" s="70" t="s">
        <v>46</v>
      </c>
      <c r="O1" s="70" t="s">
        <v>47</v>
      </c>
      <c r="P1" s="70" t="s">
        <v>48</v>
      </c>
      <c r="Q1" s="70" t="s">
        <v>49</v>
      </c>
      <c r="R1" s="70" t="s">
        <v>50</v>
      </c>
      <c r="S1" s="70" t="s">
        <v>51</v>
      </c>
      <c r="T1" s="70" t="s">
        <v>52</v>
      </c>
      <c r="U1" s="70" t="s">
        <v>53</v>
      </c>
      <c r="V1" s="70" t="s">
        <v>54</v>
      </c>
      <c r="W1" s="70" t="s">
        <v>55</v>
      </c>
      <c r="X1" s="71" t="s">
        <v>328</v>
      </c>
      <c r="Y1" s="70" t="s">
        <v>56</v>
      </c>
      <c r="Z1" s="70" t="s">
        <v>57</v>
      </c>
      <c r="AA1" s="70" t="s">
        <v>58</v>
      </c>
      <c r="AB1" s="70" t="s">
        <v>59</v>
      </c>
      <c r="AC1" s="70" t="s">
        <v>60</v>
      </c>
      <c r="AD1" s="70" t="s">
        <v>61</v>
      </c>
      <c r="AE1" s="70" t="s">
        <v>62</v>
      </c>
      <c r="AF1" s="70" t="s">
        <v>63</v>
      </c>
      <c r="AG1" s="70" t="s">
        <v>64</v>
      </c>
      <c r="AH1" s="70" t="s">
        <v>65</v>
      </c>
      <c r="AI1" s="70" t="s">
        <v>66</v>
      </c>
      <c r="AJ1" s="70" t="s">
        <v>67</v>
      </c>
      <c r="AK1" s="70" t="s">
        <v>68</v>
      </c>
      <c r="AL1" s="70" t="s">
        <v>69</v>
      </c>
      <c r="AM1" s="70" t="s">
        <v>70</v>
      </c>
      <c r="AN1" s="70" t="s">
        <v>71</v>
      </c>
      <c r="AO1" s="70" t="s">
        <v>72</v>
      </c>
      <c r="AP1" s="70" t="s">
        <v>73</v>
      </c>
      <c r="AQ1" s="70" t="s">
        <v>74</v>
      </c>
      <c r="AR1" s="70" t="s">
        <v>75</v>
      </c>
      <c r="AS1" s="70" t="s">
        <v>76</v>
      </c>
      <c r="AT1" s="71" t="s">
        <v>329</v>
      </c>
      <c r="AU1" s="70" t="s">
        <v>77</v>
      </c>
      <c r="AV1" s="70" t="s">
        <v>78</v>
      </c>
      <c r="AW1" s="70" t="s">
        <v>79</v>
      </c>
      <c r="AX1" s="70" t="s">
        <v>80</v>
      </c>
      <c r="AY1" s="70" t="s">
        <v>81</v>
      </c>
      <c r="AZ1" s="70" t="s">
        <v>82</v>
      </c>
      <c r="BA1" s="70" t="s">
        <v>83</v>
      </c>
      <c r="BB1" s="70" t="s">
        <v>84</v>
      </c>
      <c r="BC1" s="70" t="s">
        <v>85</v>
      </c>
      <c r="BD1" s="70" t="s">
        <v>86</v>
      </c>
      <c r="BE1" s="70" t="s">
        <v>87</v>
      </c>
      <c r="BF1" s="70" t="s">
        <v>88</v>
      </c>
      <c r="BG1" s="70" t="s">
        <v>89</v>
      </c>
      <c r="BH1" s="70" t="s">
        <v>90</v>
      </c>
      <c r="BI1" s="70" t="s">
        <v>91</v>
      </c>
      <c r="BJ1" s="70" t="s">
        <v>92</v>
      </c>
      <c r="BK1" s="70" t="s">
        <v>93</v>
      </c>
      <c r="BL1" s="70" t="s">
        <v>94</v>
      </c>
      <c r="BM1" s="70" t="s">
        <v>95</v>
      </c>
      <c r="BN1" s="70" t="s">
        <v>96</v>
      </c>
      <c r="BO1" s="70" t="s">
        <v>97</v>
      </c>
      <c r="BP1" s="71" t="s">
        <v>330</v>
      </c>
      <c r="BQ1" s="70" t="s">
        <v>98</v>
      </c>
      <c r="BR1" s="70" t="s">
        <v>99</v>
      </c>
      <c r="BS1" s="70" t="s">
        <v>100</v>
      </c>
      <c r="BT1" s="70" t="s">
        <v>101</v>
      </c>
      <c r="BU1" s="70" t="s">
        <v>102</v>
      </c>
      <c r="BV1" s="70" t="s">
        <v>103</v>
      </c>
      <c r="BW1" s="70" t="s">
        <v>104</v>
      </c>
      <c r="BX1" s="70" t="s">
        <v>105</v>
      </c>
      <c r="BY1" s="70" t="s">
        <v>106</v>
      </c>
      <c r="BZ1" s="70" t="s">
        <v>107</v>
      </c>
      <c r="CA1" s="70" t="s">
        <v>108</v>
      </c>
      <c r="CB1" s="70" t="s">
        <v>109</v>
      </c>
      <c r="CC1" s="70" t="s">
        <v>110</v>
      </c>
      <c r="CD1" s="70" t="s">
        <v>111</v>
      </c>
      <c r="CE1" s="70" t="s">
        <v>112</v>
      </c>
      <c r="CF1" s="70" t="s">
        <v>113</v>
      </c>
      <c r="CG1" s="70" t="s">
        <v>114</v>
      </c>
      <c r="CH1" s="70" t="s">
        <v>115</v>
      </c>
      <c r="CI1" s="70" t="s">
        <v>116</v>
      </c>
      <c r="CJ1" s="70" t="s">
        <v>117</v>
      </c>
      <c r="CK1" s="70" t="s">
        <v>118</v>
      </c>
      <c r="CL1" s="71" t="s">
        <v>331</v>
      </c>
      <c r="CM1" s="70" t="s">
        <v>119</v>
      </c>
      <c r="CN1" s="70" t="s">
        <v>120</v>
      </c>
      <c r="CO1" s="70" t="s">
        <v>121</v>
      </c>
      <c r="CP1" s="70" t="s">
        <v>122</v>
      </c>
      <c r="CQ1" s="70" t="s">
        <v>123</v>
      </c>
      <c r="CR1" s="70" t="s">
        <v>124</v>
      </c>
      <c r="CS1" s="70" t="s">
        <v>125</v>
      </c>
      <c r="CT1" s="70" t="s">
        <v>126</v>
      </c>
      <c r="CU1" s="70" t="s">
        <v>127</v>
      </c>
      <c r="CV1" s="70" t="s">
        <v>128</v>
      </c>
      <c r="CW1" s="70" t="s">
        <v>129</v>
      </c>
      <c r="CX1" s="70" t="s">
        <v>130</v>
      </c>
      <c r="CY1" s="70" t="s">
        <v>131</v>
      </c>
      <c r="CZ1" s="70" t="s">
        <v>132</v>
      </c>
      <c r="DA1" s="70" t="s">
        <v>133</v>
      </c>
      <c r="DB1" s="70" t="s">
        <v>134</v>
      </c>
      <c r="DC1" s="70" t="s">
        <v>135</v>
      </c>
      <c r="DD1" s="70" t="s">
        <v>136</v>
      </c>
      <c r="DE1" s="70" t="s">
        <v>137</v>
      </c>
      <c r="DF1" s="70" t="s">
        <v>138</v>
      </c>
      <c r="DG1" s="70" t="s">
        <v>139</v>
      </c>
      <c r="DH1" s="70" t="s">
        <v>140</v>
      </c>
      <c r="DI1" s="71" t="s">
        <v>332</v>
      </c>
      <c r="DJ1" s="70" t="s">
        <v>141</v>
      </c>
      <c r="DK1" s="70" t="s">
        <v>142</v>
      </c>
      <c r="DL1" s="70" t="s">
        <v>143</v>
      </c>
      <c r="DM1" s="70" t="s">
        <v>144</v>
      </c>
      <c r="DN1" s="70" t="s">
        <v>145</v>
      </c>
      <c r="DO1" s="70" t="s">
        <v>146</v>
      </c>
      <c r="DP1" s="70" t="s">
        <v>147</v>
      </c>
      <c r="DQ1" s="70" t="s">
        <v>148</v>
      </c>
      <c r="DR1" s="70" t="s">
        <v>149</v>
      </c>
      <c r="DS1" s="70" t="s">
        <v>150</v>
      </c>
      <c r="DT1" s="70" t="s">
        <v>151</v>
      </c>
      <c r="DU1" s="70" t="s">
        <v>152</v>
      </c>
      <c r="DV1" s="70" t="s">
        <v>153</v>
      </c>
      <c r="DW1" s="70" t="s">
        <v>154</v>
      </c>
      <c r="DX1" s="70" t="s">
        <v>155</v>
      </c>
      <c r="DY1" s="70" t="s">
        <v>156</v>
      </c>
      <c r="DZ1" s="70" t="s">
        <v>157</v>
      </c>
      <c r="EA1" s="70" t="s">
        <v>158</v>
      </c>
      <c r="EB1" s="70" t="s">
        <v>159</v>
      </c>
      <c r="EC1" s="70" t="s">
        <v>160</v>
      </c>
      <c r="ED1" s="70" t="s">
        <v>161</v>
      </c>
      <c r="EE1" s="71" t="s">
        <v>333</v>
      </c>
      <c r="EF1" s="70" t="s">
        <v>162</v>
      </c>
      <c r="EG1" s="70" t="s">
        <v>163</v>
      </c>
      <c r="EH1" s="70" t="s">
        <v>164</v>
      </c>
      <c r="EI1" s="70" t="s">
        <v>165</v>
      </c>
      <c r="EJ1" s="70" t="s">
        <v>166</v>
      </c>
      <c r="EK1" s="70" t="s">
        <v>167</v>
      </c>
      <c r="EL1" s="70" t="s">
        <v>168</v>
      </c>
      <c r="EM1" s="70" t="s">
        <v>169</v>
      </c>
      <c r="EN1" s="70" t="s">
        <v>170</v>
      </c>
      <c r="EO1" s="70" t="s">
        <v>171</v>
      </c>
      <c r="EP1" s="70" t="s">
        <v>172</v>
      </c>
      <c r="EQ1" s="70" t="s">
        <v>173</v>
      </c>
      <c r="ER1" s="70" t="s">
        <v>174</v>
      </c>
      <c r="ES1" s="70" t="s">
        <v>175</v>
      </c>
      <c r="ET1" s="70" t="s">
        <v>176</v>
      </c>
      <c r="EU1" s="70" t="s">
        <v>177</v>
      </c>
      <c r="EV1" s="70" t="s">
        <v>178</v>
      </c>
      <c r="EW1" s="70" t="s">
        <v>179</v>
      </c>
      <c r="EX1" s="70" t="s">
        <v>180</v>
      </c>
      <c r="EY1" s="70" t="s">
        <v>181</v>
      </c>
      <c r="EZ1" s="70" t="s">
        <v>182</v>
      </c>
      <c r="FA1" s="70" t="s">
        <v>183</v>
      </c>
      <c r="FB1" s="70" t="s">
        <v>184</v>
      </c>
      <c r="FC1" s="70" t="s">
        <v>185</v>
      </c>
      <c r="FD1" s="70" t="s">
        <v>186</v>
      </c>
      <c r="FE1" s="70" t="s">
        <v>187</v>
      </c>
      <c r="FF1" s="70" t="s">
        <v>188</v>
      </c>
      <c r="FG1" s="70" t="s">
        <v>189</v>
      </c>
      <c r="FH1" s="70" t="s">
        <v>190</v>
      </c>
      <c r="FI1" s="70" t="s">
        <v>191</v>
      </c>
      <c r="FJ1" s="70" t="s">
        <v>192</v>
      </c>
      <c r="FK1" s="70" t="s">
        <v>193</v>
      </c>
      <c r="FL1" s="70" t="s">
        <v>194</v>
      </c>
      <c r="FM1" s="70" t="s">
        <v>195</v>
      </c>
      <c r="FN1" s="70" t="s">
        <v>196</v>
      </c>
      <c r="FO1" s="70" t="s">
        <v>197</v>
      </c>
      <c r="FP1" s="70" t="s">
        <v>334</v>
      </c>
      <c r="FQ1" s="70" t="s">
        <v>335</v>
      </c>
      <c r="FR1" s="70" t="s">
        <v>336</v>
      </c>
      <c r="FS1" s="70" t="s">
        <v>337</v>
      </c>
      <c r="FT1" s="70" t="s">
        <v>338</v>
      </c>
      <c r="FU1" s="70" t="s">
        <v>339</v>
      </c>
      <c r="FV1" s="70" t="s">
        <v>340</v>
      </c>
      <c r="FW1" s="70" t="s">
        <v>341</v>
      </c>
      <c r="FX1" s="70" t="s">
        <v>342</v>
      </c>
      <c r="FY1" s="70" t="s">
        <v>343</v>
      </c>
      <c r="FZ1" s="70" t="s">
        <v>344</v>
      </c>
      <c r="GA1" s="70" t="s">
        <v>345</v>
      </c>
      <c r="GB1" s="70" t="s">
        <v>346</v>
      </c>
      <c r="GC1" s="70" t="s">
        <v>347</v>
      </c>
      <c r="GD1" s="70" t="s">
        <v>348</v>
      </c>
      <c r="GE1" s="70" t="s">
        <v>349</v>
      </c>
      <c r="GF1" s="70" t="s">
        <v>350</v>
      </c>
      <c r="GG1" s="70" t="s">
        <v>351</v>
      </c>
      <c r="GH1" s="70" t="s">
        <v>352</v>
      </c>
      <c r="GI1" s="70" t="s">
        <v>353</v>
      </c>
      <c r="GJ1" s="70" t="s">
        <v>354</v>
      </c>
      <c r="GK1" s="70" t="s">
        <v>355</v>
      </c>
      <c r="GL1" s="70" t="s">
        <v>356</v>
      </c>
      <c r="GM1" s="70" t="s">
        <v>357</v>
      </c>
      <c r="GN1" s="70" t="s">
        <v>358</v>
      </c>
      <c r="GO1" s="70" t="s">
        <v>359</v>
      </c>
      <c r="GP1" s="70" t="s">
        <v>360</v>
      </c>
      <c r="GQ1" s="70" t="s">
        <v>361</v>
      </c>
      <c r="GR1" s="70" t="s">
        <v>362</v>
      </c>
      <c r="GS1" s="70" t="s">
        <v>363</v>
      </c>
      <c r="GT1" s="70" t="s">
        <v>364</v>
      </c>
      <c r="GU1" s="70" t="s">
        <v>365</v>
      </c>
      <c r="GV1" s="70" t="s">
        <v>198</v>
      </c>
      <c r="GW1" s="70" t="s">
        <v>199</v>
      </c>
      <c r="GX1" s="70" t="s">
        <v>200</v>
      </c>
      <c r="GY1" s="70" t="s">
        <v>201</v>
      </c>
      <c r="GZ1" s="70" t="s">
        <v>202</v>
      </c>
      <c r="HA1" s="70" t="s">
        <v>203</v>
      </c>
      <c r="HB1" s="71" t="s">
        <v>366</v>
      </c>
      <c r="HC1" s="71" t="s">
        <v>367</v>
      </c>
      <c r="HD1" s="71" t="s">
        <v>368</v>
      </c>
      <c r="HE1" s="70" t="s">
        <v>204</v>
      </c>
      <c r="HF1" s="70" t="s">
        <v>205</v>
      </c>
      <c r="HG1" s="70" t="s">
        <v>206</v>
      </c>
      <c r="HH1" s="71" t="s">
        <v>369</v>
      </c>
      <c r="HI1" s="71" t="s">
        <v>370</v>
      </c>
      <c r="HJ1" s="71" t="s">
        <v>371</v>
      </c>
      <c r="HK1" s="71" t="s">
        <v>372</v>
      </c>
      <c r="HL1" s="71" t="s">
        <v>373</v>
      </c>
      <c r="HM1" s="71" t="s">
        <v>374</v>
      </c>
      <c r="HN1" s="71" t="s">
        <v>375</v>
      </c>
      <c r="HO1" s="71" t="s">
        <v>376</v>
      </c>
    </row>
    <row r="2" spans="1:223" x14ac:dyDescent="0.25">
      <c r="A2" t="s">
        <v>207</v>
      </c>
      <c r="B2" t="s">
        <v>295</v>
      </c>
      <c r="C2" t="s">
        <v>460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2</v>
      </c>
      <c r="K2">
        <v>0</v>
      </c>
      <c r="L2">
        <v>13</v>
      </c>
      <c r="M2">
        <v>0</v>
      </c>
      <c r="N2">
        <v>0</v>
      </c>
      <c r="O2">
        <v>1</v>
      </c>
      <c r="P2">
        <v>16</v>
      </c>
      <c r="Q2">
        <v>0</v>
      </c>
      <c r="R2">
        <v>33</v>
      </c>
      <c r="S2">
        <v>2</v>
      </c>
      <c r="T2">
        <v>32</v>
      </c>
      <c r="U2">
        <v>1</v>
      </c>
      <c r="V2">
        <v>0</v>
      </c>
      <c r="W2">
        <v>1</v>
      </c>
      <c r="Y2">
        <v>102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13</v>
      </c>
      <c r="AI2">
        <v>0</v>
      </c>
      <c r="AJ2">
        <v>0</v>
      </c>
      <c r="AK2">
        <v>0</v>
      </c>
      <c r="AL2">
        <v>13</v>
      </c>
      <c r="AM2">
        <v>0</v>
      </c>
      <c r="AN2">
        <v>24</v>
      </c>
      <c r="AO2">
        <v>0</v>
      </c>
      <c r="AP2">
        <v>19</v>
      </c>
      <c r="AQ2">
        <v>1</v>
      </c>
      <c r="AR2">
        <v>0</v>
      </c>
      <c r="AS2">
        <v>1</v>
      </c>
      <c r="AU2">
        <v>71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0</v>
      </c>
      <c r="BL2">
        <v>0</v>
      </c>
      <c r="BM2">
        <v>1</v>
      </c>
      <c r="BN2">
        <v>0</v>
      </c>
      <c r="BO2">
        <v>0</v>
      </c>
      <c r="BQ2">
        <v>2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13</v>
      </c>
      <c r="CA2">
        <v>0</v>
      </c>
      <c r="CB2">
        <v>0</v>
      </c>
      <c r="CC2">
        <v>0</v>
      </c>
      <c r="CD2">
        <v>13</v>
      </c>
      <c r="CE2">
        <v>0</v>
      </c>
      <c r="CF2">
        <v>25</v>
      </c>
      <c r="CG2">
        <v>0</v>
      </c>
      <c r="CH2">
        <v>19</v>
      </c>
      <c r="CI2">
        <v>2</v>
      </c>
      <c r="CJ2">
        <v>0</v>
      </c>
      <c r="CK2">
        <v>1</v>
      </c>
      <c r="CM2">
        <v>73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4</v>
      </c>
      <c r="CW2">
        <v>0</v>
      </c>
      <c r="CX2">
        <v>0</v>
      </c>
      <c r="CY2">
        <v>0</v>
      </c>
      <c r="CZ2">
        <v>10</v>
      </c>
      <c r="DA2">
        <v>0</v>
      </c>
      <c r="DB2">
        <v>23</v>
      </c>
      <c r="DC2">
        <v>0</v>
      </c>
      <c r="DD2">
        <v>19</v>
      </c>
      <c r="DE2">
        <v>2</v>
      </c>
      <c r="DF2">
        <v>0</v>
      </c>
      <c r="DG2">
        <v>1</v>
      </c>
      <c r="DH2">
        <v>59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9</v>
      </c>
      <c r="DS2">
        <v>0</v>
      </c>
      <c r="DT2">
        <v>0</v>
      </c>
      <c r="DU2">
        <v>0</v>
      </c>
      <c r="DV2">
        <v>3</v>
      </c>
      <c r="DW2">
        <v>0</v>
      </c>
      <c r="DX2">
        <v>2</v>
      </c>
      <c r="DY2">
        <v>0</v>
      </c>
      <c r="DZ2">
        <v>0</v>
      </c>
      <c r="EA2">
        <v>0</v>
      </c>
      <c r="EB2">
        <v>0</v>
      </c>
      <c r="EC2">
        <v>0</v>
      </c>
      <c r="ED2">
        <v>14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GV2">
        <v>72</v>
      </c>
      <c r="GW2">
        <v>102</v>
      </c>
      <c r="GX2">
        <v>73</v>
      </c>
      <c r="GY2">
        <v>1</v>
      </c>
      <c r="GZ2">
        <v>0</v>
      </c>
      <c r="HA2">
        <v>100</v>
      </c>
      <c r="HE2">
        <v>2</v>
      </c>
      <c r="HF2">
        <v>0</v>
      </c>
      <c r="HG2">
        <v>2</v>
      </c>
      <c r="HH2">
        <v>30</v>
      </c>
      <c r="HI2">
        <v>5</v>
      </c>
      <c r="HJ2">
        <v>35</v>
      </c>
    </row>
    <row r="3" spans="1:223" x14ac:dyDescent="0.25">
      <c r="A3" t="s">
        <v>207</v>
      </c>
      <c r="B3" t="s">
        <v>264</v>
      </c>
      <c r="C3" t="s">
        <v>460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</v>
      </c>
      <c r="K3">
        <v>0</v>
      </c>
      <c r="L3">
        <v>18</v>
      </c>
      <c r="M3">
        <v>1</v>
      </c>
      <c r="N3">
        <v>0</v>
      </c>
      <c r="O3">
        <v>0</v>
      </c>
      <c r="P3">
        <v>26</v>
      </c>
      <c r="Q3">
        <v>0</v>
      </c>
      <c r="R3">
        <v>23</v>
      </c>
      <c r="S3">
        <v>4</v>
      </c>
      <c r="T3">
        <v>20</v>
      </c>
      <c r="U3">
        <v>2</v>
      </c>
      <c r="V3">
        <v>0</v>
      </c>
      <c r="W3">
        <v>3</v>
      </c>
      <c r="Y3">
        <v>99</v>
      </c>
      <c r="Z3">
        <v>1</v>
      </c>
      <c r="AA3">
        <v>0</v>
      </c>
      <c r="AB3">
        <v>2</v>
      </c>
      <c r="AC3">
        <v>0</v>
      </c>
      <c r="AD3">
        <v>0</v>
      </c>
      <c r="AE3">
        <v>0</v>
      </c>
      <c r="AF3">
        <v>3</v>
      </c>
      <c r="AG3">
        <v>0</v>
      </c>
      <c r="AH3">
        <v>15</v>
      </c>
      <c r="AI3">
        <v>0</v>
      </c>
      <c r="AJ3">
        <v>1</v>
      </c>
      <c r="AK3">
        <v>1</v>
      </c>
      <c r="AL3">
        <v>18</v>
      </c>
      <c r="AM3">
        <v>0</v>
      </c>
      <c r="AN3">
        <v>30</v>
      </c>
      <c r="AO3">
        <v>3</v>
      </c>
      <c r="AP3">
        <v>16</v>
      </c>
      <c r="AQ3">
        <v>2</v>
      </c>
      <c r="AR3">
        <v>0</v>
      </c>
      <c r="AS3">
        <v>4</v>
      </c>
      <c r="AU3">
        <v>96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2</v>
      </c>
      <c r="BI3">
        <v>0</v>
      </c>
      <c r="BJ3">
        <v>0</v>
      </c>
      <c r="BK3">
        <v>0</v>
      </c>
      <c r="BL3">
        <v>3</v>
      </c>
      <c r="BM3">
        <v>0</v>
      </c>
      <c r="BN3">
        <v>0</v>
      </c>
      <c r="BO3">
        <v>0</v>
      </c>
      <c r="BQ3">
        <v>5</v>
      </c>
      <c r="BR3">
        <v>1</v>
      </c>
      <c r="BS3">
        <v>0</v>
      </c>
      <c r="BT3">
        <v>2</v>
      </c>
      <c r="BU3">
        <v>0</v>
      </c>
      <c r="BV3">
        <v>0</v>
      </c>
      <c r="BW3">
        <v>0</v>
      </c>
      <c r="BX3">
        <v>3</v>
      </c>
      <c r="BY3">
        <v>0</v>
      </c>
      <c r="BZ3">
        <v>15</v>
      </c>
      <c r="CA3">
        <v>0</v>
      </c>
      <c r="CB3">
        <v>1</v>
      </c>
      <c r="CC3">
        <v>1</v>
      </c>
      <c r="CD3">
        <v>20</v>
      </c>
      <c r="CE3">
        <v>0</v>
      </c>
      <c r="CF3">
        <v>30</v>
      </c>
      <c r="CG3">
        <v>3</v>
      </c>
      <c r="CH3">
        <v>19</v>
      </c>
      <c r="CI3">
        <v>2</v>
      </c>
      <c r="CJ3">
        <v>0</v>
      </c>
      <c r="CK3">
        <v>4</v>
      </c>
      <c r="CM3">
        <v>101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9</v>
      </c>
      <c r="CW3">
        <v>0</v>
      </c>
      <c r="CX3">
        <v>1</v>
      </c>
      <c r="CY3">
        <v>1</v>
      </c>
      <c r="CZ3">
        <v>12</v>
      </c>
      <c r="DA3">
        <v>0</v>
      </c>
      <c r="DB3">
        <v>26</v>
      </c>
      <c r="DC3">
        <v>2</v>
      </c>
      <c r="DD3">
        <v>13</v>
      </c>
      <c r="DE3">
        <v>2</v>
      </c>
      <c r="DF3">
        <v>0</v>
      </c>
      <c r="DG3">
        <v>4</v>
      </c>
      <c r="DH3">
        <v>71</v>
      </c>
      <c r="DJ3">
        <v>1</v>
      </c>
      <c r="DK3">
        <v>0</v>
      </c>
      <c r="DL3">
        <v>1</v>
      </c>
      <c r="DM3">
        <v>0</v>
      </c>
      <c r="DN3">
        <v>0</v>
      </c>
      <c r="DO3">
        <v>0</v>
      </c>
      <c r="DP3">
        <v>3</v>
      </c>
      <c r="DQ3">
        <v>0</v>
      </c>
      <c r="DR3">
        <v>6</v>
      </c>
      <c r="DS3">
        <v>0</v>
      </c>
      <c r="DT3">
        <v>0</v>
      </c>
      <c r="DU3">
        <v>0</v>
      </c>
      <c r="DV3">
        <v>8</v>
      </c>
      <c r="DW3">
        <v>0</v>
      </c>
      <c r="DX3">
        <v>4</v>
      </c>
      <c r="DY3">
        <v>1</v>
      </c>
      <c r="DZ3">
        <v>6</v>
      </c>
      <c r="EA3">
        <v>0</v>
      </c>
      <c r="EB3">
        <v>0</v>
      </c>
      <c r="EC3">
        <v>0</v>
      </c>
      <c r="ED3">
        <v>30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GV3">
        <v>100</v>
      </c>
      <c r="GW3">
        <v>99</v>
      </c>
      <c r="GX3">
        <v>101</v>
      </c>
      <c r="GY3">
        <v>2</v>
      </c>
      <c r="GZ3">
        <v>1</v>
      </c>
      <c r="HA3">
        <v>95</v>
      </c>
      <c r="HE3">
        <v>2</v>
      </c>
      <c r="HF3">
        <v>0</v>
      </c>
      <c r="HG3">
        <v>2</v>
      </c>
      <c r="HH3">
        <v>29</v>
      </c>
      <c r="HI3">
        <v>13</v>
      </c>
      <c r="HJ3">
        <v>42</v>
      </c>
    </row>
    <row r="4" spans="1:223" x14ac:dyDescent="0.25">
      <c r="A4" t="s">
        <v>207</v>
      </c>
      <c r="B4" t="s">
        <v>265</v>
      </c>
      <c r="C4" t="s">
        <v>460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12</v>
      </c>
      <c r="M4">
        <v>0</v>
      </c>
      <c r="N4">
        <v>1</v>
      </c>
      <c r="O4">
        <v>2</v>
      </c>
      <c r="P4">
        <v>29</v>
      </c>
      <c r="Q4">
        <v>0</v>
      </c>
      <c r="R4">
        <v>27</v>
      </c>
      <c r="S4">
        <v>2</v>
      </c>
      <c r="T4">
        <v>36</v>
      </c>
      <c r="U4">
        <v>4</v>
      </c>
      <c r="V4">
        <v>1</v>
      </c>
      <c r="W4">
        <v>1</v>
      </c>
      <c r="X4">
        <v>7</v>
      </c>
      <c r="Y4">
        <v>123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3</v>
      </c>
      <c r="AG4">
        <v>0</v>
      </c>
      <c r="AH4">
        <v>11</v>
      </c>
      <c r="AI4">
        <v>0</v>
      </c>
      <c r="AJ4">
        <v>0</v>
      </c>
      <c r="AK4">
        <v>2</v>
      </c>
      <c r="AL4">
        <v>19</v>
      </c>
      <c r="AM4">
        <v>0</v>
      </c>
      <c r="AN4">
        <v>25</v>
      </c>
      <c r="AO4">
        <v>2</v>
      </c>
      <c r="AP4">
        <v>26</v>
      </c>
      <c r="AQ4">
        <v>1</v>
      </c>
      <c r="AR4">
        <v>1</v>
      </c>
      <c r="AS4">
        <v>1</v>
      </c>
      <c r="AT4">
        <v>8</v>
      </c>
      <c r="AU4">
        <v>99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3</v>
      </c>
      <c r="BE4">
        <v>0</v>
      </c>
      <c r="BF4">
        <v>0</v>
      </c>
      <c r="BG4">
        <v>0</v>
      </c>
      <c r="BH4">
        <v>0</v>
      </c>
      <c r="BI4">
        <v>0</v>
      </c>
      <c r="BJ4">
        <v>1</v>
      </c>
      <c r="BK4">
        <v>0</v>
      </c>
      <c r="BL4">
        <v>3</v>
      </c>
      <c r="BM4">
        <v>0</v>
      </c>
      <c r="BN4">
        <v>0</v>
      </c>
      <c r="BO4">
        <v>0</v>
      </c>
      <c r="BP4">
        <v>1</v>
      </c>
      <c r="BQ4">
        <v>8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3</v>
      </c>
      <c r="BY4">
        <v>0</v>
      </c>
      <c r="BZ4">
        <v>14</v>
      </c>
      <c r="CA4">
        <v>0</v>
      </c>
      <c r="CB4">
        <v>0</v>
      </c>
      <c r="CC4">
        <v>2</v>
      </c>
      <c r="CD4">
        <v>19</v>
      </c>
      <c r="CE4">
        <v>0</v>
      </c>
      <c r="CF4">
        <v>26</v>
      </c>
      <c r="CG4">
        <v>2</v>
      </c>
      <c r="CH4">
        <v>29</v>
      </c>
      <c r="CI4">
        <v>1</v>
      </c>
      <c r="CJ4">
        <v>1</v>
      </c>
      <c r="CK4">
        <v>1</v>
      </c>
      <c r="CL4">
        <v>9</v>
      </c>
      <c r="CM4">
        <v>98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11</v>
      </c>
      <c r="CW4">
        <v>0</v>
      </c>
      <c r="CX4">
        <v>0</v>
      </c>
      <c r="CY4">
        <v>2</v>
      </c>
      <c r="CZ4">
        <v>17</v>
      </c>
      <c r="DA4">
        <v>0</v>
      </c>
      <c r="DB4">
        <v>22</v>
      </c>
      <c r="DC4">
        <v>2</v>
      </c>
      <c r="DD4">
        <v>20</v>
      </c>
      <c r="DE4">
        <v>1</v>
      </c>
      <c r="DF4">
        <v>1</v>
      </c>
      <c r="DG4">
        <v>1</v>
      </c>
      <c r="DH4">
        <v>77</v>
      </c>
      <c r="DI4">
        <v>9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3</v>
      </c>
      <c r="DQ4">
        <v>0</v>
      </c>
      <c r="DR4">
        <v>3</v>
      </c>
      <c r="DS4">
        <v>0</v>
      </c>
      <c r="DT4">
        <v>0</v>
      </c>
      <c r="DU4">
        <v>0</v>
      </c>
      <c r="DV4">
        <v>2</v>
      </c>
      <c r="DW4">
        <v>0</v>
      </c>
      <c r="DX4">
        <v>4</v>
      </c>
      <c r="DY4">
        <v>0</v>
      </c>
      <c r="DZ4">
        <v>9</v>
      </c>
      <c r="EA4">
        <v>0</v>
      </c>
      <c r="EB4">
        <v>0</v>
      </c>
      <c r="EC4">
        <v>0</v>
      </c>
      <c r="ED4">
        <v>21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110</v>
      </c>
      <c r="GU4">
        <v>51</v>
      </c>
      <c r="GV4">
        <v>95</v>
      </c>
      <c r="GW4">
        <v>123</v>
      </c>
      <c r="GX4">
        <v>98</v>
      </c>
      <c r="GY4">
        <v>8</v>
      </c>
      <c r="GZ4">
        <v>2</v>
      </c>
      <c r="HA4">
        <v>110</v>
      </c>
      <c r="HB4">
        <v>13</v>
      </c>
      <c r="HC4">
        <v>94</v>
      </c>
      <c r="HD4">
        <v>107</v>
      </c>
      <c r="HE4">
        <v>1</v>
      </c>
      <c r="HF4">
        <v>1</v>
      </c>
      <c r="HG4">
        <v>2</v>
      </c>
      <c r="HH4">
        <v>0</v>
      </c>
      <c r="HI4">
        <v>0</v>
      </c>
      <c r="HJ4">
        <v>0</v>
      </c>
      <c r="HK4">
        <v>41</v>
      </c>
      <c r="HL4">
        <v>55</v>
      </c>
      <c r="HM4">
        <v>96</v>
      </c>
      <c r="HN4">
        <v>0</v>
      </c>
      <c r="HO4">
        <v>123</v>
      </c>
    </row>
    <row r="5" spans="1:223" x14ac:dyDescent="0.25">
      <c r="A5" t="s">
        <v>207</v>
      </c>
      <c r="B5" t="s">
        <v>267</v>
      </c>
      <c r="C5" t="s">
        <v>460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14</v>
      </c>
      <c r="M5">
        <v>0</v>
      </c>
      <c r="N5">
        <v>3</v>
      </c>
      <c r="O5">
        <v>1</v>
      </c>
      <c r="P5">
        <v>19</v>
      </c>
      <c r="Q5">
        <v>0</v>
      </c>
      <c r="R5">
        <v>22</v>
      </c>
      <c r="S5">
        <v>5</v>
      </c>
      <c r="T5">
        <v>35</v>
      </c>
      <c r="U5">
        <v>1</v>
      </c>
      <c r="V5">
        <v>0</v>
      </c>
      <c r="W5">
        <v>4</v>
      </c>
      <c r="X5">
        <v>10</v>
      </c>
      <c r="Y5">
        <v>115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13</v>
      </c>
      <c r="AI5">
        <v>0</v>
      </c>
      <c r="AJ5">
        <v>5</v>
      </c>
      <c r="AK5">
        <v>0</v>
      </c>
      <c r="AL5">
        <v>21</v>
      </c>
      <c r="AM5">
        <v>0</v>
      </c>
      <c r="AN5">
        <v>20</v>
      </c>
      <c r="AO5">
        <v>3</v>
      </c>
      <c r="AP5">
        <v>41</v>
      </c>
      <c r="AQ5">
        <v>3</v>
      </c>
      <c r="AR5">
        <v>2</v>
      </c>
      <c r="AS5">
        <v>2</v>
      </c>
      <c r="AT5">
        <v>10</v>
      </c>
      <c r="AU5">
        <v>120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1</v>
      </c>
      <c r="BE5">
        <v>0</v>
      </c>
      <c r="BF5">
        <v>0</v>
      </c>
      <c r="BG5">
        <v>0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2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14</v>
      </c>
      <c r="CA5">
        <v>0</v>
      </c>
      <c r="CB5">
        <v>5</v>
      </c>
      <c r="CC5">
        <v>0</v>
      </c>
      <c r="CD5">
        <v>22</v>
      </c>
      <c r="CE5">
        <v>0</v>
      </c>
      <c r="CF5">
        <v>20</v>
      </c>
      <c r="CG5">
        <v>3</v>
      </c>
      <c r="CH5">
        <v>41</v>
      </c>
      <c r="CI5">
        <v>3</v>
      </c>
      <c r="CJ5">
        <v>2</v>
      </c>
      <c r="CK5">
        <v>2</v>
      </c>
      <c r="CL5">
        <v>10</v>
      </c>
      <c r="CM5">
        <v>112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7</v>
      </c>
      <c r="CW5">
        <v>0</v>
      </c>
      <c r="CX5">
        <v>4</v>
      </c>
      <c r="CY5">
        <v>0</v>
      </c>
      <c r="CZ5">
        <v>14</v>
      </c>
      <c r="DA5">
        <v>0</v>
      </c>
      <c r="DB5">
        <v>18</v>
      </c>
      <c r="DC5">
        <v>3</v>
      </c>
      <c r="DD5">
        <v>35</v>
      </c>
      <c r="DE5">
        <v>3</v>
      </c>
      <c r="DF5">
        <v>1</v>
      </c>
      <c r="DG5">
        <v>2</v>
      </c>
      <c r="DH5">
        <v>87</v>
      </c>
      <c r="DI5">
        <v>10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7</v>
      </c>
      <c r="DS5">
        <v>0</v>
      </c>
      <c r="DT5">
        <v>1</v>
      </c>
      <c r="DU5">
        <v>0</v>
      </c>
      <c r="DV5">
        <v>8</v>
      </c>
      <c r="DW5">
        <v>0</v>
      </c>
      <c r="DX5">
        <v>2</v>
      </c>
      <c r="DY5">
        <v>0</v>
      </c>
      <c r="DZ5">
        <v>6</v>
      </c>
      <c r="EA5">
        <v>0</v>
      </c>
      <c r="EB5">
        <v>1</v>
      </c>
      <c r="EC5">
        <v>0</v>
      </c>
      <c r="ED5">
        <v>25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1</v>
      </c>
      <c r="FY5">
        <v>0</v>
      </c>
      <c r="FZ5">
        <v>1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1</v>
      </c>
      <c r="GP5">
        <v>0</v>
      </c>
      <c r="GQ5">
        <v>0</v>
      </c>
      <c r="GR5">
        <v>0</v>
      </c>
      <c r="GS5">
        <v>0</v>
      </c>
      <c r="GT5">
        <v>0</v>
      </c>
      <c r="GU5">
        <v>58</v>
      </c>
      <c r="GV5">
        <v>107</v>
      </c>
      <c r="GW5">
        <v>115</v>
      </c>
      <c r="GX5">
        <v>112</v>
      </c>
      <c r="GY5">
        <v>1</v>
      </c>
      <c r="GZ5">
        <v>1</v>
      </c>
      <c r="HA5">
        <v>108</v>
      </c>
      <c r="HB5">
        <v>10</v>
      </c>
      <c r="HC5">
        <v>112</v>
      </c>
      <c r="HD5">
        <v>122</v>
      </c>
      <c r="HE5">
        <v>1</v>
      </c>
      <c r="HF5">
        <v>0</v>
      </c>
      <c r="HG5">
        <v>1</v>
      </c>
      <c r="HH5">
        <v>22</v>
      </c>
      <c r="HI5">
        <v>0</v>
      </c>
      <c r="HJ5">
        <v>22</v>
      </c>
      <c r="HK5">
        <v>48</v>
      </c>
      <c r="HL5">
        <v>23</v>
      </c>
      <c r="HM5">
        <v>71</v>
      </c>
      <c r="HN5">
        <v>18</v>
      </c>
      <c r="HO5">
        <v>143</v>
      </c>
    </row>
    <row r="6" spans="1:223" x14ac:dyDescent="0.25">
      <c r="A6" t="s">
        <v>208</v>
      </c>
      <c r="B6" t="s">
        <v>295</v>
      </c>
      <c r="C6" t="s">
        <v>460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12</v>
      </c>
      <c r="M6">
        <v>0</v>
      </c>
      <c r="N6">
        <v>2</v>
      </c>
      <c r="O6">
        <v>2</v>
      </c>
      <c r="P6">
        <v>30</v>
      </c>
      <c r="Q6">
        <v>1</v>
      </c>
      <c r="R6">
        <v>64</v>
      </c>
      <c r="S6">
        <v>11</v>
      </c>
      <c r="T6">
        <v>23</v>
      </c>
      <c r="U6">
        <v>3</v>
      </c>
      <c r="V6">
        <v>19</v>
      </c>
      <c r="W6">
        <v>8</v>
      </c>
      <c r="Y6">
        <v>177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3</v>
      </c>
      <c r="AI6">
        <v>0</v>
      </c>
      <c r="AJ6">
        <v>1</v>
      </c>
      <c r="AK6">
        <v>4</v>
      </c>
      <c r="AL6">
        <v>19</v>
      </c>
      <c r="AM6">
        <v>1</v>
      </c>
      <c r="AN6">
        <v>45</v>
      </c>
      <c r="AO6">
        <v>5</v>
      </c>
      <c r="AP6">
        <v>12</v>
      </c>
      <c r="AQ6">
        <v>0</v>
      </c>
      <c r="AR6">
        <v>10</v>
      </c>
      <c r="AS6">
        <v>2</v>
      </c>
      <c r="AU6">
        <v>102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3</v>
      </c>
      <c r="BE6">
        <v>0</v>
      </c>
      <c r="BF6">
        <v>0</v>
      </c>
      <c r="BG6">
        <v>0</v>
      </c>
      <c r="BH6">
        <v>2</v>
      </c>
      <c r="BI6">
        <v>0</v>
      </c>
      <c r="BJ6">
        <v>3</v>
      </c>
      <c r="BK6">
        <v>0</v>
      </c>
      <c r="BL6">
        <v>0</v>
      </c>
      <c r="BM6">
        <v>2</v>
      </c>
      <c r="BN6">
        <v>4</v>
      </c>
      <c r="BO6">
        <v>3</v>
      </c>
      <c r="BQ6">
        <v>18</v>
      </c>
      <c r="BR6">
        <v>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6</v>
      </c>
      <c r="CA6">
        <v>0</v>
      </c>
      <c r="CB6">
        <v>1</v>
      </c>
      <c r="CC6">
        <v>4</v>
      </c>
      <c r="CD6">
        <v>21</v>
      </c>
      <c r="CE6">
        <v>1</v>
      </c>
      <c r="CF6">
        <v>48</v>
      </c>
      <c r="CG6">
        <v>5</v>
      </c>
      <c r="CH6">
        <v>12</v>
      </c>
      <c r="CI6">
        <v>2</v>
      </c>
      <c r="CJ6">
        <v>14</v>
      </c>
      <c r="CK6">
        <v>5</v>
      </c>
      <c r="CM6">
        <v>120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6</v>
      </c>
      <c r="CW6">
        <v>0</v>
      </c>
      <c r="CX6">
        <v>1</v>
      </c>
      <c r="CY6">
        <v>4</v>
      </c>
      <c r="CZ6">
        <v>21</v>
      </c>
      <c r="DA6">
        <v>1</v>
      </c>
      <c r="DB6">
        <v>45</v>
      </c>
      <c r="DC6">
        <v>3</v>
      </c>
      <c r="DD6">
        <v>12</v>
      </c>
      <c r="DE6">
        <v>2</v>
      </c>
      <c r="DF6">
        <v>14</v>
      </c>
      <c r="DG6">
        <v>5</v>
      </c>
      <c r="DH6">
        <v>114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3</v>
      </c>
      <c r="DY6">
        <v>2</v>
      </c>
      <c r="DZ6">
        <v>0</v>
      </c>
      <c r="EA6">
        <v>0</v>
      </c>
      <c r="EB6">
        <v>0</v>
      </c>
      <c r="EC6">
        <v>0</v>
      </c>
      <c r="ED6">
        <v>5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1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1</v>
      </c>
      <c r="GV6">
        <v>145</v>
      </c>
      <c r="GW6">
        <v>177</v>
      </c>
      <c r="GX6">
        <v>120</v>
      </c>
      <c r="GY6">
        <v>24</v>
      </c>
      <c r="GZ6">
        <v>0</v>
      </c>
      <c r="HA6">
        <v>178</v>
      </c>
      <c r="HE6">
        <v>0</v>
      </c>
      <c r="HF6">
        <v>1</v>
      </c>
      <c r="HG6">
        <v>1</v>
      </c>
      <c r="HH6">
        <v>22</v>
      </c>
      <c r="HI6">
        <v>14</v>
      </c>
      <c r="HJ6">
        <v>36</v>
      </c>
    </row>
    <row r="7" spans="1:223" x14ac:dyDescent="0.25">
      <c r="A7" t="s">
        <v>208</v>
      </c>
      <c r="B7" t="s">
        <v>264</v>
      </c>
      <c r="C7" t="s">
        <v>460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3</v>
      </c>
      <c r="K7">
        <v>0</v>
      </c>
      <c r="L7">
        <v>15</v>
      </c>
      <c r="M7">
        <v>1</v>
      </c>
      <c r="N7">
        <v>1</v>
      </c>
      <c r="O7">
        <v>1</v>
      </c>
      <c r="P7">
        <v>40</v>
      </c>
      <c r="Q7">
        <v>0</v>
      </c>
      <c r="R7">
        <v>48</v>
      </c>
      <c r="S7">
        <v>11</v>
      </c>
      <c r="T7">
        <v>26</v>
      </c>
      <c r="U7">
        <v>3</v>
      </c>
      <c r="V7">
        <v>16</v>
      </c>
      <c r="W7">
        <v>7</v>
      </c>
      <c r="Y7">
        <v>173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3</v>
      </c>
      <c r="AI7">
        <v>1</v>
      </c>
      <c r="AJ7">
        <v>1</v>
      </c>
      <c r="AK7">
        <v>1</v>
      </c>
      <c r="AL7">
        <v>21</v>
      </c>
      <c r="AM7">
        <v>1</v>
      </c>
      <c r="AN7">
        <v>46</v>
      </c>
      <c r="AO7">
        <v>12</v>
      </c>
      <c r="AP7">
        <v>18</v>
      </c>
      <c r="AQ7">
        <v>3</v>
      </c>
      <c r="AR7">
        <v>14</v>
      </c>
      <c r="AS7">
        <v>1</v>
      </c>
      <c r="AU7">
        <v>123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3</v>
      </c>
      <c r="BE7">
        <v>0</v>
      </c>
      <c r="BF7">
        <v>0</v>
      </c>
      <c r="BG7">
        <v>0</v>
      </c>
      <c r="BH7">
        <v>1</v>
      </c>
      <c r="BI7">
        <v>0</v>
      </c>
      <c r="BJ7">
        <v>4</v>
      </c>
      <c r="BK7">
        <v>0</v>
      </c>
      <c r="BL7">
        <v>0</v>
      </c>
      <c r="BM7">
        <v>2</v>
      </c>
      <c r="BN7">
        <v>3</v>
      </c>
      <c r="BO7">
        <v>1</v>
      </c>
      <c r="BQ7">
        <v>14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</v>
      </c>
      <c r="BY7">
        <v>0</v>
      </c>
      <c r="BZ7">
        <v>6</v>
      </c>
      <c r="CA7">
        <v>1</v>
      </c>
      <c r="CB7">
        <v>1</v>
      </c>
      <c r="CC7">
        <v>1</v>
      </c>
      <c r="CD7">
        <v>22</v>
      </c>
      <c r="CE7">
        <v>1</v>
      </c>
      <c r="CF7">
        <v>50</v>
      </c>
      <c r="CG7">
        <v>12</v>
      </c>
      <c r="CH7">
        <v>18</v>
      </c>
      <c r="CI7">
        <v>5</v>
      </c>
      <c r="CJ7">
        <v>17</v>
      </c>
      <c r="CK7">
        <v>2</v>
      </c>
      <c r="CM7">
        <v>137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5</v>
      </c>
      <c r="CW7">
        <v>1</v>
      </c>
      <c r="CX7">
        <v>1</v>
      </c>
      <c r="CY7">
        <v>1</v>
      </c>
      <c r="CZ7">
        <v>20</v>
      </c>
      <c r="DA7">
        <v>1</v>
      </c>
      <c r="DB7">
        <v>48</v>
      </c>
      <c r="DC7">
        <v>12</v>
      </c>
      <c r="DD7">
        <v>13</v>
      </c>
      <c r="DE7">
        <v>5</v>
      </c>
      <c r="DF7">
        <v>17</v>
      </c>
      <c r="DG7">
        <v>2</v>
      </c>
      <c r="DH7">
        <v>126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1</v>
      </c>
      <c r="DQ7">
        <v>0</v>
      </c>
      <c r="DR7">
        <v>1</v>
      </c>
      <c r="DS7">
        <v>0</v>
      </c>
      <c r="DT7">
        <v>0</v>
      </c>
      <c r="DU7">
        <v>0</v>
      </c>
      <c r="DV7">
        <v>2</v>
      </c>
      <c r="DW7">
        <v>0</v>
      </c>
      <c r="DX7">
        <v>2</v>
      </c>
      <c r="DY7">
        <v>0</v>
      </c>
      <c r="DZ7">
        <v>5</v>
      </c>
      <c r="EA7">
        <v>0</v>
      </c>
      <c r="EB7">
        <v>0</v>
      </c>
      <c r="EC7">
        <v>0</v>
      </c>
      <c r="ED7">
        <v>11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GV7">
        <v>178</v>
      </c>
      <c r="GW7">
        <v>173</v>
      </c>
      <c r="GX7">
        <v>137</v>
      </c>
      <c r="GY7">
        <v>12</v>
      </c>
      <c r="GZ7">
        <v>0</v>
      </c>
      <c r="HA7">
        <v>202</v>
      </c>
      <c r="HE7">
        <v>0</v>
      </c>
      <c r="HF7">
        <v>0</v>
      </c>
      <c r="HG7">
        <v>0</v>
      </c>
      <c r="HH7">
        <v>21</v>
      </c>
      <c r="HI7">
        <v>26</v>
      </c>
      <c r="HJ7">
        <v>47</v>
      </c>
    </row>
    <row r="8" spans="1:223" x14ac:dyDescent="0.25">
      <c r="A8" t="s">
        <v>208</v>
      </c>
      <c r="B8" t="s">
        <v>265</v>
      </c>
      <c r="C8" t="s">
        <v>460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7</v>
      </c>
      <c r="M8">
        <v>2</v>
      </c>
      <c r="N8">
        <v>0</v>
      </c>
      <c r="O8">
        <v>5</v>
      </c>
      <c r="P8">
        <v>29</v>
      </c>
      <c r="Q8">
        <v>0</v>
      </c>
      <c r="R8">
        <v>36</v>
      </c>
      <c r="S8">
        <v>7</v>
      </c>
      <c r="T8">
        <v>19</v>
      </c>
      <c r="U8">
        <v>6</v>
      </c>
      <c r="V8">
        <v>15</v>
      </c>
      <c r="W8">
        <v>9</v>
      </c>
      <c r="X8">
        <v>5</v>
      </c>
      <c r="Y8">
        <v>143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12</v>
      </c>
      <c r="AI8">
        <v>1</v>
      </c>
      <c r="AJ8">
        <v>1</v>
      </c>
      <c r="AK8">
        <v>3</v>
      </c>
      <c r="AL8">
        <v>32</v>
      </c>
      <c r="AM8">
        <v>0</v>
      </c>
      <c r="AN8">
        <v>37</v>
      </c>
      <c r="AO8">
        <v>7</v>
      </c>
      <c r="AP8">
        <v>22</v>
      </c>
      <c r="AQ8">
        <v>3</v>
      </c>
      <c r="AR8">
        <v>16</v>
      </c>
      <c r="AS8">
        <v>3</v>
      </c>
      <c r="AT8">
        <v>4</v>
      </c>
      <c r="AU8">
        <v>142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2</v>
      </c>
      <c r="BE8">
        <v>1</v>
      </c>
      <c r="BF8">
        <v>0</v>
      </c>
      <c r="BG8">
        <v>0</v>
      </c>
      <c r="BH8">
        <v>4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v>0</v>
      </c>
      <c r="BQ8">
        <v>8</v>
      </c>
      <c r="BR8">
        <v>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14</v>
      </c>
      <c r="CA8">
        <v>2</v>
      </c>
      <c r="CB8">
        <v>1</v>
      </c>
      <c r="CC8">
        <v>3</v>
      </c>
      <c r="CD8">
        <v>36</v>
      </c>
      <c r="CE8">
        <v>0</v>
      </c>
      <c r="CF8">
        <v>37</v>
      </c>
      <c r="CG8">
        <v>7</v>
      </c>
      <c r="CH8">
        <v>22</v>
      </c>
      <c r="CI8">
        <v>3</v>
      </c>
      <c r="CJ8">
        <v>16</v>
      </c>
      <c r="CK8">
        <v>4</v>
      </c>
      <c r="CL8">
        <v>4</v>
      </c>
      <c r="CM8">
        <v>146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7</v>
      </c>
      <c r="CW8">
        <v>2</v>
      </c>
      <c r="CX8">
        <v>1</v>
      </c>
      <c r="CY8">
        <v>3</v>
      </c>
      <c r="CZ8">
        <v>30</v>
      </c>
      <c r="DA8">
        <v>0</v>
      </c>
      <c r="DB8">
        <v>31</v>
      </c>
      <c r="DC8">
        <v>6</v>
      </c>
      <c r="DD8">
        <v>12</v>
      </c>
      <c r="DE8">
        <v>3</v>
      </c>
      <c r="DF8">
        <v>12</v>
      </c>
      <c r="DG8">
        <v>3</v>
      </c>
      <c r="DH8">
        <v>110</v>
      </c>
      <c r="DI8">
        <v>4</v>
      </c>
      <c r="DJ8">
        <v>1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7</v>
      </c>
      <c r="DS8">
        <v>0</v>
      </c>
      <c r="DT8">
        <v>0</v>
      </c>
      <c r="DU8">
        <v>0</v>
      </c>
      <c r="DV8">
        <v>6</v>
      </c>
      <c r="DW8">
        <v>0</v>
      </c>
      <c r="DX8">
        <v>6</v>
      </c>
      <c r="DY8">
        <v>1</v>
      </c>
      <c r="DZ8">
        <v>10</v>
      </c>
      <c r="EA8">
        <v>0</v>
      </c>
      <c r="EB8">
        <v>4</v>
      </c>
      <c r="EC8">
        <v>1</v>
      </c>
      <c r="ED8">
        <v>36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2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299</v>
      </c>
      <c r="GU8">
        <v>61</v>
      </c>
      <c r="GV8">
        <v>202</v>
      </c>
      <c r="GW8">
        <v>143</v>
      </c>
      <c r="GX8">
        <v>146</v>
      </c>
      <c r="GY8">
        <v>7</v>
      </c>
      <c r="GZ8">
        <v>0</v>
      </c>
      <c r="HA8">
        <v>192</v>
      </c>
      <c r="HB8">
        <v>9</v>
      </c>
      <c r="HC8">
        <v>141</v>
      </c>
      <c r="HD8">
        <v>150</v>
      </c>
      <c r="HE8">
        <v>1</v>
      </c>
      <c r="HF8">
        <v>0</v>
      </c>
      <c r="HG8">
        <v>1</v>
      </c>
      <c r="HH8">
        <v>26</v>
      </c>
      <c r="HI8">
        <v>20</v>
      </c>
      <c r="HJ8">
        <v>46</v>
      </c>
      <c r="HK8">
        <v>0</v>
      </c>
      <c r="HL8">
        <v>0</v>
      </c>
      <c r="HM8">
        <v>0</v>
      </c>
      <c r="HN8">
        <v>0</v>
      </c>
      <c r="HO8">
        <v>0</v>
      </c>
    </row>
    <row r="9" spans="1:223" x14ac:dyDescent="0.25">
      <c r="A9" t="s">
        <v>208</v>
      </c>
      <c r="B9" t="s">
        <v>267</v>
      </c>
      <c r="C9" t="s">
        <v>460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3</v>
      </c>
      <c r="K9">
        <v>0</v>
      </c>
      <c r="L9">
        <v>9</v>
      </c>
      <c r="M9">
        <v>1</v>
      </c>
      <c r="N9">
        <v>1</v>
      </c>
      <c r="O9">
        <v>3</v>
      </c>
      <c r="P9">
        <v>29</v>
      </c>
      <c r="Q9">
        <v>0</v>
      </c>
      <c r="R9">
        <v>38</v>
      </c>
      <c r="S9">
        <v>5</v>
      </c>
      <c r="T9">
        <v>35</v>
      </c>
      <c r="U9">
        <v>7</v>
      </c>
      <c r="V9">
        <v>16</v>
      </c>
      <c r="W9">
        <v>8</v>
      </c>
      <c r="X9">
        <v>13</v>
      </c>
      <c r="Y9">
        <v>169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5</v>
      </c>
      <c r="AI9">
        <v>1</v>
      </c>
      <c r="AJ9">
        <v>0</v>
      </c>
      <c r="AK9">
        <v>2</v>
      </c>
      <c r="AL9">
        <v>18</v>
      </c>
      <c r="AM9">
        <v>0</v>
      </c>
      <c r="AN9">
        <v>27</v>
      </c>
      <c r="AO9">
        <v>5</v>
      </c>
      <c r="AP9">
        <v>27</v>
      </c>
      <c r="AQ9">
        <v>5</v>
      </c>
      <c r="AR9">
        <v>10</v>
      </c>
      <c r="AS9">
        <v>5</v>
      </c>
      <c r="AT9">
        <v>11</v>
      </c>
      <c r="AU9">
        <v>118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6</v>
      </c>
      <c r="BI9">
        <v>0</v>
      </c>
      <c r="BJ9">
        <v>3</v>
      </c>
      <c r="BK9">
        <v>1</v>
      </c>
      <c r="BL9">
        <v>1</v>
      </c>
      <c r="BM9">
        <v>0</v>
      </c>
      <c r="BN9">
        <v>0</v>
      </c>
      <c r="BO9">
        <v>1</v>
      </c>
      <c r="BP9">
        <v>0</v>
      </c>
      <c r="BQ9">
        <v>13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2</v>
      </c>
      <c r="BY9">
        <v>0</v>
      </c>
      <c r="BZ9">
        <v>6</v>
      </c>
      <c r="CA9">
        <v>1</v>
      </c>
      <c r="CB9">
        <v>0</v>
      </c>
      <c r="CC9">
        <v>2</v>
      </c>
      <c r="CD9">
        <v>24</v>
      </c>
      <c r="CE9">
        <v>0</v>
      </c>
      <c r="CF9">
        <v>30</v>
      </c>
      <c r="CG9">
        <v>6</v>
      </c>
      <c r="CH9">
        <v>28</v>
      </c>
      <c r="CI9">
        <v>5</v>
      </c>
      <c r="CJ9">
        <v>10</v>
      </c>
      <c r="CK9">
        <v>6</v>
      </c>
      <c r="CL9">
        <v>11</v>
      </c>
      <c r="CM9">
        <v>120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1</v>
      </c>
      <c r="CU9">
        <v>0</v>
      </c>
      <c r="CV9">
        <v>3</v>
      </c>
      <c r="CW9">
        <v>1</v>
      </c>
      <c r="CX9">
        <v>0</v>
      </c>
      <c r="CY9">
        <v>2</v>
      </c>
      <c r="CZ9">
        <v>22</v>
      </c>
      <c r="DA9">
        <v>0</v>
      </c>
      <c r="DB9">
        <v>30</v>
      </c>
      <c r="DC9">
        <v>5</v>
      </c>
      <c r="DD9">
        <v>25</v>
      </c>
      <c r="DE9">
        <v>5</v>
      </c>
      <c r="DF9">
        <v>9</v>
      </c>
      <c r="DG9">
        <v>5</v>
      </c>
      <c r="DH9">
        <v>108</v>
      </c>
      <c r="DI9">
        <v>3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1</v>
      </c>
      <c r="DQ9">
        <v>0</v>
      </c>
      <c r="DR9">
        <v>3</v>
      </c>
      <c r="DS9">
        <v>0</v>
      </c>
      <c r="DT9">
        <v>0</v>
      </c>
      <c r="DU9">
        <v>0</v>
      </c>
      <c r="DV9">
        <v>2</v>
      </c>
      <c r="DW9">
        <v>0</v>
      </c>
      <c r="DX9">
        <v>0</v>
      </c>
      <c r="DY9">
        <v>1</v>
      </c>
      <c r="DZ9">
        <v>3</v>
      </c>
      <c r="EA9">
        <v>0</v>
      </c>
      <c r="EB9">
        <v>1</v>
      </c>
      <c r="EC9">
        <v>1</v>
      </c>
      <c r="ED9">
        <v>12</v>
      </c>
      <c r="EE9">
        <v>8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101</v>
      </c>
      <c r="GU9">
        <v>65</v>
      </c>
      <c r="GV9">
        <v>202</v>
      </c>
      <c r="GW9">
        <v>169</v>
      </c>
      <c r="GX9">
        <v>120</v>
      </c>
      <c r="GY9">
        <v>21</v>
      </c>
      <c r="GZ9">
        <v>0</v>
      </c>
      <c r="HA9">
        <v>230</v>
      </c>
      <c r="HB9">
        <v>8</v>
      </c>
      <c r="HC9">
        <v>123</v>
      </c>
      <c r="HD9">
        <v>131</v>
      </c>
      <c r="HE9">
        <v>0</v>
      </c>
      <c r="HF9">
        <v>1</v>
      </c>
      <c r="HG9">
        <v>1</v>
      </c>
      <c r="HH9">
        <v>26</v>
      </c>
      <c r="HI9">
        <v>1</v>
      </c>
      <c r="HJ9">
        <v>27</v>
      </c>
      <c r="HK9">
        <v>19</v>
      </c>
      <c r="HL9">
        <v>21</v>
      </c>
      <c r="HM9">
        <v>40</v>
      </c>
      <c r="HN9">
        <v>21</v>
      </c>
      <c r="HO9">
        <v>395</v>
      </c>
    </row>
    <row r="10" spans="1:223" x14ac:dyDescent="0.25">
      <c r="A10" t="s">
        <v>235</v>
      </c>
      <c r="B10" t="s">
        <v>295</v>
      </c>
      <c r="C10" t="s">
        <v>460</v>
      </c>
      <c r="D10">
        <v>1</v>
      </c>
      <c r="E10">
        <v>0</v>
      </c>
      <c r="F10">
        <v>2</v>
      </c>
      <c r="G10">
        <v>0</v>
      </c>
      <c r="H10">
        <v>0</v>
      </c>
      <c r="I10">
        <v>0</v>
      </c>
      <c r="J10">
        <v>2</v>
      </c>
      <c r="K10">
        <v>0</v>
      </c>
      <c r="L10">
        <v>22</v>
      </c>
      <c r="M10">
        <v>1</v>
      </c>
      <c r="N10">
        <v>0</v>
      </c>
      <c r="O10">
        <v>3</v>
      </c>
      <c r="P10">
        <v>40</v>
      </c>
      <c r="Q10">
        <v>3</v>
      </c>
      <c r="R10">
        <v>124</v>
      </c>
      <c r="S10">
        <v>0</v>
      </c>
      <c r="T10">
        <v>0</v>
      </c>
      <c r="U10">
        <v>8</v>
      </c>
      <c r="V10">
        <v>8</v>
      </c>
      <c r="W10">
        <v>24</v>
      </c>
      <c r="Y10">
        <v>238</v>
      </c>
      <c r="Z10">
        <v>1</v>
      </c>
      <c r="AA10">
        <v>0</v>
      </c>
      <c r="AB10">
        <v>2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15</v>
      </c>
      <c r="AI10">
        <v>1</v>
      </c>
      <c r="AJ10">
        <v>0</v>
      </c>
      <c r="AK10">
        <v>1</v>
      </c>
      <c r="AL10">
        <v>27</v>
      </c>
      <c r="AM10">
        <v>2</v>
      </c>
      <c r="AN10">
        <v>118</v>
      </c>
      <c r="AO10">
        <v>0</v>
      </c>
      <c r="AP10">
        <v>0</v>
      </c>
      <c r="AQ10">
        <v>10</v>
      </c>
      <c r="AR10">
        <v>1</v>
      </c>
      <c r="AS10">
        <v>20</v>
      </c>
      <c r="AU10">
        <v>199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5</v>
      </c>
      <c r="BE10">
        <v>0</v>
      </c>
      <c r="BF10">
        <v>0</v>
      </c>
      <c r="BG10">
        <v>0</v>
      </c>
      <c r="BH10">
        <v>2</v>
      </c>
      <c r="BI10">
        <v>0</v>
      </c>
      <c r="BJ10">
        <v>9</v>
      </c>
      <c r="BK10">
        <v>0</v>
      </c>
      <c r="BL10">
        <v>0</v>
      </c>
      <c r="BM10">
        <v>1</v>
      </c>
      <c r="BN10">
        <v>1</v>
      </c>
      <c r="BO10">
        <v>4</v>
      </c>
      <c r="BQ10">
        <v>22</v>
      </c>
      <c r="BR10">
        <v>1</v>
      </c>
      <c r="BS10">
        <v>0</v>
      </c>
      <c r="BT10">
        <v>2</v>
      </c>
      <c r="BU10">
        <v>0</v>
      </c>
      <c r="BV10">
        <v>0</v>
      </c>
      <c r="BW10">
        <v>0</v>
      </c>
      <c r="BX10">
        <v>1</v>
      </c>
      <c r="BY10">
        <v>0</v>
      </c>
      <c r="BZ10">
        <v>20</v>
      </c>
      <c r="CA10">
        <v>1</v>
      </c>
      <c r="CB10">
        <v>0</v>
      </c>
      <c r="CC10">
        <v>1</v>
      </c>
      <c r="CD10">
        <v>29</v>
      </c>
      <c r="CE10">
        <v>2</v>
      </c>
      <c r="CF10">
        <v>127</v>
      </c>
      <c r="CG10">
        <v>0</v>
      </c>
      <c r="CH10">
        <v>0</v>
      </c>
      <c r="CI10">
        <v>11</v>
      </c>
      <c r="CJ10">
        <v>2</v>
      </c>
      <c r="CK10">
        <v>24</v>
      </c>
      <c r="CM10">
        <v>221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11</v>
      </c>
      <c r="CW10">
        <v>1</v>
      </c>
      <c r="CX10">
        <v>0</v>
      </c>
      <c r="CY10">
        <v>1</v>
      </c>
      <c r="CZ10">
        <v>24</v>
      </c>
      <c r="DA10">
        <v>1</v>
      </c>
      <c r="DB10">
        <v>123</v>
      </c>
      <c r="DC10">
        <v>0</v>
      </c>
      <c r="DD10">
        <v>0</v>
      </c>
      <c r="DE10">
        <v>10</v>
      </c>
      <c r="DF10">
        <v>1</v>
      </c>
      <c r="DG10">
        <v>17</v>
      </c>
      <c r="DH10">
        <v>189</v>
      </c>
      <c r="DJ10">
        <v>1</v>
      </c>
      <c r="DK10">
        <v>0</v>
      </c>
      <c r="DL10">
        <v>2</v>
      </c>
      <c r="DM10">
        <v>0</v>
      </c>
      <c r="DN10">
        <v>0</v>
      </c>
      <c r="DO10">
        <v>0</v>
      </c>
      <c r="DP10">
        <v>1</v>
      </c>
      <c r="DQ10">
        <v>0</v>
      </c>
      <c r="DR10">
        <v>9</v>
      </c>
      <c r="DS10">
        <v>0</v>
      </c>
      <c r="DT10">
        <v>0</v>
      </c>
      <c r="DU10">
        <v>0</v>
      </c>
      <c r="DV10">
        <v>5</v>
      </c>
      <c r="DW10">
        <v>1</v>
      </c>
      <c r="DX10">
        <v>4</v>
      </c>
      <c r="DY10">
        <v>0</v>
      </c>
      <c r="DZ10">
        <v>0</v>
      </c>
      <c r="EA10">
        <v>1</v>
      </c>
      <c r="EB10">
        <v>1</v>
      </c>
      <c r="EC10">
        <v>7</v>
      </c>
      <c r="ED10">
        <v>32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GV10">
        <v>239</v>
      </c>
      <c r="GW10">
        <v>238</v>
      </c>
      <c r="GX10">
        <v>221</v>
      </c>
      <c r="GY10">
        <v>7</v>
      </c>
      <c r="GZ10">
        <v>0</v>
      </c>
      <c r="HA10">
        <v>249</v>
      </c>
      <c r="HE10">
        <v>0</v>
      </c>
      <c r="HF10">
        <v>1</v>
      </c>
      <c r="HG10">
        <v>1</v>
      </c>
      <c r="HH10">
        <v>56</v>
      </c>
      <c r="HI10">
        <v>18</v>
      </c>
      <c r="HJ10">
        <v>74</v>
      </c>
    </row>
    <row r="11" spans="1:223" x14ac:dyDescent="0.25">
      <c r="A11" t="s">
        <v>235</v>
      </c>
      <c r="B11" t="s">
        <v>264</v>
      </c>
      <c r="C11" t="s">
        <v>460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4</v>
      </c>
      <c r="K11">
        <v>0</v>
      </c>
      <c r="L11">
        <v>29</v>
      </c>
      <c r="M11">
        <v>0</v>
      </c>
      <c r="N11">
        <v>0</v>
      </c>
      <c r="O11">
        <v>2</v>
      </c>
      <c r="P11">
        <v>22</v>
      </c>
      <c r="Q11">
        <v>1</v>
      </c>
      <c r="R11">
        <v>109</v>
      </c>
      <c r="S11">
        <v>0</v>
      </c>
      <c r="T11">
        <v>0</v>
      </c>
      <c r="U11">
        <v>15</v>
      </c>
      <c r="V11">
        <v>4</v>
      </c>
      <c r="W11">
        <v>34</v>
      </c>
      <c r="Y11">
        <v>222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0</v>
      </c>
      <c r="AH11">
        <v>17</v>
      </c>
      <c r="AI11">
        <v>0</v>
      </c>
      <c r="AJ11">
        <v>0</v>
      </c>
      <c r="AK11">
        <v>2</v>
      </c>
      <c r="AL11">
        <v>21</v>
      </c>
      <c r="AM11">
        <v>3</v>
      </c>
      <c r="AN11">
        <v>95</v>
      </c>
      <c r="AO11">
        <v>0</v>
      </c>
      <c r="AP11">
        <v>0</v>
      </c>
      <c r="AQ11">
        <v>10</v>
      </c>
      <c r="AR11">
        <v>7</v>
      </c>
      <c r="AS11">
        <v>27</v>
      </c>
      <c r="AU11">
        <v>186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5</v>
      </c>
      <c r="BE11">
        <v>0</v>
      </c>
      <c r="BF11">
        <v>0</v>
      </c>
      <c r="BG11">
        <v>0</v>
      </c>
      <c r="BH11">
        <v>7</v>
      </c>
      <c r="BI11">
        <v>0</v>
      </c>
      <c r="BJ11">
        <v>7</v>
      </c>
      <c r="BK11">
        <v>0</v>
      </c>
      <c r="BL11">
        <v>0</v>
      </c>
      <c r="BM11">
        <v>0</v>
      </c>
      <c r="BN11">
        <v>1</v>
      </c>
      <c r="BO11">
        <v>3</v>
      </c>
      <c r="BQ11">
        <v>23</v>
      </c>
      <c r="BR11">
        <v>1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3</v>
      </c>
      <c r="BY11">
        <v>0</v>
      </c>
      <c r="BZ11">
        <v>22</v>
      </c>
      <c r="CA11">
        <v>0</v>
      </c>
      <c r="CB11">
        <v>0</v>
      </c>
      <c r="CC11">
        <v>2</v>
      </c>
      <c r="CD11">
        <v>28</v>
      </c>
      <c r="CE11">
        <v>3</v>
      </c>
      <c r="CF11">
        <v>102</v>
      </c>
      <c r="CG11">
        <v>0</v>
      </c>
      <c r="CH11">
        <v>0</v>
      </c>
      <c r="CI11">
        <v>10</v>
      </c>
      <c r="CJ11">
        <v>8</v>
      </c>
      <c r="CK11">
        <v>30</v>
      </c>
      <c r="CM11">
        <v>209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15</v>
      </c>
      <c r="CW11">
        <v>0</v>
      </c>
      <c r="CX11">
        <v>0</v>
      </c>
      <c r="CY11">
        <v>1</v>
      </c>
      <c r="CZ11">
        <v>17</v>
      </c>
      <c r="DA11">
        <v>3</v>
      </c>
      <c r="DB11">
        <v>90</v>
      </c>
      <c r="DC11">
        <v>0</v>
      </c>
      <c r="DD11">
        <v>0</v>
      </c>
      <c r="DE11">
        <v>7</v>
      </c>
      <c r="DF11">
        <v>3</v>
      </c>
      <c r="DG11">
        <v>22</v>
      </c>
      <c r="DH11">
        <v>158</v>
      </c>
      <c r="DJ11">
        <v>1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3</v>
      </c>
      <c r="DQ11">
        <v>0</v>
      </c>
      <c r="DR11">
        <v>7</v>
      </c>
      <c r="DS11">
        <v>0</v>
      </c>
      <c r="DT11">
        <v>0</v>
      </c>
      <c r="DU11">
        <v>1</v>
      </c>
      <c r="DV11">
        <v>11</v>
      </c>
      <c r="DW11">
        <v>0</v>
      </c>
      <c r="DX11">
        <v>12</v>
      </c>
      <c r="DY11">
        <v>0</v>
      </c>
      <c r="DZ11">
        <v>0</v>
      </c>
      <c r="EA11">
        <v>3</v>
      </c>
      <c r="EB11">
        <v>5</v>
      </c>
      <c r="EC11">
        <v>8</v>
      </c>
      <c r="ED11">
        <v>51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GV11">
        <v>249</v>
      </c>
      <c r="GW11">
        <v>222</v>
      </c>
      <c r="GX11">
        <v>209</v>
      </c>
      <c r="GY11">
        <v>16</v>
      </c>
      <c r="GZ11">
        <v>0</v>
      </c>
      <c r="HA11">
        <v>246</v>
      </c>
      <c r="HE11">
        <v>0</v>
      </c>
      <c r="HF11">
        <v>0</v>
      </c>
      <c r="HG11">
        <v>0</v>
      </c>
      <c r="HH11">
        <v>57</v>
      </c>
      <c r="HI11">
        <v>19</v>
      </c>
      <c r="HJ11">
        <v>76</v>
      </c>
    </row>
    <row r="12" spans="1:223" x14ac:dyDescent="0.25">
      <c r="A12" t="s">
        <v>235</v>
      </c>
      <c r="B12" t="s">
        <v>265</v>
      </c>
      <c r="C12" t="s">
        <v>460</v>
      </c>
      <c r="D12">
        <v>6</v>
      </c>
      <c r="E12">
        <v>0</v>
      </c>
      <c r="F12">
        <v>0</v>
      </c>
      <c r="G12">
        <v>1</v>
      </c>
      <c r="H12">
        <v>0</v>
      </c>
      <c r="I12">
        <v>0</v>
      </c>
      <c r="J12">
        <v>6</v>
      </c>
      <c r="K12">
        <v>1</v>
      </c>
      <c r="L12">
        <v>31</v>
      </c>
      <c r="M12">
        <v>0</v>
      </c>
      <c r="N12">
        <v>0</v>
      </c>
      <c r="O12">
        <v>2</v>
      </c>
      <c r="P12">
        <v>32</v>
      </c>
      <c r="Q12">
        <v>2</v>
      </c>
      <c r="R12">
        <v>77</v>
      </c>
      <c r="S12">
        <v>0</v>
      </c>
      <c r="T12">
        <v>0</v>
      </c>
      <c r="U12">
        <v>9</v>
      </c>
      <c r="V12">
        <v>3</v>
      </c>
      <c r="W12">
        <v>34</v>
      </c>
      <c r="X12">
        <v>5</v>
      </c>
      <c r="Y12">
        <v>209</v>
      </c>
      <c r="Z12">
        <v>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2</v>
      </c>
      <c r="AG12">
        <v>1</v>
      </c>
      <c r="AH12">
        <v>20</v>
      </c>
      <c r="AI12">
        <v>0</v>
      </c>
      <c r="AJ12">
        <v>0</v>
      </c>
      <c r="AK12">
        <v>3</v>
      </c>
      <c r="AL12">
        <v>22</v>
      </c>
      <c r="AM12">
        <v>2</v>
      </c>
      <c r="AN12">
        <v>80</v>
      </c>
      <c r="AO12">
        <v>0</v>
      </c>
      <c r="AP12">
        <v>0</v>
      </c>
      <c r="AQ12">
        <v>12</v>
      </c>
      <c r="AR12">
        <v>3</v>
      </c>
      <c r="AS12">
        <v>31</v>
      </c>
      <c r="AT12">
        <v>5</v>
      </c>
      <c r="AU12">
        <v>183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4</v>
      </c>
      <c r="BE12">
        <v>0</v>
      </c>
      <c r="BF12">
        <v>0</v>
      </c>
      <c r="BG12">
        <v>0</v>
      </c>
      <c r="BH12">
        <v>4</v>
      </c>
      <c r="BI12">
        <v>0</v>
      </c>
      <c r="BJ12">
        <v>5</v>
      </c>
      <c r="BK12">
        <v>0</v>
      </c>
      <c r="BL12">
        <v>0</v>
      </c>
      <c r="BM12">
        <v>0</v>
      </c>
      <c r="BN12">
        <v>0</v>
      </c>
      <c r="BO12">
        <v>3</v>
      </c>
      <c r="BP12">
        <v>0</v>
      </c>
      <c r="BQ12">
        <v>16</v>
      </c>
      <c r="BR12">
        <v>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2</v>
      </c>
      <c r="BY12">
        <v>1</v>
      </c>
      <c r="BZ12">
        <v>24</v>
      </c>
      <c r="CA12">
        <v>0</v>
      </c>
      <c r="CB12">
        <v>0</v>
      </c>
      <c r="CC12">
        <v>3</v>
      </c>
      <c r="CD12">
        <v>26</v>
      </c>
      <c r="CE12">
        <v>2</v>
      </c>
      <c r="CF12">
        <v>85</v>
      </c>
      <c r="CG12">
        <v>0</v>
      </c>
      <c r="CH12">
        <v>0</v>
      </c>
      <c r="CI12">
        <v>12</v>
      </c>
      <c r="CJ12">
        <v>3</v>
      </c>
      <c r="CK12">
        <v>34</v>
      </c>
      <c r="CL12">
        <v>5</v>
      </c>
      <c r="CM12">
        <v>194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1</v>
      </c>
      <c r="CU12">
        <v>1</v>
      </c>
      <c r="CV12">
        <v>21</v>
      </c>
      <c r="CW12">
        <v>0</v>
      </c>
      <c r="CX12">
        <v>0</v>
      </c>
      <c r="CY12">
        <v>3</v>
      </c>
      <c r="CZ12">
        <v>15</v>
      </c>
      <c r="DA12">
        <v>2</v>
      </c>
      <c r="DB12">
        <v>79</v>
      </c>
      <c r="DC12">
        <v>0</v>
      </c>
      <c r="DD12">
        <v>0</v>
      </c>
      <c r="DE12">
        <v>11</v>
      </c>
      <c r="DF12">
        <v>2</v>
      </c>
      <c r="DG12">
        <v>31</v>
      </c>
      <c r="DH12">
        <v>166</v>
      </c>
      <c r="DI12">
        <v>5</v>
      </c>
      <c r="DJ12">
        <v>2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3</v>
      </c>
      <c r="DS12">
        <v>0</v>
      </c>
      <c r="DT12">
        <v>0</v>
      </c>
      <c r="DU12">
        <v>0</v>
      </c>
      <c r="DV12">
        <v>11</v>
      </c>
      <c r="DW12">
        <v>0</v>
      </c>
      <c r="DX12">
        <v>6</v>
      </c>
      <c r="DY12">
        <v>0</v>
      </c>
      <c r="DZ12">
        <v>0</v>
      </c>
      <c r="EA12">
        <v>1</v>
      </c>
      <c r="EB12">
        <v>1</v>
      </c>
      <c r="EC12">
        <v>3</v>
      </c>
      <c r="ED12">
        <v>28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1</v>
      </c>
      <c r="FW12">
        <v>0</v>
      </c>
      <c r="FX12">
        <v>3</v>
      </c>
      <c r="FY12">
        <v>0</v>
      </c>
      <c r="FZ12">
        <v>0</v>
      </c>
      <c r="GA12">
        <v>0</v>
      </c>
      <c r="GB12">
        <v>10</v>
      </c>
      <c r="GC12">
        <v>0</v>
      </c>
      <c r="GD12">
        <v>6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178</v>
      </c>
      <c r="GU12">
        <v>59</v>
      </c>
      <c r="GV12">
        <v>246</v>
      </c>
      <c r="GW12">
        <v>209</v>
      </c>
      <c r="GX12">
        <v>194</v>
      </c>
      <c r="GY12">
        <v>13</v>
      </c>
      <c r="GZ12">
        <v>0</v>
      </c>
      <c r="HA12">
        <v>248</v>
      </c>
      <c r="HB12">
        <v>8</v>
      </c>
      <c r="HC12">
        <v>191</v>
      </c>
      <c r="HD12">
        <v>199</v>
      </c>
      <c r="HE12">
        <v>0</v>
      </c>
      <c r="HF12">
        <v>0</v>
      </c>
      <c r="HG12">
        <v>0</v>
      </c>
      <c r="HH12">
        <v>70</v>
      </c>
      <c r="HI12">
        <v>1</v>
      </c>
      <c r="HJ12">
        <v>71</v>
      </c>
      <c r="HK12">
        <v>86</v>
      </c>
      <c r="HL12">
        <v>4</v>
      </c>
      <c r="HM12">
        <v>90</v>
      </c>
      <c r="HN12">
        <v>24</v>
      </c>
      <c r="HO12">
        <v>43</v>
      </c>
    </row>
    <row r="13" spans="1:223" x14ac:dyDescent="0.25">
      <c r="A13" t="s">
        <v>235</v>
      </c>
      <c r="B13" t="s">
        <v>267</v>
      </c>
      <c r="C13" t="s">
        <v>460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0</v>
      </c>
      <c r="L13">
        <v>26</v>
      </c>
      <c r="M13">
        <v>0</v>
      </c>
      <c r="N13">
        <v>0</v>
      </c>
      <c r="O13">
        <v>3</v>
      </c>
      <c r="P13">
        <v>34</v>
      </c>
      <c r="Q13">
        <v>0</v>
      </c>
      <c r="R13">
        <v>85</v>
      </c>
      <c r="S13">
        <v>0</v>
      </c>
      <c r="T13">
        <v>0</v>
      </c>
      <c r="U13">
        <v>7</v>
      </c>
      <c r="V13">
        <v>3</v>
      </c>
      <c r="W13">
        <v>30</v>
      </c>
      <c r="X13">
        <v>14</v>
      </c>
      <c r="Y13">
        <v>210</v>
      </c>
      <c r="Z13">
        <v>0</v>
      </c>
      <c r="AA13">
        <v>0</v>
      </c>
      <c r="AB13">
        <v>2</v>
      </c>
      <c r="AC13">
        <v>0</v>
      </c>
      <c r="AD13">
        <v>0</v>
      </c>
      <c r="AE13">
        <v>0</v>
      </c>
      <c r="AF13">
        <v>2</v>
      </c>
      <c r="AG13">
        <v>0</v>
      </c>
      <c r="AH13">
        <v>24</v>
      </c>
      <c r="AI13">
        <v>0</v>
      </c>
      <c r="AJ13">
        <v>0</v>
      </c>
      <c r="AK13">
        <v>2</v>
      </c>
      <c r="AL13">
        <v>26</v>
      </c>
      <c r="AM13">
        <v>0</v>
      </c>
      <c r="AN13">
        <v>59</v>
      </c>
      <c r="AO13">
        <v>0</v>
      </c>
      <c r="AP13">
        <v>0</v>
      </c>
      <c r="AQ13">
        <v>10</v>
      </c>
      <c r="AR13">
        <v>3</v>
      </c>
      <c r="AS13">
        <v>21</v>
      </c>
      <c r="AT13">
        <v>12</v>
      </c>
      <c r="AU13">
        <v>161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4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5</v>
      </c>
      <c r="BK13">
        <v>0</v>
      </c>
      <c r="BL13">
        <v>0</v>
      </c>
      <c r="BM13">
        <v>0</v>
      </c>
      <c r="BN13">
        <v>0</v>
      </c>
      <c r="BO13">
        <v>2</v>
      </c>
      <c r="BP13">
        <v>0</v>
      </c>
      <c r="BQ13">
        <v>12</v>
      </c>
      <c r="BR13">
        <v>0</v>
      </c>
      <c r="BS13">
        <v>0</v>
      </c>
      <c r="BT13">
        <v>2</v>
      </c>
      <c r="BU13">
        <v>0</v>
      </c>
      <c r="BV13">
        <v>0</v>
      </c>
      <c r="BW13">
        <v>0</v>
      </c>
      <c r="BX13">
        <v>2</v>
      </c>
      <c r="BY13">
        <v>0</v>
      </c>
      <c r="BZ13">
        <v>28</v>
      </c>
      <c r="CA13">
        <v>0</v>
      </c>
      <c r="CB13">
        <v>0</v>
      </c>
      <c r="CC13">
        <v>2</v>
      </c>
      <c r="CD13">
        <v>27</v>
      </c>
      <c r="CE13">
        <v>0</v>
      </c>
      <c r="CF13">
        <v>64</v>
      </c>
      <c r="CG13">
        <v>0</v>
      </c>
      <c r="CH13">
        <v>0</v>
      </c>
      <c r="CI13">
        <v>10</v>
      </c>
      <c r="CJ13">
        <v>3</v>
      </c>
      <c r="CK13">
        <v>23</v>
      </c>
      <c r="CL13">
        <v>12</v>
      </c>
      <c r="CM13">
        <v>161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18</v>
      </c>
      <c r="CW13">
        <v>0</v>
      </c>
      <c r="CX13">
        <v>0</v>
      </c>
      <c r="CY13">
        <v>2</v>
      </c>
      <c r="CZ13">
        <v>15</v>
      </c>
      <c r="DA13">
        <v>0</v>
      </c>
      <c r="DB13">
        <v>57</v>
      </c>
      <c r="DC13">
        <v>0</v>
      </c>
      <c r="DD13">
        <v>0</v>
      </c>
      <c r="DE13">
        <v>10</v>
      </c>
      <c r="DF13">
        <v>3</v>
      </c>
      <c r="DG13">
        <v>16</v>
      </c>
      <c r="DH13">
        <v>122</v>
      </c>
      <c r="DI13">
        <v>12</v>
      </c>
      <c r="DJ13">
        <v>0</v>
      </c>
      <c r="DK13">
        <v>0</v>
      </c>
      <c r="DL13">
        <v>1</v>
      </c>
      <c r="DM13">
        <v>0</v>
      </c>
      <c r="DN13">
        <v>0</v>
      </c>
      <c r="DO13">
        <v>0</v>
      </c>
      <c r="DP13">
        <v>2</v>
      </c>
      <c r="DQ13">
        <v>0</v>
      </c>
      <c r="DR13">
        <v>10</v>
      </c>
      <c r="DS13">
        <v>0</v>
      </c>
      <c r="DT13">
        <v>0</v>
      </c>
      <c r="DU13">
        <v>0</v>
      </c>
      <c r="DV13">
        <v>12</v>
      </c>
      <c r="DW13">
        <v>0</v>
      </c>
      <c r="DX13">
        <v>7</v>
      </c>
      <c r="DY13">
        <v>0</v>
      </c>
      <c r="DZ13">
        <v>0</v>
      </c>
      <c r="EA13">
        <v>0</v>
      </c>
      <c r="EB13">
        <v>0</v>
      </c>
      <c r="EC13">
        <v>7</v>
      </c>
      <c r="ED13">
        <v>39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2</v>
      </c>
      <c r="FY13">
        <v>0</v>
      </c>
      <c r="FZ13">
        <v>0</v>
      </c>
      <c r="GA13">
        <v>0</v>
      </c>
      <c r="GB13">
        <v>1</v>
      </c>
      <c r="GC13">
        <v>0</v>
      </c>
      <c r="GD13">
        <v>1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243</v>
      </c>
      <c r="GW13">
        <v>210</v>
      </c>
      <c r="GX13">
        <v>161</v>
      </c>
      <c r="GY13">
        <v>12</v>
      </c>
      <c r="GZ13">
        <v>0</v>
      </c>
      <c r="HA13">
        <v>280</v>
      </c>
      <c r="HB13">
        <v>11</v>
      </c>
      <c r="HC13">
        <v>162</v>
      </c>
      <c r="HD13">
        <v>173</v>
      </c>
      <c r="HE13">
        <v>0</v>
      </c>
      <c r="HF13">
        <v>0</v>
      </c>
      <c r="HG13">
        <v>0</v>
      </c>
      <c r="HH13">
        <v>49</v>
      </c>
      <c r="HI13">
        <v>4</v>
      </c>
      <c r="HJ13">
        <v>53</v>
      </c>
      <c r="HK13">
        <v>66</v>
      </c>
      <c r="HL13">
        <v>6</v>
      </c>
      <c r="HM13">
        <v>72</v>
      </c>
      <c r="HN13">
        <v>24</v>
      </c>
      <c r="HO13">
        <v>43</v>
      </c>
    </row>
    <row r="14" spans="1:223" x14ac:dyDescent="0.25">
      <c r="A14" t="s">
        <v>209</v>
      </c>
      <c r="B14" t="s">
        <v>295</v>
      </c>
      <c r="C14" t="s">
        <v>460</v>
      </c>
      <c r="D14">
        <v>3</v>
      </c>
      <c r="E14">
        <v>0</v>
      </c>
      <c r="F14">
        <v>2</v>
      </c>
      <c r="G14">
        <v>0</v>
      </c>
      <c r="H14">
        <v>0</v>
      </c>
      <c r="I14">
        <v>1</v>
      </c>
      <c r="J14">
        <v>2</v>
      </c>
      <c r="K14">
        <v>0</v>
      </c>
      <c r="L14">
        <v>24</v>
      </c>
      <c r="M14">
        <v>3</v>
      </c>
      <c r="N14">
        <v>3</v>
      </c>
      <c r="O14">
        <v>5</v>
      </c>
      <c r="P14">
        <v>30</v>
      </c>
      <c r="Q14">
        <v>5</v>
      </c>
      <c r="R14">
        <v>120</v>
      </c>
      <c r="S14">
        <v>10</v>
      </c>
      <c r="T14">
        <v>121</v>
      </c>
      <c r="U14">
        <v>6</v>
      </c>
      <c r="V14">
        <v>0</v>
      </c>
      <c r="W14">
        <v>5</v>
      </c>
      <c r="Y14">
        <v>340</v>
      </c>
      <c r="Z14">
        <v>3</v>
      </c>
      <c r="AA14">
        <v>0</v>
      </c>
      <c r="AB14">
        <v>2</v>
      </c>
      <c r="AC14">
        <v>1</v>
      </c>
      <c r="AD14">
        <v>0</v>
      </c>
      <c r="AE14">
        <v>0</v>
      </c>
      <c r="AF14">
        <v>4</v>
      </c>
      <c r="AG14">
        <v>1</v>
      </c>
      <c r="AH14">
        <v>20</v>
      </c>
      <c r="AI14">
        <v>2</v>
      </c>
      <c r="AJ14">
        <v>6</v>
      </c>
      <c r="AK14">
        <v>9</v>
      </c>
      <c r="AL14">
        <v>21</v>
      </c>
      <c r="AM14">
        <v>6</v>
      </c>
      <c r="AN14">
        <v>68</v>
      </c>
      <c r="AO14">
        <v>10</v>
      </c>
      <c r="AP14">
        <v>56</v>
      </c>
      <c r="AQ14">
        <v>4</v>
      </c>
      <c r="AR14">
        <v>0</v>
      </c>
      <c r="AS14">
        <v>5</v>
      </c>
      <c r="AU14">
        <v>218</v>
      </c>
      <c r="AV14">
        <v>3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4</v>
      </c>
      <c r="BE14">
        <v>0</v>
      </c>
      <c r="BF14">
        <v>0</v>
      </c>
      <c r="BG14">
        <v>0</v>
      </c>
      <c r="BH14">
        <v>2</v>
      </c>
      <c r="BI14">
        <v>0</v>
      </c>
      <c r="BJ14">
        <v>11</v>
      </c>
      <c r="BK14">
        <v>2</v>
      </c>
      <c r="BL14">
        <v>0</v>
      </c>
      <c r="BM14">
        <v>0</v>
      </c>
      <c r="BN14">
        <v>0</v>
      </c>
      <c r="BO14">
        <v>0</v>
      </c>
      <c r="BQ14">
        <v>23</v>
      </c>
      <c r="BR14">
        <v>6</v>
      </c>
      <c r="BS14">
        <v>0</v>
      </c>
      <c r="BT14">
        <v>2</v>
      </c>
      <c r="BU14">
        <v>1</v>
      </c>
      <c r="BV14">
        <v>0</v>
      </c>
      <c r="BW14">
        <v>0</v>
      </c>
      <c r="BX14">
        <v>5</v>
      </c>
      <c r="BY14">
        <v>1</v>
      </c>
      <c r="BZ14">
        <v>24</v>
      </c>
      <c r="CA14">
        <v>2</v>
      </c>
      <c r="CB14">
        <v>6</v>
      </c>
      <c r="CC14">
        <v>9</v>
      </c>
      <c r="CD14">
        <v>23</v>
      </c>
      <c r="CE14">
        <v>6</v>
      </c>
      <c r="CF14">
        <v>79</v>
      </c>
      <c r="CG14">
        <v>12</v>
      </c>
      <c r="CH14">
        <v>56</v>
      </c>
      <c r="CI14">
        <v>4</v>
      </c>
      <c r="CJ14">
        <v>0</v>
      </c>
      <c r="CK14">
        <v>5</v>
      </c>
      <c r="CM14">
        <v>241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9</v>
      </c>
      <c r="CW14">
        <v>2</v>
      </c>
      <c r="CX14">
        <v>4</v>
      </c>
      <c r="CY14">
        <v>8</v>
      </c>
      <c r="CZ14">
        <v>16</v>
      </c>
      <c r="DA14">
        <v>5</v>
      </c>
      <c r="DB14">
        <v>74</v>
      </c>
      <c r="DC14">
        <v>7</v>
      </c>
      <c r="DD14">
        <v>34</v>
      </c>
      <c r="DE14">
        <v>4</v>
      </c>
      <c r="DF14">
        <v>0</v>
      </c>
      <c r="DG14">
        <v>5</v>
      </c>
      <c r="DH14">
        <v>171</v>
      </c>
      <c r="DJ14">
        <v>6</v>
      </c>
      <c r="DK14">
        <v>0</v>
      </c>
      <c r="DL14">
        <v>0</v>
      </c>
      <c r="DM14">
        <v>1</v>
      </c>
      <c r="DN14">
        <v>0</v>
      </c>
      <c r="DO14">
        <v>0</v>
      </c>
      <c r="DP14">
        <v>2</v>
      </c>
      <c r="DQ14">
        <v>1</v>
      </c>
      <c r="DR14">
        <v>15</v>
      </c>
      <c r="DS14">
        <v>0</v>
      </c>
      <c r="DT14">
        <v>2</v>
      </c>
      <c r="DU14">
        <v>1</v>
      </c>
      <c r="DV14">
        <v>7</v>
      </c>
      <c r="DW14">
        <v>1</v>
      </c>
      <c r="DX14">
        <v>5</v>
      </c>
      <c r="DY14">
        <v>5</v>
      </c>
      <c r="DZ14">
        <v>22</v>
      </c>
      <c r="EA14">
        <v>0</v>
      </c>
      <c r="EB14">
        <v>0</v>
      </c>
      <c r="EC14">
        <v>0</v>
      </c>
      <c r="ED14">
        <v>68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2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2</v>
      </c>
      <c r="GV14">
        <v>536</v>
      </c>
      <c r="GW14">
        <v>340</v>
      </c>
      <c r="GX14">
        <v>241</v>
      </c>
      <c r="GY14">
        <v>7</v>
      </c>
      <c r="GZ14">
        <v>0</v>
      </c>
      <c r="HA14">
        <v>628</v>
      </c>
      <c r="HE14">
        <v>1</v>
      </c>
      <c r="HF14">
        <v>0</v>
      </c>
      <c r="HG14">
        <v>1</v>
      </c>
      <c r="HH14">
        <v>58</v>
      </c>
      <c r="HI14">
        <v>49</v>
      </c>
      <c r="HJ14">
        <v>107</v>
      </c>
    </row>
    <row r="15" spans="1:223" x14ac:dyDescent="0.25">
      <c r="A15" t="s">
        <v>209</v>
      </c>
      <c r="B15" t="s">
        <v>264</v>
      </c>
      <c r="C15" t="s">
        <v>460</v>
      </c>
      <c r="D15">
        <v>2</v>
      </c>
      <c r="E15">
        <v>0</v>
      </c>
      <c r="F15">
        <v>1</v>
      </c>
      <c r="G15">
        <v>0</v>
      </c>
      <c r="H15">
        <v>0</v>
      </c>
      <c r="I15">
        <v>1</v>
      </c>
      <c r="J15">
        <v>2</v>
      </c>
      <c r="K15">
        <v>1</v>
      </c>
      <c r="L15">
        <v>16</v>
      </c>
      <c r="M15">
        <v>2</v>
      </c>
      <c r="N15">
        <v>0</v>
      </c>
      <c r="O15">
        <v>3</v>
      </c>
      <c r="P15">
        <v>24</v>
      </c>
      <c r="Q15">
        <v>6</v>
      </c>
      <c r="R15">
        <v>110</v>
      </c>
      <c r="S15">
        <v>6</v>
      </c>
      <c r="T15">
        <v>119</v>
      </c>
      <c r="U15">
        <v>5</v>
      </c>
      <c r="V15">
        <v>0</v>
      </c>
      <c r="W15">
        <v>3</v>
      </c>
      <c r="Y15">
        <v>301</v>
      </c>
      <c r="Z15">
        <v>0</v>
      </c>
      <c r="AA15">
        <v>0</v>
      </c>
      <c r="AB15">
        <v>4</v>
      </c>
      <c r="AC15">
        <v>0</v>
      </c>
      <c r="AD15">
        <v>0</v>
      </c>
      <c r="AE15">
        <v>1</v>
      </c>
      <c r="AF15">
        <v>2</v>
      </c>
      <c r="AG15">
        <v>0</v>
      </c>
      <c r="AH15">
        <v>21</v>
      </c>
      <c r="AI15">
        <v>2</v>
      </c>
      <c r="AJ15">
        <v>1</v>
      </c>
      <c r="AK15">
        <v>3</v>
      </c>
      <c r="AL15">
        <v>25</v>
      </c>
      <c r="AM15">
        <v>5</v>
      </c>
      <c r="AN15">
        <v>115</v>
      </c>
      <c r="AO15">
        <v>6</v>
      </c>
      <c r="AP15">
        <v>82</v>
      </c>
      <c r="AQ15">
        <v>7</v>
      </c>
      <c r="AR15">
        <v>0</v>
      </c>
      <c r="AS15">
        <v>5</v>
      </c>
      <c r="AU15">
        <v>279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6</v>
      </c>
      <c r="BE15">
        <v>0</v>
      </c>
      <c r="BF15">
        <v>0</v>
      </c>
      <c r="BG15">
        <v>0</v>
      </c>
      <c r="BH15">
        <v>3</v>
      </c>
      <c r="BI15">
        <v>0</v>
      </c>
      <c r="BJ15">
        <v>15</v>
      </c>
      <c r="BK15">
        <v>0</v>
      </c>
      <c r="BL15">
        <v>0</v>
      </c>
      <c r="BM15">
        <v>0</v>
      </c>
      <c r="BN15">
        <v>0</v>
      </c>
      <c r="BO15">
        <v>0</v>
      </c>
      <c r="BQ15">
        <v>24</v>
      </c>
      <c r="BR15">
        <v>0</v>
      </c>
      <c r="BS15">
        <v>0</v>
      </c>
      <c r="BT15">
        <v>4</v>
      </c>
      <c r="BU15">
        <v>0</v>
      </c>
      <c r="BV15">
        <v>0</v>
      </c>
      <c r="BW15">
        <v>1</v>
      </c>
      <c r="BX15">
        <v>2</v>
      </c>
      <c r="BY15">
        <v>0</v>
      </c>
      <c r="BZ15">
        <v>27</v>
      </c>
      <c r="CA15">
        <v>2</v>
      </c>
      <c r="CB15">
        <v>1</v>
      </c>
      <c r="CC15">
        <v>3</v>
      </c>
      <c r="CD15">
        <v>28</v>
      </c>
      <c r="CE15">
        <v>5</v>
      </c>
      <c r="CF15">
        <v>130</v>
      </c>
      <c r="CG15">
        <v>6</v>
      </c>
      <c r="CH15">
        <v>82</v>
      </c>
      <c r="CI15">
        <v>7</v>
      </c>
      <c r="CJ15">
        <v>0</v>
      </c>
      <c r="CK15">
        <v>5</v>
      </c>
      <c r="CM15">
        <v>303</v>
      </c>
      <c r="CN15">
        <v>0</v>
      </c>
      <c r="CO15">
        <v>0</v>
      </c>
      <c r="CP15">
        <v>3</v>
      </c>
      <c r="CQ15">
        <v>0</v>
      </c>
      <c r="CR15">
        <v>0</v>
      </c>
      <c r="CS15">
        <v>0</v>
      </c>
      <c r="CT15">
        <v>2</v>
      </c>
      <c r="CU15">
        <v>0</v>
      </c>
      <c r="CV15">
        <v>2</v>
      </c>
      <c r="CW15">
        <v>2</v>
      </c>
      <c r="CX15">
        <v>1</v>
      </c>
      <c r="CY15">
        <v>2</v>
      </c>
      <c r="CZ15">
        <v>16</v>
      </c>
      <c r="DA15">
        <v>2</v>
      </c>
      <c r="DB15">
        <v>117</v>
      </c>
      <c r="DC15">
        <v>6</v>
      </c>
      <c r="DD15">
        <v>52</v>
      </c>
      <c r="DE15">
        <v>7</v>
      </c>
      <c r="DF15">
        <v>0</v>
      </c>
      <c r="DG15">
        <v>5</v>
      </c>
      <c r="DH15">
        <v>217</v>
      </c>
      <c r="DJ15">
        <v>0</v>
      </c>
      <c r="DK15">
        <v>0</v>
      </c>
      <c r="DL15">
        <v>1</v>
      </c>
      <c r="DM15">
        <v>0</v>
      </c>
      <c r="DN15">
        <v>0</v>
      </c>
      <c r="DO15">
        <v>1</v>
      </c>
      <c r="DP15">
        <v>0</v>
      </c>
      <c r="DQ15">
        <v>0</v>
      </c>
      <c r="DR15">
        <v>25</v>
      </c>
      <c r="DS15">
        <v>0</v>
      </c>
      <c r="DT15">
        <v>0</v>
      </c>
      <c r="DU15">
        <v>1</v>
      </c>
      <c r="DV15">
        <v>12</v>
      </c>
      <c r="DW15">
        <v>3</v>
      </c>
      <c r="DX15">
        <v>13</v>
      </c>
      <c r="DY15">
        <v>0</v>
      </c>
      <c r="DZ15">
        <v>30</v>
      </c>
      <c r="EA15">
        <v>0</v>
      </c>
      <c r="EB15">
        <v>0</v>
      </c>
      <c r="EC15">
        <v>0</v>
      </c>
      <c r="ED15">
        <v>86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GV15">
        <v>628</v>
      </c>
      <c r="GW15">
        <v>301</v>
      </c>
      <c r="GX15">
        <v>303</v>
      </c>
      <c r="GY15">
        <v>5</v>
      </c>
      <c r="GZ15">
        <v>2</v>
      </c>
      <c r="HA15">
        <v>619</v>
      </c>
      <c r="HE15">
        <v>1</v>
      </c>
      <c r="HF15">
        <v>0</v>
      </c>
      <c r="HG15">
        <v>1</v>
      </c>
      <c r="HH15">
        <v>74</v>
      </c>
      <c r="HI15">
        <v>94</v>
      </c>
      <c r="HJ15">
        <v>168</v>
      </c>
    </row>
    <row r="16" spans="1:223" x14ac:dyDescent="0.25">
      <c r="A16" t="s">
        <v>209</v>
      </c>
      <c r="B16" t="s">
        <v>265</v>
      </c>
      <c r="C16" t="s">
        <v>460</v>
      </c>
      <c r="D16">
        <v>2</v>
      </c>
      <c r="E16">
        <v>0</v>
      </c>
      <c r="F16">
        <v>1</v>
      </c>
      <c r="G16">
        <v>0</v>
      </c>
      <c r="H16">
        <v>0</v>
      </c>
      <c r="I16">
        <v>0</v>
      </c>
      <c r="J16">
        <v>6</v>
      </c>
      <c r="K16">
        <v>2</v>
      </c>
      <c r="L16">
        <v>11</v>
      </c>
      <c r="M16">
        <v>0</v>
      </c>
      <c r="N16">
        <v>5</v>
      </c>
      <c r="O16">
        <v>4</v>
      </c>
      <c r="P16">
        <v>30</v>
      </c>
      <c r="Q16">
        <v>5</v>
      </c>
      <c r="R16">
        <v>85</v>
      </c>
      <c r="S16">
        <v>9</v>
      </c>
      <c r="T16">
        <v>95</v>
      </c>
      <c r="U16">
        <v>5</v>
      </c>
      <c r="V16">
        <v>1</v>
      </c>
      <c r="W16">
        <v>2</v>
      </c>
      <c r="X16">
        <v>10</v>
      </c>
      <c r="Y16">
        <v>273</v>
      </c>
      <c r="Z16">
        <v>2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2</v>
      </c>
      <c r="AG16">
        <v>1</v>
      </c>
      <c r="AH16">
        <v>20</v>
      </c>
      <c r="AI16">
        <v>1</v>
      </c>
      <c r="AJ16">
        <v>2</v>
      </c>
      <c r="AK16">
        <v>2</v>
      </c>
      <c r="AL16">
        <v>23</v>
      </c>
      <c r="AM16">
        <v>6</v>
      </c>
      <c r="AN16">
        <v>79</v>
      </c>
      <c r="AO16">
        <v>5</v>
      </c>
      <c r="AP16">
        <v>71</v>
      </c>
      <c r="AQ16">
        <v>6</v>
      </c>
      <c r="AR16">
        <v>1</v>
      </c>
      <c r="AS16">
        <v>2</v>
      </c>
      <c r="AT16">
        <v>8</v>
      </c>
      <c r="AU16">
        <v>232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0</v>
      </c>
      <c r="BD16">
        <v>3</v>
      </c>
      <c r="BE16">
        <v>0</v>
      </c>
      <c r="BF16">
        <v>1</v>
      </c>
      <c r="BG16">
        <v>0</v>
      </c>
      <c r="BH16">
        <v>2</v>
      </c>
      <c r="BI16">
        <v>0</v>
      </c>
      <c r="BJ16">
        <v>18</v>
      </c>
      <c r="BK16">
        <v>1</v>
      </c>
      <c r="BL16">
        <v>0</v>
      </c>
      <c r="BM16">
        <v>0</v>
      </c>
      <c r="BN16">
        <v>0</v>
      </c>
      <c r="BO16">
        <v>1</v>
      </c>
      <c r="BP16">
        <v>1</v>
      </c>
      <c r="BQ16">
        <v>28</v>
      </c>
      <c r="BR16">
        <v>2</v>
      </c>
      <c r="BS16">
        <v>0</v>
      </c>
      <c r="BT16">
        <v>0</v>
      </c>
      <c r="BU16">
        <v>0</v>
      </c>
      <c r="BV16">
        <v>0</v>
      </c>
      <c r="BW16">
        <v>1</v>
      </c>
      <c r="BX16">
        <v>3</v>
      </c>
      <c r="BY16">
        <v>1</v>
      </c>
      <c r="BZ16">
        <v>23</v>
      </c>
      <c r="CA16">
        <v>1</v>
      </c>
      <c r="CB16">
        <v>3</v>
      </c>
      <c r="CC16">
        <v>2</v>
      </c>
      <c r="CD16">
        <v>25</v>
      </c>
      <c r="CE16">
        <v>6</v>
      </c>
      <c r="CF16">
        <v>97</v>
      </c>
      <c r="CG16">
        <v>6</v>
      </c>
      <c r="CH16">
        <v>71</v>
      </c>
      <c r="CI16">
        <v>6</v>
      </c>
      <c r="CJ16">
        <v>1</v>
      </c>
      <c r="CK16">
        <v>3</v>
      </c>
      <c r="CL16">
        <v>9</v>
      </c>
      <c r="CM16">
        <v>251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5</v>
      </c>
      <c r="CW16">
        <v>1</v>
      </c>
      <c r="CX16">
        <v>3</v>
      </c>
      <c r="CY16">
        <v>1</v>
      </c>
      <c r="CZ16">
        <v>16</v>
      </c>
      <c r="DA16">
        <v>6</v>
      </c>
      <c r="DB16">
        <v>85</v>
      </c>
      <c r="DC16">
        <v>5</v>
      </c>
      <c r="DD16">
        <v>24</v>
      </c>
      <c r="DE16">
        <v>5</v>
      </c>
      <c r="DF16">
        <v>0</v>
      </c>
      <c r="DG16">
        <v>3</v>
      </c>
      <c r="DH16">
        <v>154</v>
      </c>
      <c r="DI16">
        <v>7</v>
      </c>
      <c r="DJ16">
        <v>2</v>
      </c>
      <c r="DK16">
        <v>0</v>
      </c>
      <c r="DL16">
        <v>0</v>
      </c>
      <c r="DM16">
        <v>0</v>
      </c>
      <c r="DN16">
        <v>0</v>
      </c>
      <c r="DO16">
        <v>1</v>
      </c>
      <c r="DP16">
        <v>3</v>
      </c>
      <c r="DQ16">
        <v>1</v>
      </c>
      <c r="DR16">
        <v>18</v>
      </c>
      <c r="DS16">
        <v>0</v>
      </c>
      <c r="DT16">
        <v>0</v>
      </c>
      <c r="DU16">
        <v>1</v>
      </c>
      <c r="DV16">
        <v>9</v>
      </c>
      <c r="DW16">
        <v>0</v>
      </c>
      <c r="DX16">
        <v>12</v>
      </c>
      <c r="DY16">
        <v>1</v>
      </c>
      <c r="DZ16">
        <v>47</v>
      </c>
      <c r="EA16">
        <v>1</v>
      </c>
      <c r="EB16">
        <v>1</v>
      </c>
      <c r="EC16">
        <v>0</v>
      </c>
      <c r="ED16">
        <v>97</v>
      </c>
      <c r="EE16">
        <v>2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1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178</v>
      </c>
      <c r="GU16">
        <v>104</v>
      </c>
      <c r="GV16">
        <v>619</v>
      </c>
      <c r="GW16">
        <v>273</v>
      </c>
      <c r="GX16">
        <v>251</v>
      </c>
      <c r="GY16">
        <v>2</v>
      </c>
      <c r="GZ16">
        <v>0</v>
      </c>
      <c r="HA16">
        <v>639</v>
      </c>
      <c r="HB16">
        <v>30</v>
      </c>
      <c r="HC16">
        <v>230</v>
      </c>
      <c r="HD16">
        <v>260</v>
      </c>
      <c r="HE16">
        <v>1</v>
      </c>
      <c r="HF16">
        <v>0</v>
      </c>
      <c r="HG16">
        <v>1</v>
      </c>
      <c r="HH16">
        <v>77</v>
      </c>
      <c r="HI16">
        <v>4</v>
      </c>
      <c r="HJ16">
        <v>81</v>
      </c>
      <c r="HK16">
        <v>77</v>
      </c>
      <c r="HL16">
        <v>26</v>
      </c>
      <c r="HM16">
        <v>103</v>
      </c>
      <c r="HN16">
        <v>36</v>
      </c>
      <c r="HO16">
        <v>154</v>
      </c>
    </row>
    <row r="17" spans="1:223" x14ac:dyDescent="0.25">
      <c r="A17" t="s">
        <v>209</v>
      </c>
      <c r="B17" t="s">
        <v>267</v>
      </c>
      <c r="C17" t="s">
        <v>460</v>
      </c>
      <c r="D17">
        <v>6</v>
      </c>
      <c r="E17">
        <v>0</v>
      </c>
      <c r="F17">
        <v>3</v>
      </c>
      <c r="G17">
        <v>0</v>
      </c>
      <c r="H17">
        <v>0</v>
      </c>
      <c r="I17">
        <v>0</v>
      </c>
      <c r="J17">
        <v>3</v>
      </c>
      <c r="K17">
        <v>0</v>
      </c>
      <c r="L17">
        <v>26</v>
      </c>
      <c r="M17">
        <v>0</v>
      </c>
      <c r="N17">
        <v>6</v>
      </c>
      <c r="O17">
        <v>1</v>
      </c>
      <c r="P17">
        <v>32</v>
      </c>
      <c r="Q17">
        <v>4</v>
      </c>
      <c r="R17">
        <v>92</v>
      </c>
      <c r="S17">
        <v>10</v>
      </c>
      <c r="T17">
        <v>70</v>
      </c>
      <c r="U17">
        <v>6</v>
      </c>
      <c r="V17">
        <v>3</v>
      </c>
      <c r="W17">
        <v>4</v>
      </c>
      <c r="X17">
        <v>7</v>
      </c>
      <c r="Y17">
        <v>273</v>
      </c>
      <c r="Z17">
        <v>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1</v>
      </c>
      <c r="AH17">
        <v>18</v>
      </c>
      <c r="AI17">
        <v>0</v>
      </c>
      <c r="AJ17">
        <v>4</v>
      </c>
      <c r="AK17">
        <v>2</v>
      </c>
      <c r="AL17">
        <v>25</v>
      </c>
      <c r="AM17">
        <v>2</v>
      </c>
      <c r="AN17">
        <v>74</v>
      </c>
      <c r="AO17">
        <v>10</v>
      </c>
      <c r="AP17">
        <v>41</v>
      </c>
      <c r="AQ17">
        <v>4</v>
      </c>
      <c r="AR17">
        <v>0</v>
      </c>
      <c r="AS17">
        <v>1</v>
      </c>
      <c r="AT17">
        <v>6</v>
      </c>
      <c r="AU17">
        <v>191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1</v>
      </c>
      <c r="BH17">
        <v>4</v>
      </c>
      <c r="BI17">
        <v>0</v>
      </c>
      <c r="BJ17">
        <v>9</v>
      </c>
      <c r="BK17">
        <v>0</v>
      </c>
      <c r="BL17">
        <v>0</v>
      </c>
      <c r="BM17">
        <v>0</v>
      </c>
      <c r="BN17">
        <v>0</v>
      </c>
      <c r="BO17">
        <v>1</v>
      </c>
      <c r="BP17">
        <v>0</v>
      </c>
      <c r="BQ17">
        <v>15</v>
      </c>
      <c r="BR17">
        <v>2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1</v>
      </c>
      <c r="BY17">
        <v>1</v>
      </c>
      <c r="BZ17">
        <v>18</v>
      </c>
      <c r="CA17">
        <v>0</v>
      </c>
      <c r="CB17">
        <v>4</v>
      </c>
      <c r="CC17">
        <v>3</v>
      </c>
      <c r="CD17">
        <v>29</v>
      </c>
      <c r="CE17">
        <v>2</v>
      </c>
      <c r="CF17">
        <v>83</v>
      </c>
      <c r="CG17">
        <v>10</v>
      </c>
      <c r="CH17">
        <v>41</v>
      </c>
      <c r="CI17">
        <v>4</v>
      </c>
      <c r="CJ17">
        <v>0</v>
      </c>
      <c r="CK17">
        <v>2</v>
      </c>
      <c r="CL17">
        <v>6</v>
      </c>
      <c r="CM17">
        <v>200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7</v>
      </c>
      <c r="CW17">
        <v>0</v>
      </c>
      <c r="CX17">
        <v>3</v>
      </c>
      <c r="CY17">
        <v>2</v>
      </c>
      <c r="CZ17">
        <v>19</v>
      </c>
      <c r="DA17">
        <v>1</v>
      </c>
      <c r="DB17">
        <v>73</v>
      </c>
      <c r="DC17">
        <v>5</v>
      </c>
      <c r="DD17">
        <v>19</v>
      </c>
      <c r="DE17">
        <v>4</v>
      </c>
      <c r="DF17">
        <v>0</v>
      </c>
      <c r="DG17">
        <v>2</v>
      </c>
      <c r="DH17">
        <v>135</v>
      </c>
      <c r="DI17">
        <v>4</v>
      </c>
      <c r="DJ17">
        <v>2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1</v>
      </c>
      <c r="DQ17">
        <v>1</v>
      </c>
      <c r="DR17">
        <v>11</v>
      </c>
      <c r="DS17">
        <v>0</v>
      </c>
      <c r="DT17">
        <v>1</v>
      </c>
      <c r="DU17">
        <v>1</v>
      </c>
      <c r="DV17">
        <v>10</v>
      </c>
      <c r="DW17">
        <v>1</v>
      </c>
      <c r="DX17">
        <v>10</v>
      </c>
      <c r="DY17">
        <v>5</v>
      </c>
      <c r="DZ17">
        <v>22</v>
      </c>
      <c r="EA17">
        <v>0</v>
      </c>
      <c r="EB17">
        <v>0</v>
      </c>
      <c r="EC17">
        <v>0</v>
      </c>
      <c r="ED17">
        <v>65</v>
      </c>
      <c r="EE17">
        <v>2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122</v>
      </c>
      <c r="GU17">
        <v>79</v>
      </c>
      <c r="GV17">
        <v>630</v>
      </c>
      <c r="GW17">
        <v>273</v>
      </c>
      <c r="GX17">
        <v>200</v>
      </c>
      <c r="GY17">
        <v>2</v>
      </c>
      <c r="GZ17">
        <v>0</v>
      </c>
      <c r="HA17">
        <v>701</v>
      </c>
      <c r="HB17">
        <v>13</v>
      </c>
      <c r="HC17">
        <v>193</v>
      </c>
      <c r="HD17">
        <v>206</v>
      </c>
      <c r="HE17">
        <v>0</v>
      </c>
      <c r="HF17">
        <v>0</v>
      </c>
      <c r="HG17">
        <v>0</v>
      </c>
      <c r="HH17">
        <v>74</v>
      </c>
      <c r="HI17">
        <v>0</v>
      </c>
      <c r="HJ17">
        <v>74</v>
      </c>
      <c r="HK17">
        <v>51</v>
      </c>
      <c r="HL17">
        <v>26</v>
      </c>
      <c r="HM17">
        <v>77</v>
      </c>
      <c r="HN17">
        <v>27</v>
      </c>
      <c r="HO17">
        <v>210</v>
      </c>
    </row>
    <row r="18" spans="1:223" x14ac:dyDescent="0.25">
      <c r="A18" t="s">
        <v>210</v>
      </c>
      <c r="B18" t="s">
        <v>295</v>
      </c>
      <c r="C18" t="s">
        <v>460</v>
      </c>
      <c r="D18">
        <v>3</v>
      </c>
      <c r="E18">
        <v>4</v>
      </c>
      <c r="F18">
        <v>2</v>
      </c>
      <c r="G18">
        <v>2</v>
      </c>
      <c r="H18">
        <v>0</v>
      </c>
      <c r="I18">
        <v>0</v>
      </c>
      <c r="J18">
        <v>2</v>
      </c>
      <c r="K18">
        <v>0</v>
      </c>
      <c r="L18">
        <v>80</v>
      </c>
      <c r="M18">
        <v>8</v>
      </c>
      <c r="N18">
        <v>4</v>
      </c>
      <c r="O18">
        <v>38</v>
      </c>
      <c r="P18">
        <v>26</v>
      </c>
      <c r="Q18">
        <v>17</v>
      </c>
      <c r="R18">
        <v>315</v>
      </c>
      <c r="S18">
        <v>24</v>
      </c>
      <c r="T18">
        <v>152</v>
      </c>
      <c r="U18">
        <v>43</v>
      </c>
      <c r="V18">
        <v>11</v>
      </c>
      <c r="W18">
        <v>72</v>
      </c>
      <c r="Y18">
        <v>803</v>
      </c>
      <c r="Z18">
        <v>5</v>
      </c>
      <c r="AA18">
        <v>1</v>
      </c>
      <c r="AB18">
        <v>0</v>
      </c>
      <c r="AC18">
        <v>1</v>
      </c>
      <c r="AD18">
        <v>0</v>
      </c>
      <c r="AE18">
        <v>1</v>
      </c>
      <c r="AF18">
        <v>1</v>
      </c>
      <c r="AG18">
        <v>0</v>
      </c>
      <c r="AH18">
        <v>57</v>
      </c>
      <c r="AI18">
        <v>11</v>
      </c>
      <c r="AJ18">
        <v>1</v>
      </c>
      <c r="AK18">
        <v>29</v>
      </c>
      <c r="AL18">
        <v>33</v>
      </c>
      <c r="AM18">
        <v>20</v>
      </c>
      <c r="AN18">
        <v>249</v>
      </c>
      <c r="AO18">
        <v>14</v>
      </c>
      <c r="AP18">
        <v>122</v>
      </c>
      <c r="AQ18">
        <v>30</v>
      </c>
      <c r="AR18">
        <v>9</v>
      </c>
      <c r="AS18">
        <v>42</v>
      </c>
      <c r="AU18">
        <v>626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16</v>
      </c>
      <c r="BE18">
        <v>0</v>
      </c>
      <c r="BF18">
        <v>0</v>
      </c>
      <c r="BG18">
        <v>2</v>
      </c>
      <c r="BH18">
        <v>1</v>
      </c>
      <c r="BI18">
        <v>0</v>
      </c>
      <c r="BJ18">
        <v>29</v>
      </c>
      <c r="BK18">
        <v>2</v>
      </c>
      <c r="BL18">
        <v>4</v>
      </c>
      <c r="BM18">
        <v>1</v>
      </c>
      <c r="BN18">
        <v>0</v>
      </c>
      <c r="BO18">
        <v>3</v>
      </c>
      <c r="BQ18">
        <v>58</v>
      </c>
      <c r="BR18">
        <v>5</v>
      </c>
      <c r="BS18">
        <v>1</v>
      </c>
      <c r="BT18">
        <v>0</v>
      </c>
      <c r="BU18">
        <v>1</v>
      </c>
      <c r="BV18">
        <v>0</v>
      </c>
      <c r="BW18">
        <v>1</v>
      </c>
      <c r="BX18">
        <v>1</v>
      </c>
      <c r="BY18">
        <v>0</v>
      </c>
      <c r="BZ18">
        <v>73</v>
      </c>
      <c r="CA18">
        <v>11</v>
      </c>
      <c r="CB18">
        <v>1</v>
      </c>
      <c r="CC18">
        <v>31</v>
      </c>
      <c r="CD18">
        <v>34</v>
      </c>
      <c r="CE18">
        <v>20</v>
      </c>
      <c r="CF18">
        <v>278</v>
      </c>
      <c r="CG18">
        <v>16</v>
      </c>
      <c r="CH18">
        <v>126</v>
      </c>
      <c r="CI18">
        <v>31</v>
      </c>
      <c r="CJ18">
        <v>9</v>
      </c>
      <c r="CK18">
        <v>45</v>
      </c>
      <c r="CM18">
        <v>684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42</v>
      </c>
      <c r="CW18">
        <v>9</v>
      </c>
      <c r="CX18">
        <v>1</v>
      </c>
      <c r="CY18">
        <v>23</v>
      </c>
      <c r="CZ18">
        <v>24</v>
      </c>
      <c r="DA18">
        <v>17</v>
      </c>
      <c r="DB18">
        <v>225</v>
      </c>
      <c r="DC18">
        <v>13</v>
      </c>
      <c r="DD18">
        <v>93</v>
      </c>
      <c r="DE18">
        <v>30</v>
      </c>
      <c r="DF18">
        <v>3</v>
      </c>
      <c r="DG18">
        <v>31</v>
      </c>
      <c r="DH18">
        <v>511</v>
      </c>
      <c r="DJ18">
        <v>5</v>
      </c>
      <c r="DK18">
        <v>1</v>
      </c>
      <c r="DL18">
        <v>0</v>
      </c>
      <c r="DM18">
        <v>1</v>
      </c>
      <c r="DN18">
        <v>0</v>
      </c>
      <c r="DO18">
        <v>0</v>
      </c>
      <c r="DP18">
        <v>1</v>
      </c>
      <c r="DQ18">
        <v>0</v>
      </c>
      <c r="DR18">
        <v>31</v>
      </c>
      <c r="DS18">
        <v>2</v>
      </c>
      <c r="DT18">
        <v>0</v>
      </c>
      <c r="DU18">
        <v>8</v>
      </c>
      <c r="DV18">
        <v>10</v>
      </c>
      <c r="DW18">
        <v>3</v>
      </c>
      <c r="DX18">
        <v>53</v>
      </c>
      <c r="DY18">
        <v>3</v>
      </c>
      <c r="DZ18">
        <v>31</v>
      </c>
      <c r="EA18">
        <v>1</v>
      </c>
      <c r="EB18">
        <v>6</v>
      </c>
      <c r="EC18">
        <v>14</v>
      </c>
      <c r="ED18">
        <v>170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1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1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GV18">
        <v>771</v>
      </c>
      <c r="GW18">
        <v>803</v>
      </c>
      <c r="GX18">
        <v>684</v>
      </c>
      <c r="GY18">
        <v>39</v>
      </c>
      <c r="GZ18">
        <v>0</v>
      </c>
      <c r="HA18">
        <v>851</v>
      </c>
      <c r="HE18">
        <v>0</v>
      </c>
      <c r="HF18">
        <v>1</v>
      </c>
      <c r="HG18">
        <v>1</v>
      </c>
      <c r="HH18">
        <v>0</v>
      </c>
      <c r="HI18">
        <v>1</v>
      </c>
      <c r="HJ18">
        <v>1</v>
      </c>
    </row>
    <row r="19" spans="1:223" x14ac:dyDescent="0.25">
      <c r="A19" t="s">
        <v>210</v>
      </c>
      <c r="B19" t="s">
        <v>264</v>
      </c>
      <c r="C19" t="s">
        <v>460</v>
      </c>
      <c r="D19">
        <v>9</v>
      </c>
      <c r="E19">
        <v>0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v>78</v>
      </c>
      <c r="M19">
        <v>1</v>
      </c>
      <c r="N19">
        <v>7</v>
      </c>
      <c r="O19">
        <v>32</v>
      </c>
      <c r="P19">
        <v>14</v>
      </c>
      <c r="Q19">
        <v>5</v>
      </c>
      <c r="R19">
        <v>278</v>
      </c>
      <c r="S19">
        <v>23</v>
      </c>
      <c r="T19">
        <v>132</v>
      </c>
      <c r="U19">
        <v>32</v>
      </c>
      <c r="V19">
        <v>11</v>
      </c>
      <c r="W19">
        <v>87</v>
      </c>
      <c r="Y19">
        <v>712</v>
      </c>
      <c r="Z19">
        <v>7</v>
      </c>
      <c r="AA19">
        <v>3</v>
      </c>
      <c r="AB19">
        <v>1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51</v>
      </c>
      <c r="AI19">
        <v>2</v>
      </c>
      <c r="AJ19">
        <v>2</v>
      </c>
      <c r="AK19">
        <v>29</v>
      </c>
      <c r="AL19">
        <v>13</v>
      </c>
      <c r="AM19">
        <v>6</v>
      </c>
      <c r="AN19">
        <v>273</v>
      </c>
      <c r="AO19">
        <v>18</v>
      </c>
      <c r="AP19">
        <v>125</v>
      </c>
      <c r="AQ19">
        <v>42</v>
      </c>
      <c r="AR19">
        <v>6</v>
      </c>
      <c r="AS19">
        <v>69</v>
      </c>
      <c r="AU19">
        <v>648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8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16</v>
      </c>
      <c r="BK19">
        <v>1</v>
      </c>
      <c r="BL19">
        <v>0</v>
      </c>
      <c r="BM19">
        <v>2</v>
      </c>
      <c r="BN19">
        <v>0</v>
      </c>
      <c r="BO19">
        <v>2</v>
      </c>
      <c r="BQ19">
        <v>30</v>
      </c>
      <c r="BR19">
        <v>7</v>
      </c>
      <c r="BS19">
        <v>3</v>
      </c>
      <c r="BT19">
        <v>1</v>
      </c>
      <c r="BU19">
        <v>0</v>
      </c>
      <c r="BV19">
        <v>0</v>
      </c>
      <c r="BW19">
        <v>0</v>
      </c>
      <c r="BX19">
        <v>1</v>
      </c>
      <c r="BY19">
        <v>0</v>
      </c>
      <c r="BZ19">
        <v>59</v>
      </c>
      <c r="CA19">
        <v>2</v>
      </c>
      <c r="CB19">
        <v>2</v>
      </c>
      <c r="CC19">
        <v>30</v>
      </c>
      <c r="CD19">
        <v>13</v>
      </c>
      <c r="CE19">
        <v>6</v>
      </c>
      <c r="CF19">
        <v>289</v>
      </c>
      <c r="CG19">
        <v>19</v>
      </c>
      <c r="CH19">
        <v>125</v>
      </c>
      <c r="CI19">
        <v>44</v>
      </c>
      <c r="CJ19">
        <v>6</v>
      </c>
      <c r="CK19">
        <v>71</v>
      </c>
      <c r="CM19">
        <v>678</v>
      </c>
      <c r="CN19">
        <v>0</v>
      </c>
      <c r="CO19">
        <v>1</v>
      </c>
      <c r="CP19">
        <v>0</v>
      </c>
      <c r="CQ19">
        <v>0</v>
      </c>
      <c r="CR19">
        <v>0</v>
      </c>
      <c r="CS19">
        <v>0</v>
      </c>
      <c r="CT19">
        <v>1</v>
      </c>
      <c r="CU19">
        <v>0</v>
      </c>
      <c r="CV19">
        <v>33</v>
      </c>
      <c r="CW19">
        <v>1</v>
      </c>
      <c r="CX19">
        <v>2</v>
      </c>
      <c r="CY19">
        <v>27</v>
      </c>
      <c r="CZ19">
        <v>2</v>
      </c>
      <c r="DA19">
        <v>2</v>
      </c>
      <c r="DB19">
        <v>197</v>
      </c>
      <c r="DC19">
        <v>14</v>
      </c>
      <c r="DD19">
        <v>69</v>
      </c>
      <c r="DE19">
        <v>39</v>
      </c>
      <c r="DF19">
        <v>1</v>
      </c>
      <c r="DG19">
        <v>52</v>
      </c>
      <c r="DH19">
        <v>441</v>
      </c>
      <c r="DJ19">
        <v>5</v>
      </c>
      <c r="DK19">
        <v>2</v>
      </c>
      <c r="DL19">
        <v>1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26</v>
      </c>
      <c r="DS19">
        <v>1</v>
      </c>
      <c r="DT19">
        <v>0</v>
      </c>
      <c r="DU19">
        <v>3</v>
      </c>
      <c r="DV19">
        <v>11</v>
      </c>
      <c r="DW19">
        <v>4</v>
      </c>
      <c r="DX19">
        <v>92</v>
      </c>
      <c r="DY19">
        <v>3</v>
      </c>
      <c r="DZ19">
        <v>52</v>
      </c>
      <c r="EA19">
        <v>5</v>
      </c>
      <c r="EB19">
        <v>5</v>
      </c>
      <c r="EC19">
        <v>19</v>
      </c>
      <c r="ED19">
        <v>229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2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2</v>
      </c>
      <c r="FN19">
        <v>0</v>
      </c>
      <c r="FO19">
        <v>8</v>
      </c>
      <c r="GV19">
        <v>814</v>
      </c>
      <c r="GW19">
        <v>712</v>
      </c>
      <c r="GX19">
        <v>678</v>
      </c>
      <c r="GY19">
        <v>37</v>
      </c>
      <c r="GZ19">
        <v>0</v>
      </c>
      <c r="HA19">
        <v>811</v>
      </c>
      <c r="HE19">
        <v>0</v>
      </c>
      <c r="HF19">
        <v>0</v>
      </c>
      <c r="HG19">
        <v>0</v>
      </c>
      <c r="HH19">
        <v>3</v>
      </c>
      <c r="HI19">
        <v>3</v>
      </c>
      <c r="HJ19">
        <v>6</v>
      </c>
    </row>
    <row r="20" spans="1:223" x14ac:dyDescent="0.25">
      <c r="A20" t="s">
        <v>210</v>
      </c>
      <c r="B20" t="s">
        <v>265</v>
      </c>
      <c r="C20" t="s">
        <v>460</v>
      </c>
      <c r="D20">
        <v>13</v>
      </c>
      <c r="E20">
        <v>0</v>
      </c>
      <c r="F20">
        <v>1</v>
      </c>
      <c r="G20">
        <v>1</v>
      </c>
      <c r="H20">
        <v>0</v>
      </c>
      <c r="I20">
        <v>0</v>
      </c>
      <c r="J20">
        <v>3</v>
      </c>
      <c r="K20">
        <v>0</v>
      </c>
      <c r="L20">
        <v>68</v>
      </c>
      <c r="M20">
        <v>3</v>
      </c>
      <c r="N20">
        <v>0</v>
      </c>
      <c r="O20">
        <v>22</v>
      </c>
      <c r="P20">
        <v>24</v>
      </c>
      <c r="Q20">
        <v>17</v>
      </c>
      <c r="R20">
        <v>254</v>
      </c>
      <c r="S20">
        <v>25</v>
      </c>
      <c r="T20">
        <v>134</v>
      </c>
      <c r="U20">
        <v>37</v>
      </c>
      <c r="V20">
        <v>11</v>
      </c>
      <c r="W20">
        <v>110</v>
      </c>
      <c r="X20">
        <v>0</v>
      </c>
      <c r="Y20">
        <v>723</v>
      </c>
      <c r="Z20">
        <v>4</v>
      </c>
      <c r="AA20">
        <v>1</v>
      </c>
      <c r="AB20">
        <v>1</v>
      </c>
      <c r="AC20">
        <v>3</v>
      </c>
      <c r="AD20">
        <v>2</v>
      </c>
      <c r="AE20">
        <v>0</v>
      </c>
      <c r="AF20">
        <v>0</v>
      </c>
      <c r="AG20">
        <v>0</v>
      </c>
      <c r="AH20">
        <v>44</v>
      </c>
      <c r="AI20">
        <v>4</v>
      </c>
      <c r="AJ20">
        <v>5</v>
      </c>
      <c r="AK20">
        <v>22</v>
      </c>
      <c r="AL20">
        <v>19</v>
      </c>
      <c r="AM20">
        <v>11</v>
      </c>
      <c r="AN20">
        <v>224</v>
      </c>
      <c r="AO20">
        <v>14</v>
      </c>
      <c r="AP20">
        <v>100</v>
      </c>
      <c r="AQ20">
        <v>24</v>
      </c>
      <c r="AR20">
        <v>17</v>
      </c>
      <c r="AS20">
        <v>85</v>
      </c>
      <c r="AT20">
        <v>0</v>
      </c>
      <c r="AU20">
        <v>580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10</v>
      </c>
      <c r="BE20">
        <v>0</v>
      </c>
      <c r="BF20">
        <v>0</v>
      </c>
      <c r="BG20">
        <v>3</v>
      </c>
      <c r="BH20">
        <v>3</v>
      </c>
      <c r="BI20">
        <v>0</v>
      </c>
      <c r="BJ20">
        <v>12</v>
      </c>
      <c r="BK20">
        <v>1</v>
      </c>
      <c r="BL20">
        <v>3</v>
      </c>
      <c r="BM20">
        <v>3</v>
      </c>
      <c r="BN20">
        <v>0</v>
      </c>
      <c r="BO20">
        <v>4</v>
      </c>
      <c r="BP20">
        <v>0</v>
      </c>
      <c r="BQ20">
        <v>40</v>
      </c>
      <c r="BR20">
        <v>5</v>
      </c>
      <c r="BS20">
        <v>1</v>
      </c>
      <c r="BT20">
        <v>1</v>
      </c>
      <c r="BU20">
        <v>3</v>
      </c>
      <c r="BV20">
        <v>2</v>
      </c>
      <c r="BW20">
        <v>0</v>
      </c>
      <c r="BX20">
        <v>0</v>
      </c>
      <c r="BY20">
        <v>0</v>
      </c>
      <c r="BZ20">
        <v>54</v>
      </c>
      <c r="CA20">
        <v>4</v>
      </c>
      <c r="CB20">
        <v>5</v>
      </c>
      <c r="CC20">
        <v>25</v>
      </c>
      <c r="CD20">
        <v>22</v>
      </c>
      <c r="CE20">
        <v>11</v>
      </c>
      <c r="CF20">
        <v>236</v>
      </c>
      <c r="CG20">
        <v>15</v>
      </c>
      <c r="CH20">
        <v>103</v>
      </c>
      <c r="CI20">
        <v>27</v>
      </c>
      <c r="CJ20">
        <v>17</v>
      </c>
      <c r="CK20">
        <v>89</v>
      </c>
      <c r="CL20">
        <v>0</v>
      </c>
      <c r="CM20">
        <v>620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22</v>
      </c>
      <c r="CW20">
        <v>2</v>
      </c>
      <c r="CX20">
        <v>4</v>
      </c>
      <c r="CY20">
        <v>14</v>
      </c>
      <c r="CZ20">
        <v>15</v>
      </c>
      <c r="DA20">
        <v>7</v>
      </c>
      <c r="DB20">
        <v>168</v>
      </c>
      <c r="DC20">
        <v>8</v>
      </c>
      <c r="DD20">
        <v>64</v>
      </c>
      <c r="DE20">
        <v>24</v>
      </c>
      <c r="DF20">
        <v>2</v>
      </c>
      <c r="DG20">
        <v>59</v>
      </c>
      <c r="DH20">
        <v>389</v>
      </c>
      <c r="DI20">
        <v>0</v>
      </c>
      <c r="DJ20">
        <v>4</v>
      </c>
      <c r="DK20">
        <v>1</v>
      </c>
      <c r="DL20">
        <v>1</v>
      </c>
      <c r="DM20">
        <v>3</v>
      </c>
      <c r="DN20">
        <v>2</v>
      </c>
      <c r="DO20">
        <v>0</v>
      </c>
      <c r="DP20">
        <v>0</v>
      </c>
      <c r="DQ20">
        <v>0</v>
      </c>
      <c r="DR20">
        <v>32</v>
      </c>
      <c r="DS20">
        <v>2</v>
      </c>
      <c r="DT20">
        <v>1</v>
      </c>
      <c r="DU20">
        <v>11</v>
      </c>
      <c r="DV20">
        <v>7</v>
      </c>
      <c r="DW20">
        <v>4</v>
      </c>
      <c r="DX20">
        <v>68</v>
      </c>
      <c r="DY20">
        <v>7</v>
      </c>
      <c r="DZ20">
        <v>39</v>
      </c>
      <c r="EA20">
        <v>3</v>
      </c>
      <c r="EB20">
        <v>15</v>
      </c>
      <c r="EC20">
        <v>30</v>
      </c>
      <c r="ED20">
        <v>230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1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1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743</v>
      </c>
      <c r="GW20">
        <v>723</v>
      </c>
      <c r="GX20">
        <v>620</v>
      </c>
      <c r="GY20">
        <v>34</v>
      </c>
      <c r="GZ20">
        <v>0</v>
      </c>
      <c r="HA20">
        <v>812</v>
      </c>
      <c r="HB20">
        <v>23</v>
      </c>
      <c r="HC20">
        <v>597</v>
      </c>
      <c r="HD20">
        <v>620</v>
      </c>
      <c r="HE20">
        <v>0</v>
      </c>
      <c r="HF20">
        <v>1</v>
      </c>
      <c r="HG20">
        <v>1</v>
      </c>
      <c r="HH20">
        <v>0</v>
      </c>
      <c r="HI20">
        <v>0</v>
      </c>
      <c r="HJ20">
        <v>0</v>
      </c>
      <c r="HK20">
        <v>15</v>
      </c>
      <c r="HL20">
        <v>5</v>
      </c>
      <c r="HM20">
        <v>20</v>
      </c>
      <c r="HN20">
        <v>0</v>
      </c>
      <c r="HO20">
        <v>143</v>
      </c>
    </row>
    <row r="21" spans="1:223" x14ac:dyDescent="0.25">
      <c r="A21" t="s">
        <v>210</v>
      </c>
      <c r="B21" t="s">
        <v>267</v>
      </c>
      <c r="C21" t="s">
        <v>460</v>
      </c>
      <c r="D21">
        <v>7</v>
      </c>
      <c r="E21">
        <v>1</v>
      </c>
      <c r="F21">
        <v>0</v>
      </c>
      <c r="G21">
        <v>2</v>
      </c>
      <c r="H21">
        <v>0</v>
      </c>
      <c r="I21">
        <v>1</v>
      </c>
      <c r="J21">
        <v>4</v>
      </c>
      <c r="K21">
        <v>0</v>
      </c>
      <c r="L21">
        <v>68</v>
      </c>
      <c r="M21">
        <v>6</v>
      </c>
      <c r="N21">
        <v>1</v>
      </c>
      <c r="O21">
        <v>26</v>
      </c>
      <c r="P21">
        <v>22</v>
      </c>
      <c r="Q21">
        <v>9</v>
      </c>
      <c r="R21">
        <v>293</v>
      </c>
      <c r="S21">
        <v>22</v>
      </c>
      <c r="T21">
        <v>115</v>
      </c>
      <c r="U21">
        <v>52</v>
      </c>
      <c r="V21">
        <v>14</v>
      </c>
      <c r="W21">
        <v>92</v>
      </c>
      <c r="X21">
        <v>20</v>
      </c>
      <c r="Y21">
        <v>755</v>
      </c>
      <c r="Z21">
        <v>1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1</v>
      </c>
      <c r="AG21">
        <v>0</v>
      </c>
      <c r="AH21">
        <v>43</v>
      </c>
      <c r="AI21">
        <v>1</v>
      </c>
      <c r="AJ21">
        <v>1</v>
      </c>
      <c r="AK21">
        <v>31</v>
      </c>
      <c r="AL21">
        <v>15</v>
      </c>
      <c r="AM21">
        <v>7</v>
      </c>
      <c r="AN21">
        <v>219</v>
      </c>
      <c r="AO21">
        <v>19</v>
      </c>
      <c r="AP21">
        <v>116</v>
      </c>
      <c r="AQ21">
        <v>40</v>
      </c>
      <c r="AR21">
        <v>4</v>
      </c>
      <c r="AS21">
        <v>76</v>
      </c>
      <c r="AT21">
        <v>14</v>
      </c>
      <c r="AU21">
        <v>589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15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12</v>
      </c>
      <c r="BK21">
        <v>1</v>
      </c>
      <c r="BL21">
        <v>0</v>
      </c>
      <c r="BM21">
        <v>4</v>
      </c>
      <c r="BN21">
        <v>1</v>
      </c>
      <c r="BO21">
        <v>5</v>
      </c>
      <c r="BP21">
        <v>0</v>
      </c>
      <c r="BQ21">
        <v>39</v>
      </c>
      <c r="BR21">
        <v>2</v>
      </c>
      <c r="BS21">
        <v>0</v>
      </c>
      <c r="BT21">
        <v>0</v>
      </c>
      <c r="BU21">
        <v>1</v>
      </c>
      <c r="BV21">
        <v>0</v>
      </c>
      <c r="BW21">
        <v>0</v>
      </c>
      <c r="BX21">
        <v>1</v>
      </c>
      <c r="BY21">
        <v>0</v>
      </c>
      <c r="BZ21">
        <v>58</v>
      </c>
      <c r="CA21">
        <v>1</v>
      </c>
      <c r="CB21">
        <v>1</v>
      </c>
      <c r="CC21">
        <v>31</v>
      </c>
      <c r="CD21">
        <v>15</v>
      </c>
      <c r="CE21">
        <v>7</v>
      </c>
      <c r="CF21">
        <v>231</v>
      </c>
      <c r="CG21">
        <v>20</v>
      </c>
      <c r="CH21">
        <v>116</v>
      </c>
      <c r="CI21">
        <v>44</v>
      </c>
      <c r="CJ21">
        <v>5</v>
      </c>
      <c r="CK21">
        <v>81</v>
      </c>
      <c r="CL21">
        <v>14</v>
      </c>
      <c r="CM21">
        <v>614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19</v>
      </c>
      <c r="CW21">
        <v>1</v>
      </c>
      <c r="CX21">
        <v>0</v>
      </c>
      <c r="CY21">
        <v>18</v>
      </c>
      <c r="CZ21">
        <v>10</v>
      </c>
      <c r="DA21">
        <v>3</v>
      </c>
      <c r="DB21">
        <v>146</v>
      </c>
      <c r="DC21">
        <v>13</v>
      </c>
      <c r="DD21">
        <v>50</v>
      </c>
      <c r="DE21">
        <v>40</v>
      </c>
      <c r="DF21">
        <v>0</v>
      </c>
      <c r="DG21">
        <v>53</v>
      </c>
      <c r="DH21">
        <v>353</v>
      </c>
      <c r="DI21">
        <v>7</v>
      </c>
      <c r="DJ21">
        <v>1</v>
      </c>
      <c r="DK21">
        <v>0</v>
      </c>
      <c r="DL21">
        <v>0</v>
      </c>
      <c r="DM21">
        <v>1</v>
      </c>
      <c r="DN21">
        <v>0</v>
      </c>
      <c r="DO21">
        <v>0</v>
      </c>
      <c r="DP21">
        <v>1</v>
      </c>
      <c r="DQ21">
        <v>0</v>
      </c>
      <c r="DR21">
        <v>39</v>
      </c>
      <c r="DS21">
        <v>0</v>
      </c>
      <c r="DT21">
        <v>1</v>
      </c>
      <c r="DU21">
        <v>13</v>
      </c>
      <c r="DV21">
        <v>5</v>
      </c>
      <c r="DW21">
        <v>4</v>
      </c>
      <c r="DX21">
        <v>85</v>
      </c>
      <c r="DY21">
        <v>7</v>
      </c>
      <c r="DZ21">
        <v>66</v>
      </c>
      <c r="EA21">
        <v>4</v>
      </c>
      <c r="EB21">
        <v>5</v>
      </c>
      <c r="EC21">
        <v>28</v>
      </c>
      <c r="ED21">
        <v>260</v>
      </c>
      <c r="EE21">
        <v>7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1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344</v>
      </c>
      <c r="GU21">
        <v>78</v>
      </c>
      <c r="GV21">
        <v>742</v>
      </c>
      <c r="GW21">
        <v>755</v>
      </c>
      <c r="GX21">
        <v>614</v>
      </c>
      <c r="GY21">
        <v>26</v>
      </c>
      <c r="GZ21">
        <v>0</v>
      </c>
      <c r="HA21">
        <v>857</v>
      </c>
      <c r="HB21">
        <v>18</v>
      </c>
      <c r="HC21">
        <v>610</v>
      </c>
      <c r="HD21">
        <v>628</v>
      </c>
      <c r="HE21">
        <v>0</v>
      </c>
      <c r="HF21">
        <v>3</v>
      </c>
      <c r="HG21">
        <v>3</v>
      </c>
      <c r="HH21">
        <v>1</v>
      </c>
      <c r="HI21">
        <v>0</v>
      </c>
      <c r="HJ21">
        <v>1</v>
      </c>
      <c r="HK21">
        <v>0</v>
      </c>
      <c r="HL21">
        <v>0</v>
      </c>
      <c r="HM21">
        <v>0</v>
      </c>
      <c r="HN21">
        <v>0</v>
      </c>
      <c r="HO21">
        <v>0</v>
      </c>
    </row>
    <row r="22" spans="1:223" x14ac:dyDescent="0.25">
      <c r="A22" t="s">
        <v>211</v>
      </c>
      <c r="B22" t="s">
        <v>295</v>
      </c>
      <c r="C22" t="s">
        <v>460</v>
      </c>
      <c r="D22">
        <v>7</v>
      </c>
      <c r="E22">
        <v>0</v>
      </c>
      <c r="F22">
        <v>2</v>
      </c>
      <c r="G22">
        <v>0</v>
      </c>
      <c r="H22">
        <v>0</v>
      </c>
      <c r="I22">
        <v>2</v>
      </c>
      <c r="J22">
        <v>8</v>
      </c>
      <c r="K22">
        <v>0</v>
      </c>
      <c r="L22">
        <v>70</v>
      </c>
      <c r="M22">
        <v>1</v>
      </c>
      <c r="N22">
        <v>0</v>
      </c>
      <c r="O22">
        <v>1</v>
      </c>
      <c r="P22">
        <v>126</v>
      </c>
      <c r="Q22">
        <v>0</v>
      </c>
      <c r="R22">
        <v>131</v>
      </c>
      <c r="S22">
        <v>20</v>
      </c>
      <c r="T22">
        <v>54</v>
      </c>
      <c r="U22">
        <v>23</v>
      </c>
      <c r="V22">
        <v>17</v>
      </c>
      <c r="W22">
        <v>45</v>
      </c>
      <c r="Y22">
        <v>507</v>
      </c>
      <c r="Z22">
        <v>6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3</v>
      </c>
      <c r="AG22">
        <v>0</v>
      </c>
      <c r="AH22">
        <v>64</v>
      </c>
      <c r="AI22">
        <v>0</v>
      </c>
      <c r="AJ22">
        <v>0</v>
      </c>
      <c r="AK22">
        <v>1</v>
      </c>
      <c r="AL22">
        <v>107</v>
      </c>
      <c r="AM22">
        <v>0</v>
      </c>
      <c r="AN22">
        <v>102</v>
      </c>
      <c r="AO22">
        <v>19</v>
      </c>
      <c r="AP22">
        <v>52</v>
      </c>
      <c r="AQ22">
        <v>14</v>
      </c>
      <c r="AR22">
        <v>12</v>
      </c>
      <c r="AS22">
        <v>44</v>
      </c>
      <c r="AU22">
        <v>425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0</v>
      </c>
      <c r="BD22">
        <v>10</v>
      </c>
      <c r="BE22">
        <v>0</v>
      </c>
      <c r="BF22">
        <v>0</v>
      </c>
      <c r="BG22">
        <v>0</v>
      </c>
      <c r="BH22">
        <v>15</v>
      </c>
      <c r="BI22">
        <v>0</v>
      </c>
      <c r="BJ22">
        <v>9</v>
      </c>
      <c r="BK22">
        <v>0</v>
      </c>
      <c r="BL22">
        <v>4</v>
      </c>
      <c r="BM22">
        <v>0</v>
      </c>
      <c r="BN22">
        <v>1</v>
      </c>
      <c r="BO22">
        <v>6</v>
      </c>
      <c r="BQ22">
        <v>47</v>
      </c>
      <c r="BR22">
        <v>7</v>
      </c>
      <c r="BS22">
        <v>0</v>
      </c>
      <c r="BT22">
        <v>1</v>
      </c>
      <c r="BU22">
        <v>0</v>
      </c>
      <c r="BV22">
        <v>0</v>
      </c>
      <c r="BW22">
        <v>0</v>
      </c>
      <c r="BX22">
        <v>4</v>
      </c>
      <c r="BY22">
        <v>0</v>
      </c>
      <c r="BZ22">
        <v>74</v>
      </c>
      <c r="CA22">
        <v>0</v>
      </c>
      <c r="CB22">
        <v>0</v>
      </c>
      <c r="CC22">
        <v>1</v>
      </c>
      <c r="CD22">
        <v>122</v>
      </c>
      <c r="CE22">
        <v>0</v>
      </c>
      <c r="CF22">
        <v>111</v>
      </c>
      <c r="CG22">
        <v>19</v>
      </c>
      <c r="CH22">
        <v>56</v>
      </c>
      <c r="CI22">
        <v>14</v>
      </c>
      <c r="CJ22">
        <v>13</v>
      </c>
      <c r="CK22">
        <v>50</v>
      </c>
      <c r="CM22">
        <v>472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1</v>
      </c>
      <c r="CU22">
        <v>0</v>
      </c>
      <c r="CV22">
        <v>47</v>
      </c>
      <c r="CW22">
        <v>0</v>
      </c>
      <c r="CX22">
        <v>0</v>
      </c>
      <c r="CY22">
        <v>1</v>
      </c>
      <c r="CZ22">
        <v>76</v>
      </c>
      <c r="DA22">
        <v>0</v>
      </c>
      <c r="DB22">
        <v>102</v>
      </c>
      <c r="DC22">
        <v>14</v>
      </c>
      <c r="DD22">
        <v>49</v>
      </c>
      <c r="DE22">
        <v>13</v>
      </c>
      <c r="DF22">
        <v>5</v>
      </c>
      <c r="DG22">
        <v>34</v>
      </c>
      <c r="DH22">
        <v>342</v>
      </c>
      <c r="DJ22">
        <v>7</v>
      </c>
      <c r="DK22">
        <v>0</v>
      </c>
      <c r="DL22">
        <v>1</v>
      </c>
      <c r="DM22">
        <v>0</v>
      </c>
      <c r="DN22">
        <v>0</v>
      </c>
      <c r="DO22">
        <v>0</v>
      </c>
      <c r="DP22">
        <v>3</v>
      </c>
      <c r="DQ22">
        <v>0</v>
      </c>
      <c r="DR22">
        <v>27</v>
      </c>
      <c r="DS22">
        <v>0</v>
      </c>
      <c r="DT22">
        <v>0</v>
      </c>
      <c r="DU22">
        <v>0</v>
      </c>
      <c r="DV22">
        <v>46</v>
      </c>
      <c r="DW22">
        <v>0</v>
      </c>
      <c r="DX22">
        <v>9</v>
      </c>
      <c r="DY22">
        <v>5</v>
      </c>
      <c r="DZ22">
        <v>7</v>
      </c>
      <c r="EA22">
        <v>1</v>
      </c>
      <c r="EB22">
        <v>8</v>
      </c>
      <c r="EC22">
        <v>16</v>
      </c>
      <c r="ED22">
        <v>130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GV22">
        <v>563</v>
      </c>
      <c r="GW22">
        <v>507</v>
      </c>
      <c r="GX22">
        <v>472</v>
      </c>
      <c r="GY22">
        <v>22</v>
      </c>
      <c r="GZ22">
        <v>0</v>
      </c>
      <c r="HA22">
        <v>576</v>
      </c>
      <c r="HE22">
        <v>5</v>
      </c>
      <c r="HF22">
        <v>0</v>
      </c>
      <c r="HG22">
        <v>5</v>
      </c>
      <c r="HH22">
        <v>96</v>
      </c>
      <c r="HI22">
        <v>31</v>
      </c>
      <c r="HJ22">
        <v>127</v>
      </c>
    </row>
    <row r="23" spans="1:223" x14ac:dyDescent="0.25">
      <c r="A23" t="s">
        <v>211</v>
      </c>
      <c r="B23" t="s">
        <v>264</v>
      </c>
      <c r="C23" t="s">
        <v>460</v>
      </c>
      <c r="D23">
        <v>9</v>
      </c>
      <c r="E23">
        <v>1</v>
      </c>
      <c r="F23">
        <v>1</v>
      </c>
      <c r="G23">
        <v>1</v>
      </c>
      <c r="H23">
        <v>0</v>
      </c>
      <c r="I23">
        <v>2</v>
      </c>
      <c r="J23">
        <v>7</v>
      </c>
      <c r="K23">
        <v>0</v>
      </c>
      <c r="L23">
        <v>70</v>
      </c>
      <c r="M23">
        <v>2</v>
      </c>
      <c r="N23">
        <v>0</v>
      </c>
      <c r="O23">
        <v>0</v>
      </c>
      <c r="P23">
        <v>104</v>
      </c>
      <c r="Q23">
        <v>0</v>
      </c>
      <c r="R23">
        <v>141</v>
      </c>
      <c r="S23">
        <v>56</v>
      </c>
      <c r="T23">
        <v>67</v>
      </c>
      <c r="U23">
        <v>10</v>
      </c>
      <c r="V23">
        <v>13</v>
      </c>
      <c r="W23">
        <v>50</v>
      </c>
      <c r="X23">
        <v>0</v>
      </c>
      <c r="Y23">
        <v>534</v>
      </c>
      <c r="Z23">
        <v>3</v>
      </c>
      <c r="AA23">
        <v>0</v>
      </c>
      <c r="AB23">
        <v>1</v>
      </c>
      <c r="AC23">
        <v>0</v>
      </c>
      <c r="AD23">
        <v>1</v>
      </c>
      <c r="AE23">
        <v>1</v>
      </c>
      <c r="AF23">
        <v>5</v>
      </c>
      <c r="AG23">
        <v>0</v>
      </c>
      <c r="AH23">
        <v>48</v>
      </c>
      <c r="AI23">
        <v>1</v>
      </c>
      <c r="AJ23">
        <v>1</v>
      </c>
      <c r="AK23">
        <v>2</v>
      </c>
      <c r="AL23">
        <v>94</v>
      </c>
      <c r="AM23">
        <v>0</v>
      </c>
      <c r="AN23">
        <v>124</v>
      </c>
      <c r="AO23">
        <v>17</v>
      </c>
      <c r="AP23">
        <v>53</v>
      </c>
      <c r="AQ23">
        <v>15</v>
      </c>
      <c r="AR23">
        <v>11</v>
      </c>
      <c r="AS23">
        <v>34</v>
      </c>
      <c r="AT23">
        <v>0</v>
      </c>
      <c r="AU23">
        <v>411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9</v>
      </c>
      <c r="BE23">
        <v>0</v>
      </c>
      <c r="BF23">
        <v>0</v>
      </c>
      <c r="BG23">
        <v>0</v>
      </c>
      <c r="BH23">
        <v>4</v>
      </c>
      <c r="BI23">
        <v>0</v>
      </c>
      <c r="BJ23">
        <v>9</v>
      </c>
      <c r="BK23">
        <v>1</v>
      </c>
      <c r="BL23">
        <v>2</v>
      </c>
      <c r="BM23">
        <v>1</v>
      </c>
      <c r="BN23">
        <v>0</v>
      </c>
      <c r="BO23">
        <v>1</v>
      </c>
      <c r="BP23">
        <v>0</v>
      </c>
      <c r="BQ23">
        <v>27</v>
      </c>
      <c r="BR23">
        <v>3</v>
      </c>
      <c r="BS23">
        <v>0</v>
      </c>
      <c r="BT23">
        <v>1</v>
      </c>
      <c r="BU23">
        <v>0</v>
      </c>
      <c r="BV23">
        <v>1</v>
      </c>
      <c r="BW23">
        <v>1</v>
      </c>
      <c r="BX23">
        <v>5</v>
      </c>
      <c r="BY23">
        <v>0</v>
      </c>
      <c r="BZ23">
        <v>57</v>
      </c>
      <c r="CA23">
        <v>1</v>
      </c>
      <c r="CB23">
        <v>1</v>
      </c>
      <c r="CC23">
        <v>2</v>
      </c>
      <c r="CD23">
        <v>98</v>
      </c>
      <c r="CE23">
        <v>0</v>
      </c>
      <c r="CF23">
        <v>133</v>
      </c>
      <c r="CG23">
        <v>18</v>
      </c>
      <c r="CH23">
        <v>55</v>
      </c>
      <c r="CI23">
        <v>16</v>
      </c>
      <c r="CJ23">
        <v>11</v>
      </c>
      <c r="CK23">
        <v>35</v>
      </c>
      <c r="CL23">
        <v>0</v>
      </c>
      <c r="CM23">
        <v>438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1</v>
      </c>
      <c r="CT23">
        <v>4</v>
      </c>
      <c r="CU23">
        <v>0</v>
      </c>
      <c r="CV23">
        <v>27</v>
      </c>
      <c r="CW23">
        <v>1</v>
      </c>
      <c r="CX23">
        <v>0</v>
      </c>
      <c r="CY23">
        <v>1</v>
      </c>
      <c r="CZ23">
        <v>68</v>
      </c>
      <c r="DA23">
        <v>0</v>
      </c>
      <c r="DB23">
        <v>117</v>
      </c>
      <c r="DC23">
        <v>18</v>
      </c>
      <c r="DD23">
        <v>45</v>
      </c>
      <c r="DE23">
        <v>12</v>
      </c>
      <c r="DF23">
        <v>2</v>
      </c>
      <c r="DG23">
        <v>24</v>
      </c>
      <c r="DH23">
        <v>320</v>
      </c>
      <c r="DI23">
        <v>0</v>
      </c>
      <c r="DJ23">
        <v>3</v>
      </c>
      <c r="DK23">
        <v>0</v>
      </c>
      <c r="DL23">
        <v>1</v>
      </c>
      <c r="DM23">
        <v>0</v>
      </c>
      <c r="DN23">
        <v>1</v>
      </c>
      <c r="DO23">
        <v>0</v>
      </c>
      <c r="DP23">
        <v>1</v>
      </c>
      <c r="DQ23">
        <v>0</v>
      </c>
      <c r="DR23">
        <v>30</v>
      </c>
      <c r="DS23">
        <v>0</v>
      </c>
      <c r="DT23">
        <v>1</v>
      </c>
      <c r="DU23">
        <v>1</v>
      </c>
      <c r="DV23">
        <v>30</v>
      </c>
      <c r="DW23">
        <v>0</v>
      </c>
      <c r="DX23">
        <v>16</v>
      </c>
      <c r="DY23">
        <v>0</v>
      </c>
      <c r="DZ23">
        <v>10</v>
      </c>
      <c r="EA23">
        <v>4</v>
      </c>
      <c r="EB23">
        <v>9</v>
      </c>
      <c r="EC23">
        <v>11</v>
      </c>
      <c r="ED23">
        <v>118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544</v>
      </c>
      <c r="GW23">
        <v>534</v>
      </c>
      <c r="GX23">
        <v>438</v>
      </c>
      <c r="GY23">
        <v>20</v>
      </c>
      <c r="GZ23">
        <v>0</v>
      </c>
      <c r="HA23">
        <v>620</v>
      </c>
      <c r="HB23">
        <v>2</v>
      </c>
      <c r="HC23">
        <v>2</v>
      </c>
      <c r="HD23">
        <v>4</v>
      </c>
      <c r="HE23">
        <v>0</v>
      </c>
      <c r="HF23">
        <v>0</v>
      </c>
      <c r="HG23">
        <v>0</v>
      </c>
      <c r="HH23">
        <v>106</v>
      </c>
      <c r="HI23">
        <v>41</v>
      </c>
      <c r="HJ23">
        <v>147</v>
      </c>
    </row>
    <row r="24" spans="1:223" x14ac:dyDescent="0.25">
      <c r="A24" t="s">
        <v>211</v>
      </c>
      <c r="B24" t="s">
        <v>265</v>
      </c>
      <c r="C24" t="s">
        <v>460</v>
      </c>
      <c r="D24">
        <v>5</v>
      </c>
      <c r="E24">
        <v>0</v>
      </c>
      <c r="F24">
        <v>1</v>
      </c>
      <c r="G24">
        <v>0</v>
      </c>
      <c r="H24">
        <v>0</v>
      </c>
      <c r="I24">
        <v>0</v>
      </c>
      <c r="J24">
        <v>4</v>
      </c>
      <c r="K24">
        <v>0</v>
      </c>
      <c r="L24">
        <v>54</v>
      </c>
      <c r="M24">
        <v>2</v>
      </c>
      <c r="N24">
        <v>1</v>
      </c>
      <c r="O24">
        <v>3</v>
      </c>
      <c r="P24">
        <v>88</v>
      </c>
      <c r="Q24">
        <v>0</v>
      </c>
      <c r="R24">
        <v>84</v>
      </c>
      <c r="S24">
        <v>36</v>
      </c>
      <c r="T24">
        <v>42</v>
      </c>
      <c r="U24">
        <v>10</v>
      </c>
      <c r="V24">
        <v>15</v>
      </c>
      <c r="W24">
        <v>44</v>
      </c>
      <c r="X24">
        <v>25</v>
      </c>
      <c r="Y24">
        <v>414</v>
      </c>
      <c r="Z24">
        <v>6</v>
      </c>
      <c r="AA24">
        <v>1</v>
      </c>
      <c r="AB24">
        <v>1</v>
      </c>
      <c r="AC24">
        <v>1</v>
      </c>
      <c r="AD24">
        <v>1</v>
      </c>
      <c r="AE24">
        <v>0</v>
      </c>
      <c r="AF24">
        <v>6</v>
      </c>
      <c r="AG24">
        <v>0</v>
      </c>
      <c r="AH24">
        <v>56</v>
      </c>
      <c r="AI24">
        <v>1</v>
      </c>
      <c r="AJ24">
        <v>0</v>
      </c>
      <c r="AK24">
        <v>0</v>
      </c>
      <c r="AL24">
        <v>83</v>
      </c>
      <c r="AM24">
        <v>0</v>
      </c>
      <c r="AN24">
        <v>107</v>
      </c>
      <c r="AO24">
        <v>58</v>
      </c>
      <c r="AP24">
        <v>61</v>
      </c>
      <c r="AQ24">
        <v>7</v>
      </c>
      <c r="AR24">
        <v>4</v>
      </c>
      <c r="AS24">
        <v>46</v>
      </c>
      <c r="AT24">
        <v>19</v>
      </c>
      <c r="AU24">
        <v>458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9</v>
      </c>
      <c r="BE24">
        <v>0</v>
      </c>
      <c r="BF24">
        <v>0</v>
      </c>
      <c r="BG24">
        <v>0</v>
      </c>
      <c r="BH24">
        <v>7</v>
      </c>
      <c r="BI24">
        <v>0</v>
      </c>
      <c r="BJ24">
        <v>3</v>
      </c>
      <c r="BK24">
        <v>1</v>
      </c>
      <c r="BL24">
        <v>0</v>
      </c>
      <c r="BM24">
        <v>0</v>
      </c>
      <c r="BN24">
        <v>6</v>
      </c>
      <c r="BO24">
        <v>8</v>
      </c>
      <c r="BP24">
        <v>0</v>
      </c>
      <c r="BQ24">
        <v>35</v>
      </c>
      <c r="BR24">
        <v>6</v>
      </c>
      <c r="BS24">
        <v>1</v>
      </c>
      <c r="BT24">
        <v>1</v>
      </c>
      <c r="BU24">
        <v>1</v>
      </c>
      <c r="BV24">
        <v>1</v>
      </c>
      <c r="BW24">
        <v>0</v>
      </c>
      <c r="BX24">
        <v>7</v>
      </c>
      <c r="BY24">
        <v>0</v>
      </c>
      <c r="BZ24">
        <v>65</v>
      </c>
      <c r="CA24">
        <v>1</v>
      </c>
      <c r="CB24">
        <v>0</v>
      </c>
      <c r="CC24">
        <v>0</v>
      </c>
      <c r="CD24">
        <v>90</v>
      </c>
      <c r="CE24">
        <v>0</v>
      </c>
      <c r="CF24">
        <v>110</v>
      </c>
      <c r="CG24">
        <v>59</v>
      </c>
      <c r="CH24">
        <v>61</v>
      </c>
      <c r="CI24">
        <v>7</v>
      </c>
      <c r="CJ24">
        <v>10</v>
      </c>
      <c r="CK24">
        <v>54</v>
      </c>
      <c r="CL24">
        <v>19</v>
      </c>
      <c r="CM24">
        <v>474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1</v>
      </c>
      <c r="CU24">
        <v>0</v>
      </c>
      <c r="CV24">
        <v>32</v>
      </c>
      <c r="CW24">
        <v>1</v>
      </c>
      <c r="CX24">
        <v>0</v>
      </c>
      <c r="CY24">
        <v>0</v>
      </c>
      <c r="CZ24">
        <v>58</v>
      </c>
      <c r="DA24">
        <v>0</v>
      </c>
      <c r="DB24">
        <v>92</v>
      </c>
      <c r="DC24">
        <v>44</v>
      </c>
      <c r="DD24">
        <v>49</v>
      </c>
      <c r="DE24">
        <v>7</v>
      </c>
      <c r="DF24">
        <v>1</v>
      </c>
      <c r="DG24">
        <v>33</v>
      </c>
      <c r="DH24">
        <v>318</v>
      </c>
      <c r="DI24">
        <v>13</v>
      </c>
      <c r="DJ24">
        <v>6</v>
      </c>
      <c r="DK24">
        <v>1</v>
      </c>
      <c r="DL24">
        <v>1</v>
      </c>
      <c r="DM24">
        <v>1</v>
      </c>
      <c r="DN24">
        <v>1</v>
      </c>
      <c r="DO24">
        <v>0</v>
      </c>
      <c r="DP24">
        <v>6</v>
      </c>
      <c r="DQ24">
        <v>0</v>
      </c>
      <c r="DR24">
        <v>33</v>
      </c>
      <c r="DS24">
        <v>0</v>
      </c>
      <c r="DT24">
        <v>0</v>
      </c>
      <c r="DU24">
        <v>0</v>
      </c>
      <c r="DV24">
        <v>32</v>
      </c>
      <c r="DW24">
        <v>0</v>
      </c>
      <c r="DX24">
        <v>18</v>
      </c>
      <c r="DY24">
        <v>15</v>
      </c>
      <c r="DZ24">
        <v>12</v>
      </c>
      <c r="EA24">
        <v>0</v>
      </c>
      <c r="EB24">
        <v>9</v>
      </c>
      <c r="EC24">
        <v>21</v>
      </c>
      <c r="ED24">
        <v>156</v>
      </c>
      <c r="EE24">
        <v>6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568</v>
      </c>
      <c r="GW24">
        <v>414</v>
      </c>
      <c r="GX24">
        <v>474</v>
      </c>
      <c r="GY24">
        <v>17</v>
      </c>
      <c r="GZ24">
        <v>0</v>
      </c>
      <c r="HA24">
        <v>491</v>
      </c>
      <c r="HB24">
        <v>40</v>
      </c>
      <c r="HC24">
        <v>453</v>
      </c>
      <c r="HD24">
        <v>493</v>
      </c>
      <c r="HE24">
        <v>3</v>
      </c>
      <c r="HF24">
        <v>4</v>
      </c>
      <c r="HG24">
        <v>7</v>
      </c>
      <c r="HH24">
        <v>84</v>
      </c>
      <c r="HI24">
        <v>37</v>
      </c>
      <c r="HJ24">
        <v>121</v>
      </c>
      <c r="HK24">
        <v>102</v>
      </c>
      <c r="HL24">
        <v>19</v>
      </c>
      <c r="HM24">
        <v>121</v>
      </c>
      <c r="HN24">
        <v>0</v>
      </c>
      <c r="HO24">
        <v>0</v>
      </c>
    </row>
    <row r="25" spans="1:223" x14ac:dyDescent="0.25">
      <c r="A25" t="s">
        <v>211</v>
      </c>
      <c r="B25" t="s">
        <v>267</v>
      </c>
      <c r="C25" t="s">
        <v>460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  <c r="J25">
        <v>7</v>
      </c>
      <c r="K25">
        <v>0</v>
      </c>
      <c r="L25">
        <v>51</v>
      </c>
      <c r="M25">
        <v>0</v>
      </c>
      <c r="N25">
        <v>0</v>
      </c>
      <c r="O25">
        <v>0</v>
      </c>
      <c r="P25">
        <v>83</v>
      </c>
      <c r="Q25">
        <v>0</v>
      </c>
      <c r="R25">
        <v>91</v>
      </c>
      <c r="S25">
        <v>28</v>
      </c>
      <c r="T25">
        <v>40</v>
      </c>
      <c r="U25">
        <v>13</v>
      </c>
      <c r="V25">
        <v>11</v>
      </c>
      <c r="W25">
        <v>25</v>
      </c>
      <c r="X25">
        <v>27</v>
      </c>
      <c r="Y25">
        <v>382</v>
      </c>
      <c r="Z25">
        <v>3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7</v>
      </c>
      <c r="AG25">
        <v>0</v>
      </c>
      <c r="AH25">
        <v>31</v>
      </c>
      <c r="AI25">
        <v>2</v>
      </c>
      <c r="AJ25">
        <v>0</v>
      </c>
      <c r="AK25">
        <v>2</v>
      </c>
      <c r="AL25">
        <v>84</v>
      </c>
      <c r="AM25">
        <v>0</v>
      </c>
      <c r="AN25">
        <v>81</v>
      </c>
      <c r="AO25">
        <v>32</v>
      </c>
      <c r="AP25">
        <v>33</v>
      </c>
      <c r="AQ25">
        <v>10</v>
      </c>
      <c r="AR25">
        <v>12</v>
      </c>
      <c r="AS25">
        <v>37</v>
      </c>
      <c r="AT25">
        <v>25</v>
      </c>
      <c r="AU25">
        <v>359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0</v>
      </c>
      <c r="BD25">
        <v>3</v>
      </c>
      <c r="BE25">
        <v>0</v>
      </c>
      <c r="BF25">
        <v>0</v>
      </c>
      <c r="BG25">
        <v>0</v>
      </c>
      <c r="BH25">
        <v>5</v>
      </c>
      <c r="BI25">
        <v>0</v>
      </c>
      <c r="BJ25">
        <v>4</v>
      </c>
      <c r="BK25">
        <v>1</v>
      </c>
      <c r="BL25">
        <v>2</v>
      </c>
      <c r="BM25">
        <v>1</v>
      </c>
      <c r="BN25">
        <v>1</v>
      </c>
      <c r="BO25">
        <v>2</v>
      </c>
      <c r="BP25">
        <v>0</v>
      </c>
      <c r="BQ25">
        <v>20</v>
      </c>
      <c r="BR25">
        <v>3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8</v>
      </c>
      <c r="BY25">
        <v>0</v>
      </c>
      <c r="BZ25">
        <v>34</v>
      </c>
      <c r="CA25">
        <v>2</v>
      </c>
      <c r="CB25">
        <v>0</v>
      </c>
      <c r="CC25">
        <v>2</v>
      </c>
      <c r="CD25">
        <v>89</v>
      </c>
      <c r="CE25">
        <v>0</v>
      </c>
      <c r="CF25">
        <v>85</v>
      </c>
      <c r="CG25">
        <v>33</v>
      </c>
      <c r="CH25">
        <v>35</v>
      </c>
      <c r="CI25">
        <v>11</v>
      </c>
      <c r="CJ25">
        <v>13</v>
      </c>
      <c r="CK25">
        <v>39</v>
      </c>
      <c r="CL25">
        <v>25</v>
      </c>
      <c r="CM25">
        <v>354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5</v>
      </c>
      <c r="CU25">
        <v>0</v>
      </c>
      <c r="CV25">
        <v>14</v>
      </c>
      <c r="CW25">
        <v>0</v>
      </c>
      <c r="CX25">
        <v>0</v>
      </c>
      <c r="CY25">
        <v>2</v>
      </c>
      <c r="CZ25">
        <v>56</v>
      </c>
      <c r="DA25">
        <v>0</v>
      </c>
      <c r="DB25">
        <v>68</v>
      </c>
      <c r="DC25">
        <v>29</v>
      </c>
      <c r="DD25">
        <v>33</v>
      </c>
      <c r="DE25">
        <v>10</v>
      </c>
      <c r="DF25">
        <v>5</v>
      </c>
      <c r="DG25">
        <v>19</v>
      </c>
      <c r="DH25">
        <v>241</v>
      </c>
      <c r="DI25">
        <v>18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5</v>
      </c>
      <c r="DS25">
        <v>0</v>
      </c>
      <c r="DT25">
        <v>0</v>
      </c>
      <c r="DU25">
        <v>0</v>
      </c>
      <c r="DV25">
        <v>17</v>
      </c>
      <c r="DW25">
        <v>0</v>
      </c>
      <c r="DX25">
        <v>11</v>
      </c>
      <c r="DY25">
        <v>0</v>
      </c>
      <c r="DZ25">
        <v>2</v>
      </c>
      <c r="EA25">
        <v>1</v>
      </c>
      <c r="EB25">
        <v>8</v>
      </c>
      <c r="EC25">
        <v>4</v>
      </c>
      <c r="ED25">
        <v>49</v>
      </c>
      <c r="EE25">
        <v>7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3</v>
      </c>
      <c r="EM25">
        <v>0</v>
      </c>
      <c r="EN25">
        <v>15</v>
      </c>
      <c r="EO25">
        <v>2</v>
      </c>
      <c r="EP25">
        <v>0</v>
      </c>
      <c r="EQ25">
        <v>0</v>
      </c>
      <c r="ER25">
        <v>16</v>
      </c>
      <c r="ES25">
        <v>0</v>
      </c>
      <c r="ET25">
        <v>6</v>
      </c>
      <c r="EU25">
        <v>4</v>
      </c>
      <c r="EV25">
        <v>16</v>
      </c>
      <c r="EW25">
        <v>62</v>
      </c>
      <c r="EX25">
        <v>2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2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208</v>
      </c>
      <c r="GU25">
        <v>75</v>
      </c>
      <c r="GV25">
        <v>473</v>
      </c>
      <c r="GW25">
        <v>382</v>
      </c>
      <c r="GX25">
        <v>354</v>
      </c>
      <c r="GY25">
        <v>11</v>
      </c>
      <c r="GZ25">
        <v>0</v>
      </c>
      <c r="HA25">
        <v>490</v>
      </c>
      <c r="HB25">
        <v>19</v>
      </c>
      <c r="HC25">
        <v>360</v>
      </c>
      <c r="HD25">
        <v>379</v>
      </c>
      <c r="HE25">
        <v>1</v>
      </c>
      <c r="HF25">
        <v>0</v>
      </c>
      <c r="HG25">
        <v>1</v>
      </c>
      <c r="HH25">
        <v>63</v>
      </c>
      <c r="HI25">
        <v>41</v>
      </c>
      <c r="HJ25">
        <v>104</v>
      </c>
      <c r="HK25">
        <v>89</v>
      </c>
      <c r="HL25">
        <v>15</v>
      </c>
      <c r="HM25">
        <v>104</v>
      </c>
      <c r="HN25">
        <v>0</v>
      </c>
      <c r="HO25">
        <v>129</v>
      </c>
    </row>
    <row r="26" spans="1:223" x14ac:dyDescent="0.25">
      <c r="A26" t="s">
        <v>212</v>
      </c>
      <c r="B26" t="s">
        <v>295</v>
      </c>
      <c r="C26" t="s">
        <v>460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7</v>
      </c>
      <c r="K26">
        <v>0</v>
      </c>
      <c r="L26">
        <v>31</v>
      </c>
      <c r="M26">
        <v>0</v>
      </c>
      <c r="N26">
        <v>4</v>
      </c>
      <c r="O26">
        <v>2</v>
      </c>
      <c r="P26">
        <v>45</v>
      </c>
      <c r="Q26">
        <v>0</v>
      </c>
      <c r="R26">
        <v>39</v>
      </c>
      <c r="S26">
        <v>16</v>
      </c>
      <c r="T26">
        <v>0</v>
      </c>
      <c r="U26">
        <v>5</v>
      </c>
      <c r="V26">
        <v>8</v>
      </c>
      <c r="W26">
        <v>7</v>
      </c>
      <c r="Y26">
        <v>167</v>
      </c>
      <c r="Z26">
        <v>2</v>
      </c>
      <c r="AA26">
        <v>0</v>
      </c>
      <c r="AB26">
        <v>1</v>
      </c>
      <c r="AC26">
        <v>0</v>
      </c>
      <c r="AD26">
        <v>0</v>
      </c>
      <c r="AE26">
        <v>0</v>
      </c>
      <c r="AF26">
        <v>3</v>
      </c>
      <c r="AG26">
        <v>0</v>
      </c>
      <c r="AH26">
        <v>27</v>
      </c>
      <c r="AI26">
        <v>1</v>
      </c>
      <c r="AJ26">
        <v>5</v>
      </c>
      <c r="AK26">
        <v>4</v>
      </c>
      <c r="AL26">
        <v>35</v>
      </c>
      <c r="AM26">
        <v>0</v>
      </c>
      <c r="AN26">
        <v>31</v>
      </c>
      <c r="AO26">
        <v>12</v>
      </c>
      <c r="AP26">
        <v>0</v>
      </c>
      <c r="AQ26">
        <v>4</v>
      </c>
      <c r="AR26">
        <v>11</v>
      </c>
      <c r="AS26">
        <v>4</v>
      </c>
      <c r="AU26">
        <v>140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3</v>
      </c>
      <c r="BE26">
        <v>0</v>
      </c>
      <c r="BF26">
        <v>0</v>
      </c>
      <c r="BG26">
        <v>1</v>
      </c>
      <c r="BH26">
        <v>3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4</v>
      </c>
      <c r="BQ26">
        <v>12</v>
      </c>
      <c r="BR26">
        <v>2</v>
      </c>
      <c r="BS26">
        <v>0</v>
      </c>
      <c r="BT26">
        <v>1</v>
      </c>
      <c r="BU26">
        <v>0</v>
      </c>
      <c r="BV26">
        <v>0</v>
      </c>
      <c r="BW26">
        <v>0</v>
      </c>
      <c r="BX26">
        <v>3</v>
      </c>
      <c r="BY26">
        <v>0</v>
      </c>
      <c r="BZ26">
        <v>30</v>
      </c>
      <c r="CA26">
        <v>1</v>
      </c>
      <c r="CB26">
        <v>5</v>
      </c>
      <c r="CC26">
        <v>5</v>
      </c>
      <c r="CD26">
        <v>38</v>
      </c>
      <c r="CE26">
        <v>0</v>
      </c>
      <c r="CF26">
        <v>31</v>
      </c>
      <c r="CG26">
        <v>12</v>
      </c>
      <c r="CH26">
        <v>0</v>
      </c>
      <c r="CI26">
        <v>4</v>
      </c>
      <c r="CJ26">
        <v>12</v>
      </c>
      <c r="CK26">
        <v>8</v>
      </c>
      <c r="CM26">
        <v>152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10</v>
      </c>
      <c r="CW26">
        <v>1</v>
      </c>
      <c r="CX26">
        <v>1</v>
      </c>
      <c r="CY26">
        <v>2</v>
      </c>
      <c r="CZ26">
        <v>17</v>
      </c>
      <c r="DA26">
        <v>0</v>
      </c>
      <c r="DB26">
        <v>18</v>
      </c>
      <c r="DC26">
        <v>8</v>
      </c>
      <c r="DD26">
        <v>0</v>
      </c>
      <c r="DE26">
        <v>2</v>
      </c>
      <c r="DF26">
        <v>1</v>
      </c>
      <c r="DG26">
        <v>5</v>
      </c>
      <c r="DH26">
        <v>66</v>
      </c>
      <c r="DJ26">
        <v>1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2</v>
      </c>
      <c r="DQ26">
        <v>0</v>
      </c>
      <c r="DR26">
        <v>20</v>
      </c>
      <c r="DS26">
        <v>0</v>
      </c>
      <c r="DT26">
        <v>4</v>
      </c>
      <c r="DU26">
        <v>3</v>
      </c>
      <c r="DV26">
        <v>18</v>
      </c>
      <c r="DW26">
        <v>0</v>
      </c>
      <c r="DX26">
        <v>13</v>
      </c>
      <c r="DY26">
        <v>4</v>
      </c>
      <c r="DZ26">
        <v>0</v>
      </c>
      <c r="EA26">
        <v>2</v>
      </c>
      <c r="EB26">
        <v>11</v>
      </c>
      <c r="EC26">
        <v>3</v>
      </c>
      <c r="ED26">
        <v>81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1</v>
      </c>
      <c r="EY26">
        <v>0</v>
      </c>
      <c r="EZ26">
        <v>1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</v>
      </c>
      <c r="FK26">
        <v>0</v>
      </c>
      <c r="FL26">
        <v>0</v>
      </c>
      <c r="FM26">
        <v>0</v>
      </c>
      <c r="FN26">
        <v>0</v>
      </c>
      <c r="FO26">
        <v>5</v>
      </c>
      <c r="GV26">
        <v>313</v>
      </c>
      <c r="GW26">
        <v>167</v>
      </c>
      <c r="GX26">
        <v>152</v>
      </c>
      <c r="GY26">
        <v>9</v>
      </c>
      <c r="GZ26">
        <v>0</v>
      </c>
      <c r="HA26">
        <v>319</v>
      </c>
      <c r="HE26">
        <v>5</v>
      </c>
      <c r="HF26">
        <v>0</v>
      </c>
      <c r="HG26">
        <v>5</v>
      </c>
      <c r="HH26">
        <v>21</v>
      </c>
      <c r="HI26">
        <v>39</v>
      </c>
      <c r="HJ26">
        <v>60</v>
      </c>
    </row>
    <row r="27" spans="1:223" x14ac:dyDescent="0.25">
      <c r="A27" t="s">
        <v>212</v>
      </c>
      <c r="B27" t="s">
        <v>264</v>
      </c>
      <c r="C27" t="s">
        <v>460</v>
      </c>
      <c r="D27">
        <v>1</v>
      </c>
      <c r="E27">
        <v>0</v>
      </c>
      <c r="F27">
        <v>0</v>
      </c>
      <c r="G27">
        <v>0</v>
      </c>
      <c r="H27">
        <v>0</v>
      </c>
      <c r="I27">
        <v>1</v>
      </c>
      <c r="J27">
        <v>2</v>
      </c>
      <c r="K27">
        <v>0</v>
      </c>
      <c r="L27">
        <v>35</v>
      </c>
      <c r="M27">
        <v>2</v>
      </c>
      <c r="N27">
        <v>1</v>
      </c>
      <c r="O27">
        <v>6</v>
      </c>
      <c r="P27">
        <v>67</v>
      </c>
      <c r="Q27">
        <v>0</v>
      </c>
      <c r="R27">
        <v>50</v>
      </c>
      <c r="S27">
        <v>24</v>
      </c>
      <c r="T27">
        <v>1</v>
      </c>
      <c r="U27">
        <v>6</v>
      </c>
      <c r="V27">
        <v>11</v>
      </c>
      <c r="W27">
        <v>17</v>
      </c>
      <c r="Y27">
        <v>224</v>
      </c>
      <c r="Z27">
        <v>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2</v>
      </c>
      <c r="AG27">
        <v>0</v>
      </c>
      <c r="AH27">
        <v>22</v>
      </c>
      <c r="AI27">
        <v>2</v>
      </c>
      <c r="AJ27">
        <v>1</v>
      </c>
      <c r="AK27">
        <v>5</v>
      </c>
      <c r="AL27">
        <v>49</v>
      </c>
      <c r="AM27">
        <v>0</v>
      </c>
      <c r="AN27">
        <v>47</v>
      </c>
      <c r="AO27">
        <v>14</v>
      </c>
      <c r="AP27">
        <v>1</v>
      </c>
      <c r="AQ27">
        <v>1</v>
      </c>
      <c r="AR27">
        <v>13</v>
      </c>
      <c r="AS27">
        <v>6</v>
      </c>
      <c r="AU27">
        <v>167</v>
      </c>
      <c r="AV27">
        <v>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4</v>
      </c>
      <c r="BE27">
        <v>0</v>
      </c>
      <c r="BF27">
        <v>0</v>
      </c>
      <c r="BG27">
        <v>0</v>
      </c>
      <c r="BH27">
        <v>1</v>
      </c>
      <c r="BI27">
        <v>0</v>
      </c>
      <c r="BJ27">
        <v>1</v>
      </c>
      <c r="BK27">
        <v>0</v>
      </c>
      <c r="BL27">
        <v>0</v>
      </c>
      <c r="BM27">
        <v>1</v>
      </c>
      <c r="BN27">
        <v>0</v>
      </c>
      <c r="BO27">
        <v>4</v>
      </c>
      <c r="BQ27">
        <v>14</v>
      </c>
      <c r="BR27">
        <v>7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2</v>
      </c>
      <c r="BY27">
        <v>0</v>
      </c>
      <c r="BZ27">
        <v>26</v>
      </c>
      <c r="CA27">
        <v>2</v>
      </c>
      <c r="CB27">
        <v>1</v>
      </c>
      <c r="CC27">
        <v>5</v>
      </c>
      <c r="CD27">
        <v>50</v>
      </c>
      <c r="CE27">
        <v>0</v>
      </c>
      <c r="CF27">
        <v>48</v>
      </c>
      <c r="CG27">
        <v>14</v>
      </c>
      <c r="CH27">
        <v>1</v>
      </c>
      <c r="CI27">
        <v>2</v>
      </c>
      <c r="CJ27">
        <v>13</v>
      </c>
      <c r="CK27">
        <v>10</v>
      </c>
      <c r="CM27">
        <v>181</v>
      </c>
      <c r="CN27">
        <v>2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3</v>
      </c>
      <c r="CW27">
        <v>1</v>
      </c>
      <c r="CX27">
        <v>1</v>
      </c>
      <c r="CY27">
        <v>2</v>
      </c>
      <c r="CZ27">
        <v>25</v>
      </c>
      <c r="DA27">
        <v>0</v>
      </c>
      <c r="DB27">
        <v>26</v>
      </c>
      <c r="DC27">
        <v>8</v>
      </c>
      <c r="DD27">
        <v>1</v>
      </c>
      <c r="DE27">
        <v>1</v>
      </c>
      <c r="DF27">
        <v>0</v>
      </c>
      <c r="DG27">
        <v>5</v>
      </c>
      <c r="DH27">
        <v>75</v>
      </c>
      <c r="DJ27">
        <v>5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2</v>
      </c>
      <c r="DQ27">
        <v>0</v>
      </c>
      <c r="DR27">
        <v>23</v>
      </c>
      <c r="DS27">
        <v>1</v>
      </c>
      <c r="DT27">
        <v>0</v>
      </c>
      <c r="DU27">
        <v>3</v>
      </c>
      <c r="DV27">
        <v>25</v>
      </c>
      <c r="DW27">
        <v>0</v>
      </c>
      <c r="DX27">
        <v>22</v>
      </c>
      <c r="DY27">
        <v>6</v>
      </c>
      <c r="DZ27">
        <v>0</v>
      </c>
      <c r="EA27">
        <v>1</v>
      </c>
      <c r="EB27">
        <v>13</v>
      </c>
      <c r="EC27">
        <v>5</v>
      </c>
      <c r="ED27">
        <v>106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GV27">
        <v>319</v>
      </c>
      <c r="GW27">
        <v>224</v>
      </c>
      <c r="GX27">
        <v>181</v>
      </c>
      <c r="GY27">
        <v>9</v>
      </c>
      <c r="GZ27">
        <v>8</v>
      </c>
      <c r="HA27">
        <v>345</v>
      </c>
      <c r="HE27">
        <v>1</v>
      </c>
      <c r="HF27">
        <v>3</v>
      </c>
      <c r="HG27">
        <v>4</v>
      </c>
      <c r="HH27">
        <v>16</v>
      </c>
      <c r="HI27">
        <v>29</v>
      </c>
      <c r="HJ27">
        <v>45</v>
      </c>
    </row>
    <row r="28" spans="1:223" x14ac:dyDescent="0.25">
      <c r="A28" t="s">
        <v>212</v>
      </c>
      <c r="B28" t="s">
        <v>265</v>
      </c>
      <c r="C28" t="s">
        <v>460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31</v>
      </c>
      <c r="M28">
        <v>0</v>
      </c>
      <c r="N28">
        <v>1</v>
      </c>
      <c r="O28">
        <v>2</v>
      </c>
      <c r="P28">
        <v>48</v>
      </c>
      <c r="Q28">
        <v>0</v>
      </c>
      <c r="R28">
        <v>26</v>
      </c>
      <c r="S28">
        <v>24</v>
      </c>
      <c r="T28">
        <v>7</v>
      </c>
      <c r="U28">
        <v>4</v>
      </c>
      <c r="V28">
        <v>7</v>
      </c>
      <c r="W28">
        <v>9</v>
      </c>
      <c r="X28">
        <v>1</v>
      </c>
      <c r="Y28">
        <v>161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3</v>
      </c>
      <c r="AG28">
        <v>0</v>
      </c>
      <c r="AH28">
        <v>32</v>
      </c>
      <c r="AI28">
        <v>1</v>
      </c>
      <c r="AJ28">
        <v>1</v>
      </c>
      <c r="AK28">
        <v>3</v>
      </c>
      <c r="AL28">
        <v>42</v>
      </c>
      <c r="AM28">
        <v>0</v>
      </c>
      <c r="AN28">
        <v>45</v>
      </c>
      <c r="AO28">
        <v>28</v>
      </c>
      <c r="AP28">
        <v>0</v>
      </c>
      <c r="AQ28">
        <v>2</v>
      </c>
      <c r="AR28">
        <v>8</v>
      </c>
      <c r="AS28">
        <v>9</v>
      </c>
      <c r="AT28">
        <v>1</v>
      </c>
      <c r="AU28">
        <v>175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6</v>
      </c>
      <c r="BI28">
        <v>0</v>
      </c>
      <c r="BJ28">
        <v>1</v>
      </c>
      <c r="BK28">
        <v>1</v>
      </c>
      <c r="BL28">
        <v>0</v>
      </c>
      <c r="BM28">
        <v>0</v>
      </c>
      <c r="BN28">
        <v>0</v>
      </c>
      <c r="BO28">
        <v>1</v>
      </c>
      <c r="BP28">
        <v>0</v>
      </c>
      <c r="BQ28">
        <v>9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3</v>
      </c>
      <c r="BY28">
        <v>0</v>
      </c>
      <c r="BZ28">
        <v>32</v>
      </c>
      <c r="CA28">
        <v>1</v>
      </c>
      <c r="CB28">
        <v>1</v>
      </c>
      <c r="CC28">
        <v>3</v>
      </c>
      <c r="CD28">
        <v>48</v>
      </c>
      <c r="CE28">
        <v>0</v>
      </c>
      <c r="CF28">
        <v>46</v>
      </c>
      <c r="CG28">
        <v>29</v>
      </c>
      <c r="CH28">
        <v>0</v>
      </c>
      <c r="CI28">
        <v>2</v>
      </c>
      <c r="CJ28">
        <v>8</v>
      </c>
      <c r="CK28">
        <v>10</v>
      </c>
      <c r="CL28">
        <v>1</v>
      </c>
      <c r="CM28">
        <v>183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1</v>
      </c>
      <c r="CU28">
        <v>0</v>
      </c>
      <c r="CV28">
        <v>9</v>
      </c>
      <c r="CW28">
        <v>0</v>
      </c>
      <c r="CX28">
        <v>1</v>
      </c>
      <c r="CY28">
        <v>0</v>
      </c>
      <c r="CZ28">
        <v>27</v>
      </c>
      <c r="DA28">
        <v>0</v>
      </c>
      <c r="DB28">
        <v>27</v>
      </c>
      <c r="DC28">
        <v>21</v>
      </c>
      <c r="DD28">
        <v>0</v>
      </c>
      <c r="DE28">
        <v>0</v>
      </c>
      <c r="DF28">
        <v>1</v>
      </c>
      <c r="DG28">
        <v>8</v>
      </c>
      <c r="DH28">
        <v>95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2</v>
      </c>
      <c r="DQ28">
        <v>0</v>
      </c>
      <c r="DR28">
        <v>23</v>
      </c>
      <c r="DS28">
        <v>1</v>
      </c>
      <c r="DT28">
        <v>0</v>
      </c>
      <c r="DU28">
        <v>3</v>
      </c>
      <c r="DV28">
        <v>20</v>
      </c>
      <c r="DW28">
        <v>0</v>
      </c>
      <c r="DX28">
        <v>19</v>
      </c>
      <c r="DY28">
        <v>8</v>
      </c>
      <c r="DZ28">
        <v>0</v>
      </c>
      <c r="EA28">
        <v>2</v>
      </c>
      <c r="EB28">
        <v>7</v>
      </c>
      <c r="EC28">
        <v>2</v>
      </c>
      <c r="ED28">
        <v>87</v>
      </c>
      <c r="EE28">
        <v>1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1</v>
      </c>
      <c r="FK28">
        <v>0</v>
      </c>
      <c r="FL28">
        <v>0</v>
      </c>
      <c r="FM28">
        <v>0</v>
      </c>
      <c r="FN28">
        <v>0</v>
      </c>
      <c r="FO28">
        <v>1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122</v>
      </c>
      <c r="GU28">
        <v>128</v>
      </c>
      <c r="GV28">
        <v>345</v>
      </c>
      <c r="GW28">
        <v>161</v>
      </c>
      <c r="GX28">
        <v>183</v>
      </c>
      <c r="GY28">
        <v>12</v>
      </c>
      <c r="GZ28">
        <v>0</v>
      </c>
      <c r="HA28">
        <v>311</v>
      </c>
      <c r="HB28">
        <v>12</v>
      </c>
      <c r="HC28">
        <v>172</v>
      </c>
      <c r="HD28">
        <v>184</v>
      </c>
      <c r="HE28">
        <v>5</v>
      </c>
      <c r="HF28">
        <v>0</v>
      </c>
      <c r="HG28">
        <v>5</v>
      </c>
      <c r="HH28">
        <v>54</v>
      </c>
      <c r="HI28">
        <v>0</v>
      </c>
      <c r="HJ28">
        <v>54</v>
      </c>
      <c r="HK28">
        <v>40</v>
      </c>
      <c r="HL28">
        <v>13</v>
      </c>
      <c r="HM28">
        <v>53</v>
      </c>
      <c r="HN28">
        <v>20</v>
      </c>
      <c r="HO28">
        <v>170</v>
      </c>
    </row>
    <row r="29" spans="1:223" x14ac:dyDescent="0.25">
      <c r="A29" t="s">
        <v>212</v>
      </c>
      <c r="B29" t="s">
        <v>267</v>
      </c>
      <c r="C29" t="s">
        <v>460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v>0</v>
      </c>
      <c r="L29">
        <v>39</v>
      </c>
      <c r="M29">
        <v>2</v>
      </c>
      <c r="N29">
        <v>3</v>
      </c>
      <c r="O29">
        <v>4</v>
      </c>
      <c r="P29">
        <v>45</v>
      </c>
      <c r="Q29">
        <v>0</v>
      </c>
      <c r="R29">
        <v>46</v>
      </c>
      <c r="S29">
        <v>12</v>
      </c>
      <c r="T29">
        <v>2</v>
      </c>
      <c r="U29">
        <v>3</v>
      </c>
      <c r="V29">
        <v>9</v>
      </c>
      <c r="W29">
        <v>10</v>
      </c>
      <c r="X29">
        <v>3</v>
      </c>
      <c r="Y29">
        <v>180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34</v>
      </c>
      <c r="AI29">
        <v>0</v>
      </c>
      <c r="AJ29">
        <v>2</v>
      </c>
      <c r="AK29">
        <v>7</v>
      </c>
      <c r="AL29">
        <v>38</v>
      </c>
      <c r="AM29">
        <v>0</v>
      </c>
      <c r="AN29">
        <v>20</v>
      </c>
      <c r="AO29">
        <v>20</v>
      </c>
      <c r="AP29">
        <v>6</v>
      </c>
      <c r="AQ29">
        <v>3</v>
      </c>
      <c r="AR29">
        <v>6</v>
      </c>
      <c r="AS29">
        <v>4</v>
      </c>
      <c r="AT29">
        <v>5</v>
      </c>
      <c r="AU29">
        <v>145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2</v>
      </c>
      <c r="BC29">
        <v>0</v>
      </c>
      <c r="BD29">
        <v>4</v>
      </c>
      <c r="BE29">
        <v>0</v>
      </c>
      <c r="BF29">
        <v>0</v>
      </c>
      <c r="BG29">
        <v>0</v>
      </c>
      <c r="BH29">
        <v>2</v>
      </c>
      <c r="BI29">
        <v>0</v>
      </c>
      <c r="BJ29">
        <v>1</v>
      </c>
      <c r="BK29">
        <v>2</v>
      </c>
      <c r="BL29">
        <v>0</v>
      </c>
      <c r="BM29">
        <v>2</v>
      </c>
      <c r="BN29">
        <v>0</v>
      </c>
      <c r="BO29">
        <v>1</v>
      </c>
      <c r="BP29">
        <v>1</v>
      </c>
      <c r="BQ29">
        <v>15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2</v>
      </c>
      <c r="BY29">
        <v>0</v>
      </c>
      <c r="BZ29">
        <v>38</v>
      </c>
      <c r="CA29">
        <v>0</v>
      </c>
      <c r="CB29">
        <v>2</v>
      </c>
      <c r="CC29">
        <v>7</v>
      </c>
      <c r="CD29">
        <v>40</v>
      </c>
      <c r="CE29">
        <v>0</v>
      </c>
      <c r="CF29">
        <v>21</v>
      </c>
      <c r="CG29">
        <v>22</v>
      </c>
      <c r="CH29">
        <v>6</v>
      </c>
      <c r="CI29">
        <v>5</v>
      </c>
      <c r="CJ29">
        <v>6</v>
      </c>
      <c r="CK29">
        <v>5</v>
      </c>
      <c r="CL29">
        <v>6</v>
      </c>
      <c r="CM29">
        <v>154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</v>
      </c>
      <c r="CW29">
        <v>0</v>
      </c>
      <c r="CX29">
        <v>2</v>
      </c>
      <c r="CY29">
        <v>2</v>
      </c>
      <c r="CZ29">
        <v>15</v>
      </c>
      <c r="DA29">
        <v>0</v>
      </c>
      <c r="DB29">
        <v>17</v>
      </c>
      <c r="DC29">
        <v>8</v>
      </c>
      <c r="DD29">
        <v>3</v>
      </c>
      <c r="DE29">
        <v>2</v>
      </c>
      <c r="DF29">
        <v>1</v>
      </c>
      <c r="DG29">
        <v>3</v>
      </c>
      <c r="DH29">
        <v>61</v>
      </c>
      <c r="DI29">
        <v>2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2</v>
      </c>
      <c r="DQ29">
        <v>0</v>
      </c>
      <c r="DR29">
        <v>30</v>
      </c>
      <c r="DS29">
        <v>0</v>
      </c>
      <c r="DT29">
        <v>0</v>
      </c>
      <c r="DU29">
        <v>5</v>
      </c>
      <c r="DV29">
        <v>25</v>
      </c>
      <c r="DW29">
        <v>0</v>
      </c>
      <c r="DX29">
        <v>4</v>
      </c>
      <c r="DY29">
        <v>14</v>
      </c>
      <c r="DZ29">
        <v>3</v>
      </c>
      <c r="EA29">
        <v>3</v>
      </c>
      <c r="EB29">
        <v>5</v>
      </c>
      <c r="EC29">
        <v>2</v>
      </c>
      <c r="ED29">
        <v>93</v>
      </c>
      <c r="EE29">
        <v>4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357</v>
      </c>
      <c r="GU29">
        <v>215</v>
      </c>
      <c r="GV29">
        <v>310</v>
      </c>
      <c r="GW29">
        <v>180</v>
      </c>
      <c r="GX29">
        <v>154</v>
      </c>
      <c r="GY29">
        <v>14</v>
      </c>
      <c r="GZ29">
        <v>0</v>
      </c>
      <c r="HA29">
        <v>322</v>
      </c>
      <c r="HB29">
        <v>19</v>
      </c>
      <c r="HC29">
        <v>141</v>
      </c>
      <c r="HD29">
        <v>160</v>
      </c>
      <c r="HE29">
        <v>8</v>
      </c>
      <c r="HF29">
        <v>0</v>
      </c>
      <c r="HG29">
        <v>8</v>
      </c>
      <c r="HH29">
        <v>41</v>
      </c>
      <c r="HI29">
        <v>4</v>
      </c>
      <c r="HJ29">
        <v>45</v>
      </c>
      <c r="HK29">
        <v>15</v>
      </c>
      <c r="HL29">
        <v>15</v>
      </c>
      <c r="HM29">
        <v>30</v>
      </c>
      <c r="HN29">
        <v>51</v>
      </c>
      <c r="HO29">
        <v>284</v>
      </c>
    </row>
    <row r="30" spans="1:223" x14ac:dyDescent="0.25">
      <c r="A30" t="s">
        <v>213</v>
      </c>
      <c r="B30" t="s">
        <v>295</v>
      </c>
      <c r="C30" t="s">
        <v>460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6</v>
      </c>
      <c r="K30">
        <v>0</v>
      </c>
      <c r="L30">
        <v>26</v>
      </c>
      <c r="M30">
        <v>2</v>
      </c>
      <c r="N30">
        <v>1</v>
      </c>
      <c r="O30">
        <v>9</v>
      </c>
      <c r="P30">
        <v>46</v>
      </c>
      <c r="Q30">
        <v>0</v>
      </c>
      <c r="R30">
        <v>72</v>
      </c>
      <c r="S30">
        <v>14</v>
      </c>
      <c r="T30">
        <v>0</v>
      </c>
      <c r="U30">
        <v>8</v>
      </c>
      <c r="V30">
        <v>12</v>
      </c>
      <c r="W30">
        <v>13</v>
      </c>
      <c r="Y30">
        <v>214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4</v>
      </c>
      <c r="AG30">
        <v>0</v>
      </c>
      <c r="AH30">
        <v>18</v>
      </c>
      <c r="AI30">
        <v>0</v>
      </c>
      <c r="AJ30">
        <v>2</v>
      </c>
      <c r="AK30">
        <v>8</v>
      </c>
      <c r="AL30">
        <v>44</v>
      </c>
      <c r="AM30">
        <v>0</v>
      </c>
      <c r="AN30">
        <v>64</v>
      </c>
      <c r="AO30">
        <v>9</v>
      </c>
      <c r="AP30">
        <v>0</v>
      </c>
      <c r="AQ30">
        <v>11</v>
      </c>
      <c r="AR30">
        <v>19</v>
      </c>
      <c r="AS30">
        <v>4</v>
      </c>
      <c r="AU30">
        <v>185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3</v>
      </c>
      <c r="BC30">
        <v>0</v>
      </c>
      <c r="BD30">
        <v>3</v>
      </c>
      <c r="BE30">
        <v>0</v>
      </c>
      <c r="BF30">
        <v>0</v>
      </c>
      <c r="BG30">
        <v>0</v>
      </c>
      <c r="BH30">
        <v>6</v>
      </c>
      <c r="BI30">
        <v>0</v>
      </c>
      <c r="BJ30">
        <v>1</v>
      </c>
      <c r="BK30">
        <v>3</v>
      </c>
      <c r="BL30">
        <v>0</v>
      </c>
      <c r="BM30">
        <v>1</v>
      </c>
      <c r="BN30">
        <v>0</v>
      </c>
      <c r="BO30">
        <v>2</v>
      </c>
      <c r="BQ30">
        <v>19</v>
      </c>
      <c r="BR30">
        <v>2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7</v>
      </c>
      <c r="BY30">
        <v>0</v>
      </c>
      <c r="BZ30">
        <v>21</v>
      </c>
      <c r="CA30">
        <v>0</v>
      </c>
      <c r="CB30">
        <v>2</v>
      </c>
      <c r="CC30">
        <v>8</v>
      </c>
      <c r="CD30">
        <v>50</v>
      </c>
      <c r="CE30">
        <v>0</v>
      </c>
      <c r="CF30">
        <v>65</v>
      </c>
      <c r="CG30">
        <v>12</v>
      </c>
      <c r="CH30">
        <v>0</v>
      </c>
      <c r="CI30">
        <v>12</v>
      </c>
      <c r="CJ30">
        <v>19</v>
      </c>
      <c r="CK30">
        <v>6</v>
      </c>
      <c r="CM30">
        <v>204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1</v>
      </c>
      <c r="CU30">
        <v>0</v>
      </c>
      <c r="CV30">
        <v>12</v>
      </c>
      <c r="CW30">
        <v>0</v>
      </c>
      <c r="CX30">
        <v>1</v>
      </c>
      <c r="CY30">
        <v>7</v>
      </c>
      <c r="CZ30">
        <v>40</v>
      </c>
      <c r="DA30">
        <v>0</v>
      </c>
      <c r="DB30">
        <v>62</v>
      </c>
      <c r="DC30">
        <v>10</v>
      </c>
      <c r="DD30">
        <v>0</v>
      </c>
      <c r="DE30">
        <v>11</v>
      </c>
      <c r="DF30">
        <v>7</v>
      </c>
      <c r="DG30">
        <v>6</v>
      </c>
      <c r="DH30">
        <v>157</v>
      </c>
      <c r="DJ30">
        <v>2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3</v>
      </c>
      <c r="DQ30">
        <v>0</v>
      </c>
      <c r="DR30">
        <v>9</v>
      </c>
      <c r="DS30">
        <v>0</v>
      </c>
      <c r="DT30">
        <v>1</v>
      </c>
      <c r="DU30">
        <v>1</v>
      </c>
      <c r="DV30">
        <v>10</v>
      </c>
      <c r="DW30">
        <v>0</v>
      </c>
      <c r="DX30">
        <v>3</v>
      </c>
      <c r="DY30">
        <v>2</v>
      </c>
      <c r="DZ30">
        <v>0</v>
      </c>
      <c r="EA30">
        <v>1</v>
      </c>
      <c r="EB30">
        <v>12</v>
      </c>
      <c r="EC30">
        <v>0</v>
      </c>
      <c r="ED30">
        <v>44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3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3</v>
      </c>
      <c r="GV30">
        <v>271</v>
      </c>
      <c r="GW30">
        <v>214</v>
      </c>
      <c r="GX30">
        <v>204</v>
      </c>
      <c r="GY30">
        <v>10</v>
      </c>
      <c r="GZ30">
        <v>0</v>
      </c>
      <c r="HA30">
        <v>271</v>
      </c>
      <c r="HE30">
        <v>0</v>
      </c>
      <c r="HF30">
        <v>0</v>
      </c>
      <c r="HG30">
        <v>0</v>
      </c>
      <c r="HH30">
        <v>88</v>
      </c>
      <c r="HI30">
        <v>15</v>
      </c>
      <c r="HJ30">
        <v>103</v>
      </c>
    </row>
    <row r="31" spans="1:223" x14ac:dyDescent="0.25">
      <c r="A31" t="s">
        <v>213</v>
      </c>
      <c r="B31" t="s">
        <v>264</v>
      </c>
      <c r="C31" t="s">
        <v>460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2</v>
      </c>
      <c r="K31">
        <v>0</v>
      </c>
      <c r="L31">
        <v>32</v>
      </c>
      <c r="M31">
        <v>1</v>
      </c>
      <c r="N31">
        <v>0</v>
      </c>
      <c r="O31">
        <v>11</v>
      </c>
      <c r="P31">
        <v>49</v>
      </c>
      <c r="Q31">
        <v>0</v>
      </c>
      <c r="R31">
        <v>78</v>
      </c>
      <c r="S31">
        <v>15</v>
      </c>
      <c r="T31">
        <v>0</v>
      </c>
      <c r="U31">
        <v>15</v>
      </c>
      <c r="V31">
        <v>16</v>
      </c>
      <c r="W31">
        <v>6</v>
      </c>
      <c r="Y31">
        <v>227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3</v>
      </c>
      <c r="AG31">
        <v>0</v>
      </c>
      <c r="AH31">
        <v>19</v>
      </c>
      <c r="AI31">
        <v>2</v>
      </c>
      <c r="AJ31">
        <v>1</v>
      </c>
      <c r="AK31">
        <v>11</v>
      </c>
      <c r="AL31">
        <v>38</v>
      </c>
      <c r="AM31">
        <v>0</v>
      </c>
      <c r="AN31">
        <v>66</v>
      </c>
      <c r="AO31">
        <v>11</v>
      </c>
      <c r="AP31">
        <v>0</v>
      </c>
      <c r="AQ31">
        <v>9</v>
      </c>
      <c r="AR31">
        <v>15</v>
      </c>
      <c r="AS31">
        <v>4</v>
      </c>
      <c r="AU31">
        <v>180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5</v>
      </c>
      <c r="BE31">
        <v>0</v>
      </c>
      <c r="BF31">
        <v>0</v>
      </c>
      <c r="BG31">
        <v>0</v>
      </c>
      <c r="BH31">
        <v>5</v>
      </c>
      <c r="BI31">
        <v>0</v>
      </c>
      <c r="BJ31">
        <v>2</v>
      </c>
      <c r="BK31">
        <v>1</v>
      </c>
      <c r="BL31">
        <v>0</v>
      </c>
      <c r="BM31">
        <v>0</v>
      </c>
      <c r="BN31">
        <v>0</v>
      </c>
      <c r="BO31">
        <v>1</v>
      </c>
      <c r="BQ31">
        <v>14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3</v>
      </c>
      <c r="BY31">
        <v>0</v>
      </c>
      <c r="BZ31">
        <v>24</v>
      </c>
      <c r="CA31">
        <v>2</v>
      </c>
      <c r="CB31">
        <v>1</v>
      </c>
      <c r="CC31">
        <v>11</v>
      </c>
      <c r="CD31">
        <v>43</v>
      </c>
      <c r="CE31">
        <v>0</v>
      </c>
      <c r="CF31">
        <v>68</v>
      </c>
      <c r="CG31">
        <v>12</v>
      </c>
      <c r="CH31">
        <v>0</v>
      </c>
      <c r="CI31">
        <v>9</v>
      </c>
      <c r="CJ31">
        <v>15</v>
      </c>
      <c r="CK31">
        <v>5</v>
      </c>
      <c r="CM31">
        <v>194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1</v>
      </c>
      <c r="CU31">
        <v>0</v>
      </c>
      <c r="CV31">
        <v>14</v>
      </c>
      <c r="CW31">
        <v>2</v>
      </c>
      <c r="CX31">
        <v>0</v>
      </c>
      <c r="CY31">
        <v>6</v>
      </c>
      <c r="CZ31">
        <v>38</v>
      </c>
      <c r="DA31">
        <v>0</v>
      </c>
      <c r="DB31">
        <v>65</v>
      </c>
      <c r="DC31">
        <v>7</v>
      </c>
      <c r="DD31">
        <v>0</v>
      </c>
      <c r="DE31">
        <v>8</v>
      </c>
      <c r="DF31">
        <v>10</v>
      </c>
      <c r="DG31">
        <v>3</v>
      </c>
      <c r="DH31">
        <v>154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2</v>
      </c>
      <c r="DQ31">
        <v>0</v>
      </c>
      <c r="DR31">
        <v>10</v>
      </c>
      <c r="DS31">
        <v>0</v>
      </c>
      <c r="DT31">
        <v>1</v>
      </c>
      <c r="DU31">
        <v>5</v>
      </c>
      <c r="DV31">
        <v>5</v>
      </c>
      <c r="DW31">
        <v>0</v>
      </c>
      <c r="DX31">
        <v>3</v>
      </c>
      <c r="DY31">
        <v>5</v>
      </c>
      <c r="DZ31">
        <v>0</v>
      </c>
      <c r="EA31">
        <v>1</v>
      </c>
      <c r="EB31">
        <v>5</v>
      </c>
      <c r="EC31">
        <v>2</v>
      </c>
      <c r="ED31">
        <v>40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GV31">
        <v>271</v>
      </c>
      <c r="GW31">
        <v>227</v>
      </c>
      <c r="GX31">
        <v>194</v>
      </c>
      <c r="GY31">
        <v>13</v>
      </c>
      <c r="GZ31">
        <v>0</v>
      </c>
      <c r="HA31">
        <v>291</v>
      </c>
      <c r="HE31">
        <v>1</v>
      </c>
      <c r="HF31">
        <v>0</v>
      </c>
      <c r="HG31">
        <v>1</v>
      </c>
      <c r="HH31">
        <v>104</v>
      </c>
      <c r="HI31">
        <v>17</v>
      </c>
      <c r="HJ31">
        <v>121</v>
      </c>
    </row>
    <row r="32" spans="1:223" x14ac:dyDescent="0.25">
      <c r="A32" t="s">
        <v>213</v>
      </c>
      <c r="B32" t="s">
        <v>265</v>
      </c>
      <c r="C32" t="s">
        <v>460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6</v>
      </c>
      <c r="K32">
        <v>0</v>
      </c>
      <c r="L32">
        <v>23</v>
      </c>
      <c r="M32">
        <v>0</v>
      </c>
      <c r="N32">
        <v>0</v>
      </c>
      <c r="O32">
        <v>3</v>
      </c>
      <c r="P32">
        <v>68</v>
      </c>
      <c r="Q32">
        <v>0</v>
      </c>
      <c r="R32">
        <v>75</v>
      </c>
      <c r="S32">
        <v>4</v>
      </c>
      <c r="T32">
        <v>0</v>
      </c>
      <c r="U32">
        <v>11</v>
      </c>
      <c r="V32">
        <v>15</v>
      </c>
      <c r="W32">
        <v>6</v>
      </c>
      <c r="X32">
        <v>13</v>
      </c>
      <c r="Y32">
        <v>226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18</v>
      </c>
      <c r="AI32">
        <v>1</v>
      </c>
      <c r="AJ32">
        <v>0</v>
      </c>
      <c r="AK32">
        <v>9</v>
      </c>
      <c r="AL32">
        <v>41</v>
      </c>
      <c r="AM32">
        <v>0</v>
      </c>
      <c r="AN32">
        <v>65</v>
      </c>
      <c r="AO32">
        <v>10</v>
      </c>
      <c r="AP32">
        <v>0</v>
      </c>
      <c r="AQ32">
        <v>11</v>
      </c>
      <c r="AR32">
        <v>11</v>
      </c>
      <c r="AS32">
        <v>8</v>
      </c>
      <c r="AT32">
        <v>17</v>
      </c>
      <c r="AU32">
        <v>193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0</v>
      </c>
      <c r="BD32">
        <v>4</v>
      </c>
      <c r="BE32">
        <v>0</v>
      </c>
      <c r="BF32">
        <v>0</v>
      </c>
      <c r="BG32">
        <v>0</v>
      </c>
      <c r="BH32">
        <v>3</v>
      </c>
      <c r="BI32">
        <v>0</v>
      </c>
      <c r="BJ32">
        <v>5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15</v>
      </c>
      <c r="BR32">
        <v>1</v>
      </c>
      <c r="BS32">
        <v>0</v>
      </c>
      <c r="BT32">
        <v>1</v>
      </c>
      <c r="BU32">
        <v>0</v>
      </c>
      <c r="BV32">
        <v>0</v>
      </c>
      <c r="BW32">
        <v>0</v>
      </c>
      <c r="BX32">
        <v>2</v>
      </c>
      <c r="BY32">
        <v>0</v>
      </c>
      <c r="BZ32">
        <v>22</v>
      </c>
      <c r="CA32">
        <v>1</v>
      </c>
      <c r="CB32">
        <v>0</v>
      </c>
      <c r="CC32">
        <v>9</v>
      </c>
      <c r="CD32">
        <v>44</v>
      </c>
      <c r="CE32">
        <v>0</v>
      </c>
      <c r="CF32">
        <v>70</v>
      </c>
      <c r="CG32">
        <v>11</v>
      </c>
      <c r="CH32">
        <v>0</v>
      </c>
      <c r="CI32">
        <v>11</v>
      </c>
      <c r="CJ32">
        <v>11</v>
      </c>
      <c r="CK32">
        <v>8</v>
      </c>
      <c r="CL32">
        <v>17</v>
      </c>
      <c r="CM32">
        <v>191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13</v>
      </c>
      <c r="CW32">
        <v>1</v>
      </c>
      <c r="CX32">
        <v>0</v>
      </c>
      <c r="CY32">
        <v>5</v>
      </c>
      <c r="CZ32">
        <v>37</v>
      </c>
      <c r="DA32">
        <v>0</v>
      </c>
      <c r="DB32">
        <v>66</v>
      </c>
      <c r="DC32">
        <v>4</v>
      </c>
      <c r="DD32">
        <v>0</v>
      </c>
      <c r="DE32">
        <v>10</v>
      </c>
      <c r="DF32">
        <v>6</v>
      </c>
      <c r="DG32">
        <v>8</v>
      </c>
      <c r="DH32">
        <v>150</v>
      </c>
      <c r="DI32">
        <v>17</v>
      </c>
      <c r="DJ32">
        <v>1</v>
      </c>
      <c r="DK32">
        <v>0</v>
      </c>
      <c r="DL32">
        <v>1</v>
      </c>
      <c r="DM32">
        <v>0</v>
      </c>
      <c r="DN32">
        <v>0</v>
      </c>
      <c r="DO32">
        <v>0</v>
      </c>
      <c r="DP32">
        <v>2</v>
      </c>
      <c r="DQ32">
        <v>0</v>
      </c>
      <c r="DR32">
        <v>9</v>
      </c>
      <c r="DS32">
        <v>0</v>
      </c>
      <c r="DT32">
        <v>0</v>
      </c>
      <c r="DU32">
        <v>4</v>
      </c>
      <c r="DV32">
        <v>7</v>
      </c>
      <c r="DW32">
        <v>0</v>
      </c>
      <c r="DX32">
        <v>4</v>
      </c>
      <c r="DY32">
        <v>7</v>
      </c>
      <c r="DZ32">
        <v>0</v>
      </c>
      <c r="EA32">
        <v>1</v>
      </c>
      <c r="EB32">
        <v>5</v>
      </c>
      <c r="EC32">
        <v>0</v>
      </c>
      <c r="ED32">
        <v>41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627</v>
      </c>
      <c r="GU32">
        <v>96</v>
      </c>
      <c r="GV32">
        <v>291</v>
      </c>
      <c r="GW32">
        <v>226</v>
      </c>
      <c r="GX32">
        <v>191</v>
      </c>
      <c r="GY32">
        <v>9</v>
      </c>
      <c r="GZ32">
        <v>0</v>
      </c>
      <c r="HA32">
        <v>317</v>
      </c>
      <c r="HB32">
        <v>9</v>
      </c>
      <c r="HC32">
        <v>199</v>
      </c>
      <c r="HD32">
        <v>208</v>
      </c>
      <c r="HE32">
        <v>1</v>
      </c>
      <c r="HF32">
        <v>1</v>
      </c>
      <c r="HG32">
        <v>2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</row>
    <row r="33" spans="1:223" x14ac:dyDescent="0.25">
      <c r="A33" t="s">
        <v>213</v>
      </c>
      <c r="B33" t="s">
        <v>267</v>
      </c>
      <c r="C33" t="s">
        <v>460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3</v>
      </c>
      <c r="L33">
        <v>14</v>
      </c>
      <c r="M33">
        <v>1</v>
      </c>
      <c r="N33">
        <v>3</v>
      </c>
      <c r="O33">
        <v>13</v>
      </c>
      <c r="P33">
        <v>34</v>
      </c>
      <c r="Q33">
        <v>0</v>
      </c>
      <c r="R33">
        <v>76</v>
      </c>
      <c r="S33">
        <v>18</v>
      </c>
      <c r="T33">
        <v>0</v>
      </c>
      <c r="U33">
        <v>12</v>
      </c>
      <c r="V33">
        <v>9</v>
      </c>
      <c r="W33">
        <v>4</v>
      </c>
      <c r="X33">
        <v>24</v>
      </c>
      <c r="Y33">
        <v>215</v>
      </c>
      <c r="Z33">
        <v>3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7</v>
      </c>
      <c r="AG33">
        <v>0</v>
      </c>
      <c r="AH33">
        <v>17</v>
      </c>
      <c r="AI33">
        <v>0</v>
      </c>
      <c r="AJ33">
        <v>2</v>
      </c>
      <c r="AK33">
        <v>13</v>
      </c>
      <c r="AL33">
        <v>36</v>
      </c>
      <c r="AM33">
        <v>0</v>
      </c>
      <c r="AN33">
        <v>78</v>
      </c>
      <c r="AO33">
        <v>9</v>
      </c>
      <c r="AP33">
        <v>0</v>
      </c>
      <c r="AQ33">
        <v>12</v>
      </c>
      <c r="AR33">
        <v>18</v>
      </c>
      <c r="AS33">
        <v>2</v>
      </c>
      <c r="AT33">
        <v>20</v>
      </c>
      <c r="AU33">
        <v>218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4</v>
      </c>
      <c r="BE33">
        <v>0</v>
      </c>
      <c r="BF33">
        <v>0</v>
      </c>
      <c r="BG33">
        <v>0</v>
      </c>
      <c r="BH33">
        <v>6</v>
      </c>
      <c r="BI33">
        <v>0</v>
      </c>
      <c r="BJ33">
        <v>4</v>
      </c>
      <c r="BK33">
        <v>0</v>
      </c>
      <c r="BL33">
        <v>0</v>
      </c>
      <c r="BM33">
        <v>1</v>
      </c>
      <c r="BN33">
        <v>0</v>
      </c>
      <c r="BO33">
        <v>0</v>
      </c>
      <c r="BP33">
        <v>0</v>
      </c>
      <c r="BQ33">
        <v>15</v>
      </c>
      <c r="BR33">
        <v>3</v>
      </c>
      <c r="BS33">
        <v>0</v>
      </c>
      <c r="BT33">
        <v>1</v>
      </c>
      <c r="BU33">
        <v>0</v>
      </c>
      <c r="BV33">
        <v>0</v>
      </c>
      <c r="BW33">
        <v>0</v>
      </c>
      <c r="BX33">
        <v>7</v>
      </c>
      <c r="BY33">
        <v>0</v>
      </c>
      <c r="BZ33">
        <v>21</v>
      </c>
      <c r="CA33">
        <v>0</v>
      </c>
      <c r="CB33">
        <v>2</v>
      </c>
      <c r="CC33">
        <v>13</v>
      </c>
      <c r="CD33">
        <v>42</v>
      </c>
      <c r="CE33">
        <v>0</v>
      </c>
      <c r="CF33">
        <v>82</v>
      </c>
      <c r="CG33">
        <v>9</v>
      </c>
      <c r="CH33">
        <v>0</v>
      </c>
      <c r="CI33">
        <v>13</v>
      </c>
      <c r="CJ33">
        <v>18</v>
      </c>
      <c r="CK33">
        <v>2</v>
      </c>
      <c r="CL33">
        <v>20</v>
      </c>
      <c r="CM33">
        <v>213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2</v>
      </c>
      <c r="CU33">
        <v>0</v>
      </c>
      <c r="CV33">
        <v>7</v>
      </c>
      <c r="CW33">
        <v>0</v>
      </c>
      <c r="CX33">
        <v>1</v>
      </c>
      <c r="CY33">
        <v>11</v>
      </c>
      <c r="CZ33">
        <v>25</v>
      </c>
      <c r="DA33">
        <v>0</v>
      </c>
      <c r="DB33">
        <v>79</v>
      </c>
      <c r="DC33">
        <v>5</v>
      </c>
      <c r="DD33">
        <v>0</v>
      </c>
      <c r="DE33">
        <v>10</v>
      </c>
      <c r="DF33">
        <v>11</v>
      </c>
      <c r="DG33">
        <v>2</v>
      </c>
      <c r="DH33">
        <v>153</v>
      </c>
      <c r="DI33">
        <v>18</v>
      </c>
      <c r="DJ33">
        <v>3</v>
      </c>
      <c r="DK33">
        <v>0</v>
      </c>
      <c r="DL33">
        <v>1</v>
      </c>
      <c r="DM33">
        <v>0</v>
      </c>
      <c r="DN33">
        <v>0</v>
      </c>
      <c r="DO33">
        <v>0</v>
      </c>
      <c r="DP33">
        <v>5</v>
      </c>
      <c r="DQ33">
        <v>0</v>
      </c>
      <c r="DR33">
        <v>14</v>
      </c>
      <c r="DS33">
        <v>0</v>
      </c>
      <c r="DT33">
        <v>1</v>
      </c>
      <c r="DU33">
        <v>2</v>
      </c>
      <c r="DV33">
        <v>17</v>
      </c>
      <c r="DW33">
        <v>0</v>
      </c>
      <c r="DX33">
        <v>3</v>
      </c>
      <c r="DY33">
        <v>4</v>
      </c>
      <c r="DZ33">
        <v>0</v>
      </c>
      <c r="EA33">
        <v>3</v>
      </c>
      <c r="EB33">
        <v>7</v>
      </c>
      <c r="EC33">
        <v>0</v>
      </c>
      <c r="ED33">
        <v>60</v>
      </c>
      <c r="EE33">
        <v>2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129</v>
      </c>
      <c r="GU33">
        <v>68</v>
      </c>
      <c r="GV33">
        <v>300</v>
      </c>
      <c r="GW33">
        <v>215</v>
      </c>
      <c r="GX33">
        <v>213</v>
      </c>
      <c r="GY33">
        <v>7</v>
      </c>
      <c r="GZ33">
        <v>0</v>
      </c>
      <c r="HA33">
        <v>295</v>
      </c>
      <c r="HB33">
        <v>15</v>
      </c>
      <c r="HC33">
        <v>218</v>
      </c>
      <c r="HD33">
        <v>233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</row>
    <row r="34" spans="1:223" x14ac:dyDescent="0.25">
      <c r="A34" t="s">
        <v>214</v>
      </c>
      <c r="B34" t="s">
        <v>295</v>
      </c>
      <c r="C34" t="s">
        <v>460</v>
      </c>
      <c r="D34">
        <v>4</v>
      </c>
      <c r="E34">
        <v>0</v>
      </c>
      <c r="F34">
        <v>2</v>
      </c>
      <c r="G34">
        <v>1</v>
      </c>
      <c r="H34">
        <v>0</v>
      </c>
      <c r="I34">
        <v>0</v>
      </c>
      <c r="J34">
        <v>2</v>
      </c>
      <c r="K34">
        <v>0</v>
      </c>
      <c r="L34">
        <v>33</v>
      </c>
      <c r="M34">
        <v>5</v>
      </c>
      <c r="N34">
        <v>1</v>
      </c>
      <c r="O34">
        <v>5</v>
      </c>
      <c r="P34">
        <v>34</v>
      </c>
      <c r="Q34">
        <v>0</v>
      </c>
      <c r="R34">
        <v>61</v>
      </c>
      <c r="S34">
        <v>13</v>
      </c>
      <c r="T34">
        <v>55</v>
      </c>
      <c r="U34">
        <v>2</v>
      </c>
      <c r="V34">
        <v>9</v>
      </c>
      <c r="W34">
        <v>10</v>
      </c>
      <c r="Y34">
        <v>237</v>
      </c>
      <c r="Z34">
        <v>1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2</v>
      </c>
      <c r="AG34">
        <v>0</v>
      </c>
      <c r="AH34">
        <v>28</v>
      </c>
      <c r="AI34">
        <v>0</v>
      </c>
      <c r="AJ34">
        <v>0</v>
      </c>
      <c r="AK34">
        <v>3</v>
      </c>
      <c r="AL34">
        <v>43</v>
      </c>
      <c r="AM34">
        <v>0</v>
      </c>
      <c r="AN34">
        <v>43</v>
      </c>
      <c r="AO34">
        <v>7</v>
      </c>
      <c r="AP34">
        <v>49</v>
      </c>
      <c r="AQ34">
        <v>3</v>
      </c>
      <c r="AR34">
        <v>3</v>
      </c>
      <c r="AS34">
        <v>10</v>
      </c>
      <c r="AU34">
        <v>193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0</v>
      </c>
      <c r="BD34">
        <v>4</v>
      </c>
      <c r="BE34">
        <v>0</v>
      </c>
      <c r="BF34">
        <v>0</v>
      </c>
      <c r="BG34">
        <v>0</v>
      </c>
      <c r="BH34">
        <v>4</v>
      </c>
      <c r="BI34">
        <v>0</v>
      </c>
      <c r="BJ34">
        <v>1</v>
      </c>
      <c r="BK34">
        <v>1</v>
      </c>
      <c r="BL34">
        <v>0</v>
      </c>
      <c r="BM34">
        <v>1</v>
      </c>
      <c r="BN34">
        <v>1</v>
      </c>
      <c r="BO34">
        <v>3</v>
      </c>
      <c r="BQ34">
        <v>16</v>
      </c>
      <c r="BR34">
        <v>1</v>
      </c>
      <c r="BS34">
        <v>0</v>
      </c>
      <c r="BT34">
        <v>0</v>
      </c>
      <c r="BU34">
        <v>1</v>
      </c>
      <c r="BV34">
        <v>0</v>
      </c>
      <c r="BW34">
        <v>0</v>
      </c>
      <c r="BX34">
        <v>3</v>
      </c>
      <c r="BY34">
        <v>0</v>
      </c>
      <c r="BZ34">
        <v>32</v>
      </c>
      <c r="CA34">
        <v>0</v>
      </c>
      <c r="CB34">
        <v>0</v>
      </c>
      <c r="CC34">
        <v>3</v>
      </c>
      <c r="CD34">
        <v>47</v>
      </c>
      <c r="CE34">
        <v>0</v>
      </c>
      <c r="CF34">
        <v>44</v>
      </c>
      <c r="CG34">
        <v>8</v>
      </c>
      <c r="CH34">
        <v>49</v>
      </c>
      <c r="CI34">
        <v>4</v>
      </c>
      <c r="CJ34">
        <v>4</v>
      </c>
      <c r="CK34">
        <v>13</v>
      </c>
      <c r="CM34">
        <v>209</v>
      </c>
      <c r="CN34">
        <v>1</v>
      </c>
      <c r="CO34">
        <v>0</v>
      </c>
      <c r="CP34">
        <v>0</v>
      </c>
      <c r="CQ34">
        <v>1</v>
      </c>
      <c r="CR34">
        <v>0</v>
      </c>
      <c r="CS34">
        <v>0</v>
      </c>
      <c r="CT34">
        <v>0</v>
      </c>
      <c r="CU34">
        <v>0</v>
      </c>
      <c r="CV34">
        <v>10</v>
      </c>
      <c r="CW34">
        <v>0</v>
      </c>
      <c r="CX34">
        <v>0</v>
      </c>
      <c r="CY34">
        <v>3</v>
      </c>
      <c r="CZ34">
        <v>30</v>
      </c>
      <c r="DA34">
        <v>0</v>
      </c>
      <c r="DB34">
        <v>36</v>
      </c>
      <c r="DC34">
        <v>2</v>
      </c>
      <c r="DD34">
        <v>44</v>
      </c>
      <c r="DE34">
        <v>4</v>
      </c>
      <c r="DF34">
        <v>1</v>
      </c>
      <c r="DG34">
        <v>13</v>
      </c>
      <c r="DH34">
        <v>145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3</v>
      </c>
      <c r="DQ34">
        <v>0</v>
      </c>
      <c r="DR34">
        <v>22</v>
      </c>
      <c r="DS34">
        <v>0</v>
      </c>
      <c r="DT34">
        <v>0</v>
      </c>
      <c r="DU34">
        <v>0</v>
      </c>
      <c r="DV34">
        <v>17</v>
      </c>
      <c r="DW34">
        <v>0</v>
      </c>
      <c r="DX34">
        <v>8</v>
      </c>
      <c r="DY34">
        <v>6</v>
      </c>
      <c r="DZ34">
        <v>5</v>
      </c>
      <c r="EA34">
        <v>0</v>
      </c>
      <c r="EB34">
        <v>3</v>
      </c>
      <c r="EC34">
        <v>0</v>
      </c>
      <c r="ED34">
        <v>64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GV34">
        <v>321</v>
      </c>
      <c r="GW34">
        <v>237</v>
      </c>
      <c r="GX34">
        <v>209</v>
      </c>
      <c r="GY34">
        <v>8</v>
      </c>
      <c r="GZ34">
        <v>0</v>
      </c>
      <c r="HA34">
        <v>341</v>
      </c>
      <c r="HE34">
        <v>2</v>
      </c>
      <c r="HF34">
        <v>0</v>
      </c>
      <c r="HG34">
        <v>2</v>
      </c>
      <c r="HH34">
        <v>51</v>
      </c>
      <c r="HI34">
        <v>17</v>
      </c>
      <c r="HJ34">
        <v>68</v>
      </c>
    </row>
    <row r="35" spans="1:223" x14ac:dyDescent="0.25">
      <c r="A35" t="s">
        <v>214</v>
      </c>
      <c r="B35" t="s">
        <v>264</v>
      </c>
      <c r="C35" t="s">
        <v>460</v>
      </c>
      <c r="D35">
        <v>2</v>
      </c>
      <c r="E35">
        <v>0</v>
      </c>
      <c r="F35">
        <v>0</v>
      </c>
      <c r="G35">
        <v>1</v>
      </c>
      <c r="H35">
        <v>0</v>
      </c>
      <c r="I35">
        <v>0</v>
      </c>
      <c r="J35">
        <v>3</v>
      </c>
      <c r="K35">
        <v>0</v>
      </c>
      <c r="L35">
        <v>29</v>
      </c>
      <c r="M35">
        <v>1</v>
      </c>
      <c r="N35">
        <v>2</v>
      </c>
      <c r="O35">
        <v>2</v>
      </c>
      <c r="P35">
        <v>45</v>
      </c>
      <c r="Q35">
        <v>0</v>
      </c>
      <c r="R35">
        <v>78</v>
      </c>
      <c r="S35">
        <v>7</v>
      </c>
      <c r="T35">
        <v>64</v>
      </c>
      <c r="U35">
        <v>5</v>
      </c>
      <c r="V35">
        <v>14</v>
      </c>
      <c r="W35">
        <v>32</v>
      </c>
      <c r="Y35">
        <v>285</v>
      </c>
      <c r="Z35">
        <v>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3</v>
      </c>
      <c r="AG35">
        <v>0</v>
      </c>
      <c r="AH35">
        <v>19</v>
      </c>
      <c r="AI35">
        <v>2</v>
      </c>
      <c r="AJ35">
        <v>1</v>
      </c>
      <c r="AK35">
        <v>3</v>
      </c>
      <c r="AL35">
        <v>42</v>
      </c>
      <c r="AM35">
        <v>0</v>
      </c>
      <c r="AN35">
        <v>67</v>
      </c>
      <c r="AO35">
        <v>8</v>
      </c>
      <c r="AP35">
        <v>65</v>
      </c>
      <c r="AQ35">
        <v>8</v>
      </c>
      <c r="AR35">
        <v>7</v>
      </c>
      <c r="AS35">
        <v>35</v>
      </c>
      <c r="AU35">
        <v>264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3</v>
      </c>
      <c r="BE35">
        <v>0</v>
      </c>
      <c r="BF35">
        <v>0</v>
      </c>
      <c r="BG35">
        <v>0</v>
      </c>
      <c r="BH35">
        <v>5</v>
      </c>
      <c r="BI35">
        <v>0</v>
      </c>
      <c r="BJ35">
        <v>6</v>
      </c>
      <c r="BK35">
        <v>0</v>
      </c>
      <c r="BL35">
        <v>0</v>
      </c>
      <c r="BM35">
        <v>0</v>
      </c>
      <c r="BN35">
        <v>1</v>
      </c>
      <c r="BO35">
        <v>5</v>
      </c>
      <c r="BQ35">
        <v>20</v>
      </c>
      <c r="BR35">
        <v>4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3</v>
      </c>
      <c r="BY35">
        <v>0</v>
      </c>
      <c r="BZ35">
        <v>22</v>
      </c>
      <c r="CA35">
        <v>2</v>
      </c>
      <c r="CB35">
        <v>1</v>
      </c>
      <c r="CC35">
        <v>3</v>
      </c>
      <c r="CD35">
        <v>47</v>
      </c>
      <c r="CE35">
        <v>0</v>
      </c>
      <c r="CF35">
        <v>73</v>
      </c>
      <c r="CG35">
        <v>8</v>
      </c>
      <c r="CH35">
        <v>65</v>
      </c>
      <c r="CI35">
        <v>8</v>
      </c>
      <c r="CJ35">
        <v>8</v>
      </c>
      <c r="CK35">
        <v>40</v>
      </c>
      <c r="CM35">
        <v>284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2</v>
      </c>
      <c r="CU35">
        <v>0</v>
      </c>
      <c r="CV35">
        <v>13</v>
      </c>
      <c r="CW35">
        <v>1</v>
      </c>
      <c r="CX35">
        <v>1</v>
      </c>
      <c r="CY35">
        <v>1</v>
      </c>
      <c r="CZ35">
        <v>27</v>
      </c>
      <c r="DA35">
        <v>0</v>
      </c>
      <c r="DB35">
        <v>69</v>
      </c>
      <c r="DC35">
        <v>6</v>
      </c>
      <c r="DD35">
        <v>50</v>
      </c>
      <c r="DE35">
        <v>7</v>
      </c>
      <c r="DF35">
        <v>1</v>
      </c>
      <c r="DG35">
        <v>31</v>
      </c>
      <c r="DH35">
        <v>209</v>
      </c>
      <c r="DJ35">
        <v>4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1</v>
      </c>
      <c r="DQ35">
        <v>0</v>
      </c>
      <c r="DR35">
        <v>9</v>
      </c>
      <c r="DS35">
        <v>1</v>
      </c>
      <c r="DT35">
        <v>0</v>
      </c>
      <c r="DU35">
        <v>2</v>
      </c>
      <c r="DV35">
        <v>19</v>
      </c>
      <c r="DW35">
        <v>0</v>
      </c>
      <c r="DX35">
        <v>4</v>
      </c>
      <c r="DY35">
        <v>2</v>
      </c>
      <c r="DZ35">
        <v>15</v>
      </c>
      <c r="EA35">
        <v>1</v>
      </c>
      <c r="EB35">
        <v>7</v>
      </c>
      <c r="EC35">
        <v>9</v>
      </c>
      <c r="ED35">
        <v>74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1</v>
      </c>
      <c r="FK35">
        <v>0</v>
      </c>
      <c r="FL35">
        <v>0</v>
      </c>
      <c r="FM35">
        <v>0</v>
      </c>
      <c r="FN35">
        <v>0</v>
      </c>
      <c r="FO35">
        <v>1</v>
      </c>
      <c r="GV35">
        <v>322</v>
      </c>
      <c r="GW35">
        <v>285</v>
      </c>
      <c r="GX35">
        <v>284</v>
      </c>
      <c r="GY35">
        <v>7</v>
      </c>
      <c r="GZ35">
        <v>0</v>
      </c>
      <c r="HA35">
        <v>316</v>
      </c>
      <c r="HE35">
        <v>0</v>
      </c>
      <c r="HF35">
        <v>2</v>
      </c>
      <c r="HG35">
        <v>2</v>
      </c>
      <c r="HH35">
        <v>26</v>
      </c>
      <c r="HI35">
        <v>18</v>
      </c>
      <c r="HJ35">
        <v>44</v>
      </c>
    </row>
    <row r="36" spans="1:223" x14ac:dyDescent="0.25">
      <c r="A36" t="s">
        <v>214</v>
      </c>
      <c r="B36" t="s">
        <v>265</v>
      </c>
      <c r="C36" t="s">
        <v>460</v>
      </c>
      <c r="D36">
        <v>3</v>
      </c>
      <c r="E36">
        <v>0</v>
      </c>
      <c r="F36">
        <v>0</v>
      </c>
      <c r="G36">
        <v>0</v>
      </c>
      <c r="H36">
        <v>0</v>
      </c>
      <c r="I36">
        <v>0</v>
      </c>
      <c r="J36">
        <v>2</v>
      </c>
      <c r="K36">
        <v>0</v>
      </c>
      <c r="L36">
        <v>32</v>
      </c>
      <c r="M36">
        <v>0</v>
      </c>
      <c r="N36">
        <v>0</v>
      </c>
      <c r="O36">
        <v>6</v>
      </c>
      <c r="P36">
        <v>52</v>
      </c>
      <c r="Q36">
        <v>0</v>
      </c>
      <c r="R36">
        <v>80</v>
      </c>
      <c r="S36">
        <v>6</v>
      </c>
      <c r="T36">
        <v>64</v>
      </c>
      <c r="U36">
        <v>4</v>
      </c>
      <c r="V36">
        <v>14</v>
      </c>
      <c r="W36">
        <v>15</v>
      </c>
      <c r="X36">
        <v>10</v>
      </c>
      <c r="Y36">
        <v>288</v>
      </c>
      <c r="Z36">
        <v>1</v>
      </c>
      <c r="AA36">
        <v>0</v>
      </c>
      <c r="AB36">
        <v>0</v>
      </c>
      <c r="AC36">
        <v>1</v>
      </c>
      <c r="AD36">
        <v>0</v>
      </c>
      <c r="AE36">
        <v>0</v>
      </c>
      <c r="AF36">
        <v>4</v>
      </c>
      <c r="AG36">
        <v>0</v>
      </c>
      <c r="AH36">
        <v>31</v>
      </c>
      <c r="AI36">
        <v>0</v>
      </c>
      <c r="AJ36">
        <v>1</v>
      </c>
      <c r="AK36">
        <v>6</v>
      </c>
      <c r="AL36">
        <v>45</v>
      </c>
      <c r="AM36">
        <v>0</v>
      </c>
      <c r="AN36">
        <v>84</v>
      </c>
      <c r="AO36">
        <v>6</v>
      </c>
      <c r="AP36">
        <v>77</v>
      </c>
      <c r="AQ36">
        <v>4</v>
      </c>
      <c r="AR36">
        <v>14</v>
      </c>
      <c r="AS36">
        <v>19</v>
      </c>
      <c r="AT36">
        <v>11</v>
      </c>
      <c r="AU36">
        <v>304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4</v>
      </c>
      <c r="BE36">
        <v>1</v>
      </c>
      <c r="BF36">
        <v>0</v>
      </c>
      <c r="BG36">
        <v>0</v>
      </c>
      <c r="BH36">
        <v>1</v>
      </c>
      <c r="BI36">
        <v>0</v>
      </c>
      <c r="BJ36">
        <v>7</v>
      </c>
      <c r="BK36">
        <v>0</v>
      </c>
      <c r="BL36">
        <v>0</v>
      </c>
      <c r="BM36">
        <v>0</v>
      </c>
      <c r="BN36">
        <v>0</v>
      </c>
      <c r="BO36">
        <v>1</v>
      </c>
      <c r="BP36">
        <v>2</v>
      </c>
      <c r="BQ36">
        <v>16</v>
      </c>
      <c r="BR36">
        <v>1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4</v>
      </c>
      <c r="BY36">
        <v>0</v>
      </c>
      <c r="BZ36">
        <v>35</v>
      </c>
      <c r="CA36">
        <v>1</v>
      </c>
      <c r="CB36">
        <v>1</v>
      </c>
      <c r="CC36">
        <v>6</v>
      </c>
      <c r="CD36">
        <v>46</v>
      </c>
      <c r="CE36">
        <v>0</v>
      </c>
      <c r="CF36">
        <v>91</v>
      </c>
      <c r="CG36">
        <v>6</v>
      </c>
      <c r="CH36">
        <v>77</v>
      </c>
      <c r="CI36">
        <v>4</v>
      </c>
      <c r="CJ36">
        <v>14</v>
      </c>
      <c r="CK36">
        <v>20</v>
      </c>
      <c r="CL36">
        <v>13</v>
      </c>
      <c r="CM36">
        <v>307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2</v>
      </c>
      <c r="CU36">
        <v>0</v>
      </c>
      <c r="CV36">
        <v>17</v>
      </c>
      <c r="CW36">
        <v>0</v>
      </c>
      <c r="CX36">
        <v>1</v>
      </c>
      <c r="CY36">
        <v>4</v>
      </c>
      <c r="CZ36">
        <v>31</v>
      </c>
      <c r="DA36">
        <v>0</v>
      </c>
      <c r="DB36">
        <v>87</v>
      </c>
      <c r="DC36">
        <v>4</v>
      </c>
      <c r="DD36">
        <v>54</v>
      </c>
      <c r="DE36">
        <v>3</v>
      </c>
      <c r="DF36">
        <v>0</v>
      </c>
      <c r="DG36">
        <v>19</v>
      </c>
      <c r="DH36">
        <v>223</v>
      </c>
      <c r="DI36">
        <v>7</v>
      </c>
      <c r="DJ36">
        <v>0</v>
      </c>
      <c r="DK36">
        <v>0</v>
      </c>
      <c r="DL36">
        <v>0</v>
      </c>
      <c r="DM36">
        <v>1</v>
      </c>
      <c r="DN36">
        <v>0</v>
      </c>
      <c r="DO36">
        <v>0</v>
      </c>
      <c r="DP36">
        <v>2</v>
      </c>
      <c r="DQ36">
        <v>0</v>
      </c>
      <c r="DR36">
        <v>18</v>
      </c>
      <c r="DS36">
        <v>1</v>
      </c>
      <c r="DT36">
        <v>0</v>
      </c>
      <c r="DU36">
        <v>2</v>
      </c>
      <c r="DV36">
        <v>15</v>
      </c>
      <c r="DW36">
        <v>0</v>
      </c>
      <c r="DX36">
        <v>4</v>
      </c>
      <c r="DY36">
        <v>2</v>
      </c>
      <c r="DZ36">
        <v>23</v>
      </c>
      <c r="EA36">
        <v>1</v>
      </c>
      <c r="EB36">
        <v>14</v>
      </c>
      <c r="EC36">
        <v>1</v>
      </c>
      <c r="ED36">
        <v>84</v>
      </c>
      <c r="EE36">
        <v>6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96</v>
      </c>
      <c r="GU36">
        <v>71</v>
      </c>
      <c r="GV36">
        <v>322</v>
      </c>
      <c r="GW36">
        <v>288</v>
      </c>
      <c r="GX36">
        <v>307</v>
      </c>
      <c r="GY36">
        <v>7</v>
      </c>
      <c r="GZ36">
        <v>0</v>
      </c>
      <c r="HA36">
        <v>296</v>
      </c>
      <c r="HB36">
        <v>16</v>
      </c>
      <c r="HC36">
        <v>304</v>
      </c>
      <c r="HD36">
        <v>320</v>
      </c>
      <c r="HE36">
        <v>0</v>
      </c>
      <c r="HF36">
        <v>1</v>
      </c>
      <c r="HG36">
        <v>1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</row>
    <row r="37" spans="1:223" x14ac:dyDescent="0.25">
      <c r="A37" t="s">
        <v>214</v>
      </c>
      <c r="B37" t="s">
        <v>267</v>
      </c>
      <c r="C37" t="s">
        <v>460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25</v>
      </c>
      <c r="M37">
        <v>2</v>
      </c>
      <c r="N37">
        <v>3</v>
      </c>
      <c r="O37">
        <v>2</v>
      </c>
      <c r="P37">
        <v>36</v>
      </c>
      <c r="Q37">
        <v>0</v>
      </c>
      <c r="R37">
        <v>67</v>
      </c>
      <c r="S37">
        <v>4</v>
      </c>
      <c r="T37">
        <v>71</v>
      </c>
      <c r="U37">
        <v>7</v>
      </c>
      <c r="V37">
        <v>9</v>
      </c>
      <c r="W37">
        <v>31</v>
      </c>
      <c r="X37">
        <v>11</v>
      </c>
      <c r="Y37">
        <v>273</v>
      </c>
      <c r="Z37">
        <v>2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1</v>
      </c>
      <c r="AG37">
        <v>0</v>
      </c>
      <c r="AH37">
        <v>21</v>
      </c>
      <c r="AI37">
        <v>1</v>
      </c>
      <c r="AJ37">
        <v>0</v>
      </c>
      <c r="AK37">
        <v>3</v>
      </c>
      <c r="AL37">
        <v>34</v>
      </c>
      <c r="AM37">
        <v>0</v>
      </c>
      <c r="AN37">
        <v>51</v>
      </c>
      <c r="AO37">
        <v>3</v>
      </c>
      <c r="AP37">
        <v>67</v>
      </c>
      <c r="AQ37">
        <v>3</v>
      </c>
      <c r="AR37">
        <v>12</v>
      </c>
      <c r="AS37">
        <v>11</v>
      </c>
      <c r="AT37">
        <v>7</v>
      </c>
      <c r="AU37">
        <v>217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6</v>
      </c>
      <c r="BE37">
        <v>0</v>
      </c>
      <c r="BF37">
        <v>0</v>
      </c>
      <c r="BG37">
        <v>0</v>
      </c>
      <c r="BH37">
        <v>6</v>
      </c>
      <c r="BI37">
        <v>0</v>
      </c>
      <c r="BJ37">
        <v>5</v>
      </c>
      <c r="BK37">
        <v>1</v>
      </c>
      <c r="BL37">
        <v>0</v>
      </c>
      <c r="BM37">
        <v>1</v>
      </c>
      <c r="BN37">
        <v>3</v>
      </c>
      <c r="BO37">
        <v>2</v>
      </c>
      <c r="BP37">
        <v>0</v>
      </c>
      <c r="BQ37">
        <v>24</v>
      </c>
      <c r="BR37">
        <v>2</v>
      </c>
      <c r="BS37">
        <v>0</v>
      </c>
      <c r="BT37">
        <v>0</v>
      </c>
      <c r="BU37">
        <v>1</v>
      </c>
      <c r="BV37">
        <v>0</v>
      </c>
      <c r="BW37">
        <v>0</v>
      </c>
      <c r="BX37">
        <v>1</v>
      </c>
      <c r="BY37">
        <v>0</v>
      </c>
      <c r="BZ37">
        <v>27</v>
      </c>
      <c r="CA37">
        <v>1</v>
      </c>
      <c r="CB37">
        <v>0</v>
      </c>
      <c r="CC37">
        <v>3</v>
      </c>
      <c r="CD37">
        <v>40</v>
      </c>
      <c r="CE37">
        <v>0</v>
      </c>
      <c r="CF37">
        <v>56</v>
      </c>
      <c r="CG37">
        <v>4</v>
      </c>
      <c r="CH37">
        <v>67</v>
      </c>
      <c r="CI37">
        <v>4</v>
      </c>
      <c r="CJ37">
        <v>15</v>
      </c>
      <c r="CK37">
        <v>13</v>
      </c>
      <c r="CL37">
        <v>7</v>
      </c>
      <c r="CM37">
        <v>234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14</v>
      </c>
      <c r="CW37">
        <v>1</v>
      </c>
      <c r="CX37">
        <v>0</v>
      </c>
      <c r="CY37">
        <v>2</v>
      </c>
      <c r="CZ37">
        <v>20</v>
      </c>
      <c r="DA37">
        <v>0</v>
      </c>
      <c r="DB37">
        <v>52</v>
      </c>
      <c r="DC37">
        <v>1</v>
      </c>
      <c r="DD37">
        <v>55</v>
      </c>
      <c r="DE37">
        <v>3</v>
      </c>
      <c r="DF37">
        <v>1</v>
      </c>
      <c r="DG37">
        <v>9</v>
      </c>
      <c r="DH37">
        <v>158</v>
      </c>
      <c r="DI37">
        <v>3</v>
      </c>
      <c r="DJ37">
        <v>2</v>
      </c>
      <c r="DK37">
        <v>0</v>
      </c>
      <c r="DL37">
        <v>0</v>
      </c>
      <c r="DM37">
        <v>1</v>
      </c>
      <c r="DN37">
        <v>0</v>
      </c>
      <c r="DO37">
        <v>0</v>
      </c>
      <c r="DP37">
        <v>1</v>
      </c>
      <c r="DQ37">
        <v>0</v>
      </c>
      <c r="DR37">
        <v>13</v>
      </c>
      <c r="DS37">
        <v>0</v>
      </c>
      <c r="DT37">
        <v>0</v>
      </c>
      <c r="DU37">
        <v>1</v>
      </c>
      <c r="DV37">
        <v>20</v>
      </c>
      <c r="DW37">
        <v>0</v>
      </c>
      <c r="DX37">
        <v>4</v>
      </c>
      <c r="DY37">
        <v>3</v>
      </c>
      <c r="DZ37">
        <v>12</v>
      </c>
      <c r="EA37">
        <v>1</v>
      </c>
      <c r="EB37">
        <v>14</v>
      </c>
      <c r="EC37">
        <v>4</v>
      </c>
      <c r="ED37">
        <v>76</v>
      </c>
      <c r="EE37">
        <v>4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325</v>
      </c>
      <c r="GU37">
        <v>91</v>
      </c>
      <c r="GV37">
        <v>296</v>
      </c>
      <c r="GW37">
        <v>273</v>
      </c>
      <c r="GX37">
        <v>234</v>
      </c>
      <c r="GY37">
        <v>9</v>
      </c>
      <c r="GZ37">
        <v>0</v>
      </c>
      <c r="HA37">
        <v>326</v>
      </c>
      <c r="HB37">
        <v>22</v>
      </c>
      <c r="HC37">
        <v>219</v>
      </c>
      <c r="HD37">
        <v>241</v>
      </c>
      <c r="HE37">
        <v>2</v>
      </c>
      <c r="HF37">
        <v>3</v>
      </c>
      <c r="HG37">
        <v>5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</row>
    <row r="38" spans="1:223" x14ac:dyDescent="0.25">
      <c r="A38" t="s">
        <v>215</v>
      </c>
      <c r="B38" t="s">
        <v>295</v>
      </c>
      <c r="C38" t="s">
        <v>460</v>
      </c>
      <c r="D38">
        <v>13</v>
      </c>
      <c r="E38">
        <v>1</v>
      </c>
      <c r="F38">
        <v>1</v>
      </c>
      <c r="G38">
        <v>2</v>
      </c>
      <c r="H38">
        <v>1</v>
      </c>
      <c r="I38">
        <v>1</v>
      </c>
      <c r="J38">
        <v>2</v>
      </c>
      <c r="K38">
        <v>1</v>
      </c>
      <c r="L38">
        <v>37</v>
      </c>
      <c r="M38">
        <v>1</v>
      </c>
      <c r="N38">
        <v>9</v>
      </c>
      <c r="O38">
        <v>6</v>
      </c>
      <c r="P38">
        <v>28</v>
      </c>
      <c r="Q38">
        <v>3</v>
      </c>
      <c r="R38">
        <v>113</v>
      </c>
      <c r="S38">
        <v>15</v>
      </c>
      <c r="T38">
        <v>52</v>
      </c>
      <c r="U38">
        <v>13</v>
      </c>
      <c r="V38">
        <v>6</v>
      </c>
      <c r="W38">
        <v>23</v>
      </c>
      <c r="Y38">
        <v>328</v>
      </c>
      <c r="Z38">
        <v>5</v>
      </c>
      <c r="AA38">
        <v>0</v>
      </c>
      <c r="AB38">
        <v>1</v>
      </c>
      <c r="AC38">
        <v>0</v>
      </c>
      <c r="AD38">
        <v>1</v>
      </c>
      <c r="AE38">
        <v>1</v>
      </c>
      <c r="AF38">
        <v>3</v>
      </c>
      <c r="AG38">
        <v>0</v>
      </c>
      <c r="AH38">
        <v>18</v>
      </c>
      <c r="AI38">
        <v>1</v>
      </c>
      <c r="AJ38">
        <v>6</v>
      </c>
      <c r="AK38">
        <v>4</v>
      </c>
      <c r="AL38">
        <v>23</v>
      </c>
      <c r="AM38">
        <v>9</v>
      </c>
      <c r="AN38">
        <v>95</v>
      </c>
      <c r="AO38">
        <v>6</v>
      </c>
      <c r="AP38">
        <v>54</v>
      </c>
      <c r="AQ38">
        <v>8</v>
      </c>
      <c r="AR38">
        <v>4</v>
      </c>
      <c r="AS38">
        <v>21</v>
      </c>
      <c r="AU38">
        <v>260</v>
      </c>
      <c r="AV38">
        <v>4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3</v>
      </c>
      <c r="BE38">
        <v>0</v>
      </c>
      <c r="BF38">
        <v>1</v>
      </c>
      <c r="BG38">
        <v>1</v>
      </c>
      <c r="BH38">
        <v>2</v>
      </c>
      <c r="BI38">
        <v>1</v>
      </c>
      <c r="BJ38">
        <v>6</v>
      </c>
      <c r="BK38">
        <v>2</v>
      </c>
      <c r="BL38">
        <v>1</v>
      </c>
      <c r="BM38">
        <v>2</v>
      </c>
      <c r="BN38">
        <v>1</v>
      </c>
      <c r="BO38">
        <v>4</v>
      </c>
      <c r="BQ38">
        <v>28</v>
      </c>
      <c r="BR38">
        <v>9</v>
      </c>
      <c r="BS38">
        <v>0</v>
      </c>
      <c r="BT38">
        <v>1</v>
      </c>
      <c r="BU38">
        <v>0</v>
      </c>
      <c r="BV38">
        <v>1</v>
      </c>
      <c r="BW38">
        <v>1</v>
      </c>
      <c r="BX38">
        <v>3</v>
      </c>
      <c r="BY38">
        <v>0</v>
      </c>
      <c r="BZ38">
        <v>21</v>
      </c>
      <c r="CA38">
        <v>1</v>
      </c>
      <c r="CB38">
        <v>7</v>
      </c>
      <c r="CC38">
        <v>5</v>
      </c>
      <c r="CD38">
        <v>25</v>
      </c>
      <c r="CE38">
        <v>10</v>
      </c>
      <c r="CF38">
        <v>101</v>
      </c>
      <c r="CG38">
        <v>8</v>
      </c>
      <c r="CH38">
        <v>55</v>
      </c>
      <c r="CI38">
        <v>10</v>
      </c>
      <c r="CJ38">
        <v>5</v>
      </c>
      <c r="CK38">
        <v>25</v>
      </c>
      <c r="CM38">
        <v>288</v>
      </c>
      <c r="CN38">
        <v>2</v>
      </c>
      <c r="CO38">
        <v>0</v>
      </c>
      <c r="CP38">
        <v>1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8</v>
      </c>
      <c r="CW38">
        <v>1</v>
      </c>
      <c r="CX38">
        <v>6</v>
      </c>
      <c r="CY38">
        <v>4</v>
      </c>
      <c r="CZ38">
        <v>15</v>
      </c>
      <c r="DA38">
        <v>7</v>
      </c>
      <c r="DB38">
        <v>92</v>
      </c>
      <c r="DC38">
        <v>4</v>
      </c>
      <c r="DD38">
        <v>39</v>
      </c>
      <c r="DE38">
        <v>7</v>
      </c>
      <c r="DF38">
        <v>0</v>
      </c>
      <c r="DG38">
        <v>19</v>
      </c>
      <c r="DH38">
        <v>205</v>
      </c>
      <c r="DJ38">
        <v>7</v>
      </c>
      <c r="DK38">
        <v>0</v>
      </c>
      <c r="DL38">
        <v>0</v>
      </c>
      <c r="DM38">
        <v>0</v>
      </c>
      <c r="DN38">
        <v>0</v>
      </c>
      <c r="DO38">
        <v>1</v>
      </c>
      <c r="DP38">
        <v>2</v>
      </c>
      <c r="DQ38">
        <v>0</v>
      </c>
      <c r="DR38">
        <v>13</v>
      </c>
      <c r="DS38">
        <v>0</v>
      </c>
      <c r="DT38">
        <v>1</v>
      </c>
      <c r="DU38">
        <v>1</v>
      </c>
      <c r="DV38">
        <v>10</v>
      </c>
      <c r="DW38">
        <v>3</v>
      </c>
      <c r="DX38">
        <v>9</v>
      </c>
      <c r="DY38">
        <v>4</v>
      </c>
      <c r="DZ38">
        <v>16</v>
      </c>
      <c r="EA38">
        <v>3</v>
      </c>
      <c r="EB38">
        <v>5</v>
      </c>
      <c r="EC38">
        <v>6</v>
      </c>
      <c r="ED38">
        <v>81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1</v>
      </c>
      <c r="FC38">
        <v>0</v>
      </c>
      <c r="FD38">
        <v>1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2</v>
      </c>
      <c r="GV38">
        <v>349</v>
      </c>
      <c r="GW38">
        <v>328</v>
      </c>
      <c r="GX38">
        <v>288</v>
      </c>
      <c r="GY38">
        <v>23</v>
      </c>
      <c r="GZ38">
        <v>0</v>
      </c>
      <c r="HA38">
        <v>366</v>
      </c>
      <c r="HE38">
        <v>0</v>
      </c>
      <c r="HF38">
        <v>5</v>
      </c>
      <c r="HG38">
        <v>5</v>
      </c>
      <c r="HH38">
        <v>87</v>
      </c>
      <c r="HI38">
        <v>36</v>
      </c>
      <c r="HJ38">
        <v>123</v>
      </c>
    </row>
    <row r="39" spans="1:223" x14ac:dyDescent="0.25">
      <c r="A39" t="s">
        <v>215</v>
      </c>
      <c r="B39" t="s">
        <v>264</v>
      </c>
      <c r="C39" t="s">
        <v>460</v>
      </c>
      <c r="D39">
        <v>7</v>
      </c>
      <c r="E39">
        <v>0</v>
      </c>
      <c r="F39">
        <v>5</v>
      </c>
      <c r="G39">
        <v>4</v>
      </c>
      <c r="H39">
        <v>0</v>
      </c>
      <c r="I39">
        <v>1</v>
      </c>
      <c r="J39">
        <v>2</v>
      </c>
      <c r="K39">
        <v>0</v>
      </c>
      <c r="L39">
        <v>31</v>
      </c>
      <c r="M39">
        <v>2</v>
      </c>
      <c r="N39">
        <v>8</v>
      </c>
      <c r="O39">
        <v>14</v>
      </c>
      <c r="P39">
        <v>35</v>
      </c>
      <c r="Q39">
        <v>5</v>
      </c>
      <c r="R39">
        <v>105</v>
      </c>
      <c r="S39">
        <v>21</v>
      </c>
      <c r="T39">
        <v>68</v>
      </c>
      <c r="U39">
        <v>12</v>
      </c>
      <c r="V39">
        <v>3</v>
      </c>
      <c r="W39">
        <v>18</v>
      </c>
      <c r="Y39">
        <v>341</v>
      </c>
      <c r="Z39">
        <v>11</v>
      </c>
      <c r="AA39">
        <v>0</v>
      </c>
      <c r="AB39">
        <v>3</v>
      </c>
      <c r="AC39">
        <v>1</v>
      </c>
      <c r="AD39">
        <v>0</v>
      </c>
      <c r="AE39">
        <v>1</v>
      </c>
      <c r="AF39">
        <v>1</v>
      </c>
      <c r="AG39">
        <v>0</v>
      </c>
      <c r="AH39">
        <v>27</v>
      </c>
      <c r="AI39">
        <v>1</v>
      </c>
      <c r="AJ39">
        <v>7</v>
      </c>
      <c r="AK39">
        <v>13</v>
      </c>
      <c r="AL39">
        <v>26</v>
      </c>
      <c r="AM39">
        <v>0</v>
      </c>
      <c r="AN39">
        <v>92</v>
      </c>
      <c r="AO39">
        <v>15</v>
      </c>
      <c r="AP39">
        <v>49</v>
      </c>
      <c r="AQ39">
        <v>12</v>
      </c>
      <c r="AR39">
        <v>8</v>
      </c>
      <c r="AS39">
        <v>14</v>
      </c>
      <c r="AU39">
        <v>281</v>
      </c>
      <c r="AV39">
        <v>3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1</v>
      </c>
      <c r="BC39">
        <v>0</v>
      </c>
      <c r="BD39">
        <v>7</v>
      </c>
      <c r="BE39">
        <v>0</v>
      </c>
      <c r="BF39">
        <v>3</v>
      </c>
      <c r="BG39">
        <v>1</v>
      </c>
      <c r="BH39">
        <v>7</v>
      </c>
      <c r="BI39">
        <v>0</v>
      </c>
      <c r="BJ39">
        <v>10</v>
      </c>
      <c r="BK39">
        <v>0</v>
      </c>
      <c r="BL39">
        <v>1</v>
      </c>
      <c r="BM39">
        <v>2</v>
      </c>
      <c r="BN39">
        <v>0</v>
      </c>
      <c r="BO39">
        <v>5</v>
      </c>
      <c r="BQ39">
        <v>40</v>
      </c>
      <c r="BR39">
        <v>14</v>
      </c>
      <c r="BS39">
        <v>0</v>
      </c>
      <c r="BT39">
        <v>3</v>
      </c>
      <c r="BU39">
        <v>1</v>
      </c>
      <c r="BV39">
        <v>0</v>
      </c>
      <c r="BW39">
        <v>1</v>
      </c>
      <c r="BX39">
        <v>2</v>
      </c>
      <c r="BY39">
        <v>0</v>
      </c>
      <c r="BZ39">
        <v>34</v>
      </c>
      <c r="CA39">
        <v>1</v>
      </c>
      <c r="CB39">
        <v>10</v>
      </c>
      <c r="CC39">
        <v>14</v>
      </c>
      <c r="CD39">
        <v>33</v>
      </c>
      <c r="CE39">
        <v>0</v>
      </c>
      <c r="CF39">
        <v>102</v>
      </c>
      <c r="CG39">
        <v>15</v>
      </c>
      <c r="CH39">
        <v>50</v>
      </c>
      <c r="CI39">
        <v>14</v>
      </c>
      <c r="CJ39">
        <v>8</v>
      </c>
      <c r="CK39">
        <v>19</v>
      </c>
      <c r="CM39">
        <v>321</v>
      </c>
      <c r="CN39">
        <v>1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1</v>
      </c>
      <c r="CU39">
        <v>0</v>
      </c>
      <c r="CV39">
        <v>14</v>
      </c>
      <c r="CW39">
        <v>0</v>
      </c>
      <c r="CX39">
        <v>3</v>
      </c>
      <c r="CY39">
        <v>13</v>
      </c>
      <c r="CZ39">
        <v>22</v>
      </c>
      <c r="DA39">
        <v>0</v>
      </c>
      <c r="DB39">
        <v>89</v>
      </c>
      <c r="DC39">
        <v>11</v>
      </c>
      <c r="DD39">
        <v>44</v>
      </c>
      <c r="DE39">
        <v>14</v>
      </c>
      <c r="DF39">
        <v>1</v>
      </c>
      <c r="DG39">
        <v>3</v>
      </c>
      <c r="DH39">
        <v>217</v>
      </c>
      <c r="DJ39">
        <v>13</v>
      </c>
      <c r="DK39">
        <v>0</v>
      </c>
      <c r="DL39">
        <v>3</v>
      </c>
      <c r="DM39">
        <v>0</v>
      </c>
      <c r="DN39">
        <v>0</v>
      </c>
      <c r="DO39">
        <v>0</v>
      </c>
      <c r="DP39">
        <v>1</v>
      </c>
      <c r="DQ39">
        <v>0</v>
      </c>
      <c r="DR39">
        <v>20</v>
      </c>
      <c r="DS39">
        <v>1</v>
      </c>
      <c r="DT39">
        <v>7</v>
      </c>
      <c r="DU39">
        <v>1</v>
      </c>
      <c r="DV39">
        <v>11</v>
      </c>
      <c r="DW39">
        <v>0</v>
      </c>
      <c r="DX39">
        <v>13</v>
      </c>
      <c r="DY39">
        <v>4</v>
      </c>
      <c r="DZ39">
        <v>6</v>
      </c>
      <c r="EA39">
        <v>0</v>
      </c>
      <c r="EB39">
        <v>7</v>
      </c>
      <c r="EC39">
        <v>16</v>
      </c>
      <c r="ED39">
        <v>103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1</v>
      </c>
      <c r="GV39">
        <v>366</v>
      </c>
      <c r="GW39">
        <v>341</v>
      </c>
      <c r="GX39">
        <v>321</v>
      </c>
      <c r="GY39">
        <v>12</v>
      </c>
      <c r="GZ39">
        <v>1</v>
      </c>
      <c r="HA39">
        <v>373</v>
      </c>
      <c r="HE39">
        <v>0</v>
      </c>
      <c r="HF39">
        <v>5</v>
      </c>
      <c r="HG39">
        <v>5</v>
      </c>
      <c r="HH39">
        <v>86</v>
      </c>
      <c r="HI39">
        <v>30</v>
      </c>
      <c r="HJ39">
        <v>116</v>
      </c>
    </row>
    <row r="40" spans="1:223" x14ac:dyDescent="0.25">
      <c r="A40" t="s">
        <v>215</v>
      </c>
      <c r="B40" t="s">
        <v>265</v>
      </c>
      <c r="C40" t="s">
        <v>460</v>
      </c>
      <c r="D40">
        <v>4</v>
      </c>
      <c r="E40">
        <v>0</v>
      </c>
      <c r="F40">
        <v>2</v>
      </c>
      <c r="G40">
        <v>0</v>
      </c>
      <c r="H40">
        <v>0</v>
      </c>
      <c r="I40">
        <v>2</v>
      </c>
      <c r="J40">
        <v>6</v>
      </c>
      <c r="K40">
        <v>0</v>
      </c>
      <c r="L40">
        <v>39</v>
      </c>
      <c r="M40">
        <v>7</v>
      </c>
      <c r="N40">
        <v>11</v>
      </c>
      <c r="O40">
        <v>6</v>
      </c>
      <c r="P40">
        <v>35</v>
      </c>
      <c r="Q40">
        <v>2</v>
      </c>
      <c r="R40">
        <v>88</v>
      </c>
      <c r="S40">
        <v>12</v>
      </c>
      <c r="T40">
        <v>90</v>
      </c>
      <c r="U40">
        <v>16</v>
      </c>
      <c r="V40">
        <v>7</v>
      </c>
      <c r="W40">
        <v>9</v>
      </c>
      <c r="X40">
        <v>16</v>
      </c>
      <c r="Y40">
        <v>352</v>
      </c>
      <c r="Z40">
        <v>3</v>
      </c>
      <c r="AA40">
        <v>1</v>
      </c>
      <c r="AB40">
        <v>1</v>
      </c>
      <c r="AC40">
        <v>2</v>
      </c>
      <c r="AD40">
        <v>0</v>
      </c>
      <c r="AE40">
        <v>0</v>
      </c>
      <c r="AF40">
        <v>1</v>
      </c>
      <c r="AG40">
        <v>0</v>
      </c>
      <c r="AH40">
        <v>20</v>
      </c>
      <c r="AI40">
        <v>5</v>
      </c>
      <c r="AJ40">
        <v>9</v>
      </c>
      <c r="AK40">
        <v>10</v>
      </c>
      <c r="AL40">
        <v>34</v>
      </c>
      <c r="AM40">
        <v>3</v>
      </c>
      <c r="AN40">
        <v>98</v>
      </c>
      <c r="AO40">
        <v>21</v>
      </c>
      <c r="AP40">
        <v>72</v>
      </c>
      <c r="AQ40">
        <v>13</v>
      </c>
      <c r="AR40">
        <v>1</v>
      </c>
      <c r="AS40">
        <v>7</v>
      </c>
      <c r="AT40">
        <v>16</v>
      </c>
      <c r="AU40">
        <v>317</v>
      </c>
      <c r="AV40">
        <v>1</v>
      </c>
      <c r="AW40">
        <v>0</v>
      </c>
      <c r="AX40">
        <v>1</v>
      </c>
      <c r="AY40">
        <v>0</v>
      </c>
      <c r="AZ40">
        <v>0</v>
      </c>
      <c r="BA40">
        <v>0</v>
      </c>
      <c r="BB40">
        <v>1</v>
      </c>
      <c r="BC40">
        <v>0</v>
      </c>
      <c r="BD40">
        <v>10</v>
      </c>
      <c r="BE40">
        <v>0</v>
      </c>
      <c r="BF40">
        <v>1</v>
      </c>
      <c r="BG40">
        <v>0</v>
      </c>
      <c r="BH40">
        <v>4</v>
      </c>
      <c r="BI40">
        <v>0</v>
      </c>
      <c r="BJ40">
        <v>7</v>
      </c>
      <c r="BK40">
        <v>0</v>
      </c>
      <c r="BL40">
        <v>2</v>
      </c>
      <c r="BM40">
        <v>1</v>
      </c>
      <c r="BN40">
        <v>0</v>
      </c>
      <c r="BO40">
        <v>1</v>
      </c>
      <c r="BP40">
        <v>1</v>
      </c>
      <c r="BQ40">
        <v>30</v>
      </c>
      <c r="BR40">
        <v>4</v>
      </c>
      <c r="BS40">
        <v>1</v>
      </c>
      <c r="BT40">
        <v>2</v>
      </c>
      <c r="BU40">
        <v>2</v>
      </c>
      <c r="BV40">
        <v>0</v>
      </c>
      <c r="BW40">
        <v>0</v>
      </c>
      <c r="BX40">
        <v>2</v>
      </c>
      <c r="BY40">
        <v>0</v>
      </c>
      <c r="BZ40">
        <v>30</v>
      </c>
      <c r="CA40">
        <v>5</v>
      </c>
      <c r="CB40">
        <v>10</v>
      </c>
      <c r="CC40">
        <v>10</v>
      </c>
      <c r="CD40">
        <v>38</v>
      </c>
      <c r="CE40">
        <v>3</v>
      </c>
      <c r="CF40">
        <v>105</v>
      </c>
      <c r="CG40">
        <v>21</v>
      </c>
      <c r="CH40">
        <v>74</v>
      </c>
      <c r="CI40">
        <v>14</v>
      </c>
      <c r="CJ40">
        <v>1</v>
      </c>
      <c r="CK40">
        <v>8</v>
      </c>
      <c r="CL40">
        <v>17</v>
      </c>
      <c r="CM40">
        <v>330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11</v>
      </c>
      <c r="CW40">
        <v>5</v>
      </c>
      <c r="CX40">
        <v>7</v>
      </c>
      <c r="CY40">
        <v>10</v>
      </c>
      <c r="CZ40">
        <v>32</v>
      </c>
      <c r="DA40">
        <v>2</v>
      </c>
      <c r="DB40">
        <v>91</v>
      </c>
      <c r="DC40">
        <v>17</v>
      </c>
      <c r="DD40">
        <v>64</v>
      </c>
      <c r="DE40">
        <v>13</v>
      </c>
      <c r="DF40">
        <v>1</v>
      </c>
      <c r="DG40">
        <v>5</v>
      </c>
      <c r="DH40">
        <v>259</v>
      </c>
      <c r="DI40">
        <v>16</v>
      </c>
      <c r="DJ40">
        <v>4</v>
      </c>
      <c r="DK40">
        <v>1</v>
      </c>
      <c r="DL40">
        <v>2</v>
      </c>
      <c r="DM40">
        <v>2</v>
      </c>
      <c r="DN40">
        <v>0</v>
      </c>
      <c r="DO40">
        <v>0</v>
      </c>
      <c r="DP40">
        <v>1</v>
      </c>
      <c r="DQ40">
        <v>0</v>
      </c>
      <c r="DR40">
        <v>19</v>
      </c>
      <c r="DS40">
        <v>0</v>
      </c>
      <c r="DT40">
        <v>3</v>
      </c>
      <c r="DU40">
        <v>0</v>
      </c>
      <c r="DV40">
        <v>6</v>
      </c>
      <c r="DW40">
        <v>1</v>
      </c>
      <c r="DX40">
        <v>14</v>
      </c>
      <c r="DY40">
        <v>4</v>
      </c>
      <c r="DZ40">
        <v>10</v>
      </c>
      <c r="EA40">
        <v>1</v>
      </c>
      <c r="EB40">
        <v>0</v>
      </c>
      <c r="EC40">
        <v>3</v>
      </c>
      <c r="ED40">
        <v>71</v>
      </c>
      <c r="EE40">
        <v>1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180</v>
      </c>
      <c r="GU40">
        <v>75</v>
      </c>
      <c r="GV40">
        <v>373</v>
      </c>
      <c r="GW40">
        <v>352</v>
      </c>
      <c r="GX40">
        <v>330</v>
      </c>
      <c r="GY40">
        <v>68</v>
      </c>
      <c r="GZ40">
        <v>0</v>
      </c>
      <c r="HA40">
        <v>327</v>
      </c>
      <c r="HB40">
        <v>20</v>
      </c>
      <c r="HC40">
        <v>327</v>
      </c>
      <c r="HD40">
        <v>347</v>
      </c>
      <c r="HE40">
        <v>0</v>
      </c>
      <c r="HF40">
        <v>2</v>
      </c>
      <c r="HG40">
        <v>2</v>
      </c>
      <c r="HH40">
        <v>0</v>
      </c>
      <c r="HI40">
        <v>0</v>
      </c>
      <c r="HJ40">
        <v>0</v>
      </c>
      <c r="HK40">
        <v>122</v>
      </c>
      <c r="HL40">
        <v>81</v>
      </c>
      <c r="HM40">
        <v>203</v>
      </c>
      <c r="HN40">
        <v>0</v>
      </c>
      <c r="HO40">
        <v>433</v>
      </c>
    </row>
    <row r="41" spans="1:223" x14ac:dyDescent="0.25">
      <c r="A41" t="s">
        <v>215</v>
      </c>
      <c r="B41" t="s">
        <v>267</v>
      </c>
      <c r="C41" t="s">
        <v>460</v>
      </c>
      <c r="D41">
        <v>4</v>
      </c>
      <c r="E41">
        <v>0</v>
      </c>
      <c r="F41">
        <v>2</v>
      </c>
      <c r="G41">
        <v>0</v>
      </c>
      <c r="H41">
        <v>0</v>
      </c>
      <c r="I41">
        <v>1</v>
      </c>
      <c r="J41">
        <v>3</v>
      </c>
      <c r="K41">
        <v>0</v>
      </c>
      <c r="L41">
        <v>39</v>
      </c>
      <c r="M41">
        <v>2</v>
      </c>
      <c r="N41">
        <v>9</v>
      </c>
      <c r="O41">
        <v>5</v>
      </c>
      <c r="P41">
        <v>36</v>
      </c>
      <c r="Q41">
        <v>4</v>
      </c>
      <c r="R41">
        <v>90</v>
      </c>
      <c r="S41">
        <v>13</v>
      </c>
      <c r="T41">
        <v>86</v>
      </c>
      <c r="U41">
        <v>13</v>
      </c>
      <c r="V41">
        <v>9</v>
      </c>
      <c r="W41">
        <v>18</v>
      </c>
      <c r="X41">
        <v>13</v>
      </c>
      <c r="Y41">
        <v>347</v>
      </c>
      <c r="Z41">
        <v>3</v>
      </c>
      <c r="AA41">
        <v>0</v>
      </c>
      <c r="AB41">
        <v>4</v>
      </c>
      <c r="AC41">
        <v>2</v>
      </c>
      <c r="AD41">
        <v>0</v>
      </c>
      <c r="AE41">
        <v>1</v>
      </c>
      <c r="AF41">
        <v>1</v>
      </c>
      <c r="AG41">
        <v>0</v>
      </c>
      <c r="AH41">
        <v>22</v>
      </c>
      <c r="AI41">
        <v>3</v>
      </c>
      <c r="AJ41">
        <v>4</v>
      </c>
      <c r="AK41">
        <v>2</v>
      </c>
      <c r="AL41">
        <v>25</v>
      </c>
      <c r="AM41">
        <v>2</v>
      </c>
      <c r="AN41">
        <v>67</v>
      </c>
      <c r="AO41">
        <v>10</v>
      </c>
      <c r="AP41">
        <v>83</v>
      </c>
      <c r="AQ41">
        <v>13</v>
      </c>
      <c r="AR41">
        <v>5</v>
      </c>
      <c r="AS41">
        <v>11</v>
      </c>
      <c r="AT41">
        <v>13</v>
      </c>
      <c r="AU41">
        <v>271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12</v>
      </c>
      <c r="BE41">
        <v>0</v>
      </c>
      <c r="BF41">
        <v>1</v>
      </c>
      <c r="BG41">
        <v>0</v>
      </c>
      <c r="BH41">
        <v>3</v>
      </c>
      <c r="BI41">
        <v>0</v>
      </c>
      <c r="BJ41">
        <v>3</v>
      </c>
      <c r="BK41">
        <v>0</v>
      </c>
      <c r="BL41">
        <v>4</v>
      </c>
      <c r="BM41">
        <v>1</v>
      </c>
      <c r="BN41">
        <v>0</v>
      </c>
      <c r="BO41">
        <v>1</v>
      </c>
      <c r="BP41">
        <v>1</v>
      </c>
      <c r="BQ41">
        <v>28</v>
      </c>
      <c r="BR41">
        <v>3</v>
      </c>
      <c r="BS41">
        <v>0</v>
      </c>
      <c r="BT41">
        <v>5</v>
      </c>
      <c r="BU41">
        <v>2</v>
      </c>
      <c r="BV41">
        <v>0</v>
      </c>
      <c r="BW41">
        <v>1</v>
      </c>
      <c r="BX41">
        <v>2</v>
      </c>
      <c r="BY41">
        <v>0</v>
      </c>
      <c r="BZ41">
        <v>34</v>
      </c>
      <c r="CA41">
        <v>3</v>
      </c>
      <c r="CB41">
        <v>5</v>
      </c>
      <c r="CC41">
        <v>2</v>
      </c>
      <c r="CD41">
        <v>28</v>
      </c>
      <c r="CE41">
        <v>2</v>
      </c>
      <c r="CF41">
        <v>70</v>
      </c>
      <c r="CG41">
        <v>10</v>
      </c>
      <c r="CH41">
        <v>87</v>
      </c>
      <c r="CI41">
        <v>14</v>
      </c>
      <c r="CJ41">
        <v>5</v>
      </c>
      <c r="CK41">
        <v>12</v>
      </c>
      <c r="CL41">
        <v>14</v>
      </c>
      <c r="CM41">
        <v>285</v>
      </c>
      <c r="CN41">
        <v>0</v>
      </c>
      <c r="CO41">
        <v>0</v>
      </c>
      <c r="CP41">
        <v>1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18</v>
      </c>
      <c r="CW41">
        <v>0</v>
      </c>
      <c r="CX41">
        <v>4</v>
      </c>
      <c r="CY41">
        <v>2</v>
      </c>
      <c r="CZ41">
        <v>18</v>
      </c>
      <c r="DA41">
        <v>1</v>
      </c>
      <c r="DB41">
        <v>65</v>
      </c>
      <c r="DC41">
        <v>8</v>
      </c>
      <c r="DD41">
        <v>54</v>
      </c>
      <c r="DE41">
        <v>12</v>
      </c>
      <c r="DF41">
        <v>0</v>
      </c>
      <c r="DG41">
        <v>11</v>
      </c>
      <c r="DH41">
        <v>196</v>
      </c>
      <c r="DI41">
        <v>10</v>
      </c>
      <c r="DJ41">
        <v>3</v>
      </c>
      <c r="DK41">
        <v>0</v>
      </c>
      <c r="DL41">
        <v>4</v>
      </c>
      <c r="DM41">
        <v>2</v>
      </c>
      <c r="DN41">
        <v>0</v>
      </c>
      <c r="DO41">
        <v>0</v>
      </c>
      <c r="DP41">
        <v>1</v>
      </c>
      <c r="DQ41">
        <v>0</v>
      </c>
      <c r="DR41">
        <v>16</v>
      </c>
      <c r="DS41">
        <v>3</v>
      </c>
      <c r="DT41">
        <v>1</v>
      </c>
      <c r="DU41">
        <v>0</v>
      </c>
      <c r="DV41">
        <v>10</v>
      </c>
      <c r="DW41">
        <v>1</v>
      </c>
      <c r="DX41">
        <v>5</v>
      </c>
      <c r="DY41">
        <v>2</v>
      </c>
      <c r="DZ41">
        <v>33</v>
      </c>
      <c r="EA41">
        <v>2</v>
      </c>
      <c r="EB41">
        <v>5</v>
      </c>
      <c r="EC41">
        <v>1</v>
      </c>
      <c r="ED41">
        <v>89</v>
      </c>
      <c r="EE41">
        <v>4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227</v>
      </c>
      <c r="GU41">
        <v>78</v>
      </c>
      <c r="GV41">
        <v>310</v>
      </c>
      <c r="GW41">
        <v>347</v>
      </c>
      <c r="GX41">
        <v>285</v>
      </c>
      <c r="GY41">
        <v>15</v>
      </c>
      <c r="GZ41">
        <v>0</v>
      </c>
      <c r="HA41">
        <v>357</v>
      </c>
      <c r="HB41">
        <v>16</v>
      </c>
      <c r="HC41">
        <v>283</v>
      </c>
      <c r="HD41">
        <v>299</v>
      </c>
      <c r="HE41">
        <v>1</v>
      </c>
      <c r="HF41">
        <v>0</v>
      </c>
      <c r="HG41">
        <v>1</v>
      </c>
      <c r="HH41">
        <v>118</v>
      </c>
      <c r="HI41">
        <v>9</v>
      </c>
      <c r="HJ41">
        <v>127</v>
      </c>
      <c r="HK41">
        <v>121</v>
      </c>
      <c r="HL41">
        <v>6</v>
      </c>
      <c r="HM41">
        <v>127</v>
      </c>
      <c r="HN41">
        <v>60</v>
      </c>
      <c r="HO41">
        <v>60</v>
      </c>
    </row>
    <row r="42" spans="1:223" x14ac:dyDescent="0.25">
      <c r="A42" t="s">
        <v>216</v>
      </c>
      <c r="B42" t="s">
        <v>295</v>
      </c>
      <c r="C42" t="s">
        <v>460</v>
      </c>
      <c r="D42">
        <v>3</v>
      </c>
      <c r="E42">
        <v>1</v>
      </c>
      <c r="F42">
        <v>0</v>
      </c>
      <c r="G42">
        <v>0</v>
      </c>
      <c r="H42">
        <v>3</v>
      </c>
      <c r="I42">
        <v>0</v>
      </c>
      <c r="J42">
        <v>6</v>
      </c>
      <c r="K42">
        <v>0</v>
      </c>
      <c r="L42">
        <v>27</v>
      </c>
      <c r="M42">
        <v>1</v>
      </c>
      <c r="N42">
        <v>0</v>
      </c>
      <c r="O42">
        <v>5</v>
      </c>
      <c r="P42">
        <v>90</v>
      </c>
      <c r="Q42">
        <v>0</v>
      </c>
      <c r="R42">
        <v>85</v>
      </c>
      <c r="S42">
        <v>7</v>
      </c>
      <c r="T42">
        <v>0</v>
      </c>
      <c r="U42">
        <v>5</v>
      </c>
      <c r="V42">
        <v>6</v>
      </c>
      <c r="W42">
        <v>35</v>
      </c>
      <c r="Y42">
        <v>274</v>
      </c>
      <c r="Z42">
        <v>2</v>
      </c>
      <c r="AA42">
        <v>0</v>
      </c>
      <c r="AB42">
        <v>0</v>
      </c>
      <c r="AC42">
        <v>0</v>
      </c>
      <c r="AD42">
        <v>2</v>
      </c>
      <c r="AE42">
        <v>0</v>
      </c>
      <c r="AF42">
        <v>1</v>
      </c>
      <c r="AG42">
        <v>0</v>
      </c>
      <c r="AH42">
        <v>16</v>
      </c>
      <c r="AI42">
        <v>2</v>
      </c>
      <c r="AJ42">
        <v>0</v>
      </c>
      <c r="AK42">
        <v>6</v>
      </c>
      <c r="AL42">
        <v>64</v>
      </c>
      <c r="AM42">
        <v>0</v>
      </c>
      <c r="AN42">
        <v>71</v>
      </c>
      <c r="AO42">
        <v>4</v>
      </c>
      <c r="AP42">
        <v>1</v>
      </c>
      <c r="AQ42">
        <v>9</v>
      </c>
      <c r="AR42">
        <v>15</v>
      </c>
      <c r="AS42">
        <v>17</v>
      </c>
      <c r="AU42">
        <v>210</v>
      </c>
      <c r="AV42">
        <v>2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1</v>
      </c>
      <c r="BC42">
        <v>0</v>
      </c>
      <c r="BD42">
        <v>6</v>
      </c>
      <c r="BE42">
        <v>0</v>
      </c>
      <c r="BF42">
        <v>0</v>
      </c>
      <c r="BG42">
        <v>0</v>
      </c>
      <c r="BH42">
        <v>4</v>
      </c>
      <c r="BI42">
        <v>0</v>
      </c>
      <c r="BJ42">
        <v>4</v>
      </c>
      <c r="BK42">
        <v>0</v>
      </c>
      <c r="BL42">
        <v>0</v>
      </c>
      <c r="BM42">
        <v>0</v>
      </c>
      <c r="BN42">
        <v>0</v>
      </c>
      <c r="BO42">
        <v>0</v>
      </c>
      <c r="BQ42">
        <v>17</v>
      </c>
      <c r="BR42">
        <v>4</v>
      </c>
      <c r="BS42">
        <v>0</v>
      </c>
      <c r="BT42">
        <v>0</v>
      </c>
      <c r="BU42">
        <v>0</v>
      </c>
      <c r="BV42">
        <v>2</v>
      </c>
      <c r="BW42">
        <v>0</v>
      </c>
      <c r="BX42">
        <v>2</v>
      </c>
      <c r="BY42">
        <v>0</v>
      </c>
      <c r="BZ42">
        <v>22</v>
      </c>
      <c r="CA42">
        <v>2</v>
      </c>
      <c r="CB42">
        <v>0</v>
      </c>
      <c r="CC42">
        <v>6</v>
      </c>
      <c r="CD42">
        <v>68</v>
      </c>
      <c r="CE42">
        <v>0</v>
      </c>
      <c r="CF42">
        <v>75</v>
      </c>
      <c r="CG42">
        <v>4</v>
      </c>
      <c r="CH42">
        <v>1</v>
      </c>
      <c r="CI42">
        <v>9</v>
      </c>
      <c r="CJ42">
        <v>15</v>
      </c>
      <c r="CK42">
        <v>17</v>
      </c>
      <c r="CM42">
        <v>227</v>
      </c>
      <c r="CN42">
        <v>0</v>
      </c>
      <c r="CO42">
        <v>0</v>
      </c>
      <c r="CP42">
        <v>0</v>
      </c>
      <c r="CQ42">
        <v>0</v>
      </c>
      <c r="CR42">
        <v>2</v>
      </c>
      <c r="CS42">
        <v>0</v>
      </c>
      <c r="CT42">
        <v>0</v>
      </c>
      <c r="CU42">
        <v>0</v>
      </c>
      <c r="CV42">
        <v>12</v>
      </c>
      <c r="CW42">
        <v>2</v>
      </c>
      <c r="CX42">
        <v>0</v>
      </c>
      <c r="CY42">
        <v>5</v>
      </c>
      <c r="CZ42">
        <v>55</v>
      </c>
      <c r="DA42">
        <v>0</v>
      </c>
      <c r="DB42">
        <v>73</v>
      </c>
      <c r="DC42">
        <v>3</v>
      </c>
      <c r="DD42">
        <v>1</v>
      </c>
      <c r="DE42">
        <v>5</v>
      </c>
      <c r="DF42">
        <v>8</v>
      </c>
      <c r="DG42">
        <v>16</v>
      </c>
      <c r="DH42">
        <v>182</v>
      </c>
      <c r="DJ42">
        <v>4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2</v>
      </c>
      <c r="DQ42">
        <v>0</v>
      </c>
      <c r="DR42">
        <v>10</v>
      </c>
      <c r="DS42">
        <v>0</v>
      </c>
      <c r="DT42">
        <v>0</v>
      </c>
      <c r="DU42">
        <v>1</v>
      </c>
      <c r="DV42">
        <v>13</v>
      </c>
      <c r="DW42">
        <v>0</v>
      </c>
      <c r="DX42">
        <v>2</v>
      </c>
      <c r="DY42">
        <v>1</v>
      </c>
      <c r="DZ42">
        <v>0</v>
      </c>
      <c r="EA42">
        <v>4</v>
      </c>
      <c r="EB42">
        <v>7</v>
      </c>
      <c r="EC42">
        <v>1</v>
      </c>
      <c r="ED42">
        <v>45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GV42">
        <v>117</v>
      </c>
      <c r="GW42">
        <v>274</v>
      </c>
      <c r="GX42">
        <v>227</v>
      </c>
      <c r="GY42">
        <v>19</v>
      </c>
      <c r="GZ42">
        <v>1</v>
      </c>
      <c r="HA42">
        <v>144</v>
      </c>
      <c r="HE42">
        <v>0</v>
      </c>
      <c r="HF42">
        <v>0</v>
      </c>
      <c r="HG42">
        <v>0</v>
      </c>
      <c r="HH42">
        <v>56</v>
      </c>
      <c r="HI42">
        <v>6</v>
      </c>
      <c r="HJ42">
        <v>62</v>
      </c>
    </row>
    <row r="43" spans="1:223" x14ac:dyDescent="0.25">
      <c r="A43" t="s">
        <v>216</v>
      </c>
      <c r="B43" t="s">
        <v>264</v>
      </c>
      <c r="C43" t="s">
        <v>460</v>
      </c>
      <c r="D43">
        <v>3</v>
      </c>
      <c r="E43">
        <v>0</v>
      </c>
      <c r="F43">
        <v>2</v>
      </c>
      <c r="G43">
        <v>0</v>
      </c>
      <c r="H43">
        <v>2</v>
      </c>
      <c r="I43">
        <v>0</v>
      </c>
      <c r="J43">
        <v>3</v>
      </c>
      <c r="K43">
        <v>2</v>
      </c>
      <c r="L43">
        <v>59</v>
      </c>
      <c r="M43">
        <v>1</v>
      </c>
      <c r="N43">
        <v>2</v>
      </c>
      <c r="O43">
        <v>6</v>
      </c>
      <c r="P43">
        <v>71</v>
      </c>
      <c r="Q43">
        <v>1</v>
      </c>
      <c r="R43">
        <v>74</v>
      </c>
      <c r="S43">
        <v>3</v>
      </c>
      <c r="T43">
        <v>1</v>
      </c>
      <c r="U43">
        <v>12</v>
      </c>
      <c r="V43">
        <v>19</v>
      </c>
      <c r="W43">
        <v>12</v>
      </c>
      <c r="Y43">
        <v>273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3</v>
      </c>
      <c r="AG43">
        <v>2</v>
      </c>
      <c r="AH43">
        <v>30</v>
      </c>
      <c r="AI43">
        <v>1</v>
      </c>
      <c r="AJ43">
        <v>0</v>
      </c>
      <c r="AK43">
        <v>4</v>
      </c>
      <c r="AL43">
        <v>63</v>
      </c>
      <c r="AM43">
        <v>1</v>
      </c>
      <c r="AN43">
        <v>86</v>
      </c>
      <c r="AO43">
        <v>4</v>
      </c>
      <c r="AP43">
        <v>1</v>
      </c>
      <c r="AQ43">
        <v>5</v>
      </c>
      <c r="AR43">
        <v>6</v>
      </c>
      <c r="AS43">
        <v>16</v>
      </c>
      <c r="AU43">
        <v>223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3</v>
      </c>
      <c r="BE43">
        <v>0</v>
      </c>
      <c r="BF43">
        <v>0</v>
      </c>
      <c r="BG43">
        <v>0</v>
      </c>
      <c r="BH43">
        <v>5</v>
      </c>
      <c r="BI43">
        <v>0</v>
      </c>
      <c r="BJ43">
        <v>2</v>
      </c>
      <c r="BK43">
        <v>0</v>
      </c>
      <c r="BL43">
        <v>0</v>
      </c>
      <c r="BM43">
        <v>0</v>
      </c>
      <c r="BN43">
        <v>1</v>
      </c>
      <c r="BO43">
        <v>1</v>
      </c>
      <c r="BQ43">
        <v>12</v>
      </c>
      <c r="BR43">
        <v>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3</v>
      </c>
      <c r="BY43">
        <v>2</v>
      </c>
      <c r="BZ43">
        <v>33</v>
      </c>
      <c r="CA43">
        <v>1</v>
      </c>
      <c r="CB43">
        <v>0</v>
      </c>
      <c r="CC43">
        <v>4</v>
      </c>
      <c r="CD43">
        <v>68</v>
      </c>
      <c r="CE43">
        <v>1</v>
      </c>
      <c r="CF43">
        <v>88</v>
      </c>
      <c r="CG43">
        <v>4</v>
      </c>
      <c r="CH43">
        <v>1</v>
      </c>
      <c r="CI43">
        <v>5</v>
      </c>
      <c r="CJ43">
        <v>7</v>
      </c>
      <c r="CK43">
        <v>17</v>
      </c>
      <c r="CM43">
        <v>235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1</v>
      </c>
      <c r="CU43">
        <v>2</v>
      </c>
      <c r="CV43">
        <v>20</v>
      </c>
      <c r="CW43">
        <v>1</v>
      </c>
      <c r="CX43">
        <v>0</v>
      </c>
      <c r="CY43">
        <v>4</v>
      </c>
      <c r="CZ43">
        <v>46</v>
      </c>
      <c r="DA43">
        <v>1</v>
      </c>
      <c r="DB43">
        <v>80</v>
      </c>
      <c r="DC43">
        <v>4</v>
      </c>
      <c r="DD43">
        <v>1</v>
      </c>
      <c r="DE43">
        <v>5</v>
      </c>
      <c r="DF43">
        <v>5</v>
      </c>
      <c r="DG43">
        <v>11</v>
      </c>
      <c r="DH43">
        <v>181</v>
      </c>
      <c r="DJ43">
        <v>1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2</v>
      </c>
      <c r="DQ43">
        <v>0</v>
      </c>
      <c r="DR43">
        <v>13</v>
      </c>
      <c r="DS43">
        <v>0</v>
      </c>
      <c r="DT43">
        <v>0</v>
      </c>
      <c r="DU43">
        <v>0</v>
      </c>
      <c r="DV43">
        <v>22</v>
      </c>
      <c r="DW43">
        <v>0</v>
      </c>
      <c r="DX43">
        <v>8</v>
      </c>
      <c r="DY43">
        <v>0</v>
      </c>
      <c r="DZ43">
        <v>0</v>
      </c>
      <c r="EA43">
        <v>0</v>
      </c>
      <c r="EB43">
        <v>2</v>
      </c>
      <c r="EC43">
        <v>6</v>
      </c>
      <c r="ED43">
        <v>54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GV43">
        <v>136</v>
      </c>
      <c r="GW43">
        <v>273</v>
      </c>
      <c r="GX43">
        <v>235</v>
      </c>
      <c r="GY43">
        <v>7</v>
      </c>
      <c r="GZ43">
        <v>0</v>
      </c>
      <c r="HA43">
        <v>167</v>
      </c>
      <c r="HE43">
        <v>1</v>
      </c>
      <c r="HF43">
        <v>0</v>
      </c>
      <c r="HG43">
        <v>1</v>
      </c>
      <c r="HH43">
        <v>57</v>
      </c>
      <c r="HI43">
        <v>23</v>
      </c>
      <c r="HJ43">
        <v>80</v>
      </c>
    </row>
    <row r="44" spans="1:223" x14ac:dyDescent="0.25">
      <c r="A44" t="s">
        <v>216</v>
      </c>
      <c r="B44" t="s">
        <v>265</v>
      </c>
      <c r="C44" t="s">
        <v>460</v>
      </c>
      <c r="D44">
        <v>5</v>
      </c>
      <c r="E44">
        <v>0</v>
      </c>
      <c r="F44">
        <v>0</v>
      </c>
      <c r="G44">
        <v>3</v>
      </c>
      <c r="H44">
        <v>0</v>
      </c>
      <c r="I44">
        <v>1</v>
      </c>
      <c r="J44">
        <v>3</v>
      </c>
      <c r="K44">
        <v>0</v>
      </c>
      <c r="L44">
        <v>27</v>
      </c>
      <c r="M44">
        <v>3</v>
      </c>
      <c r="N44">
        <v>1</v>
      </c>
      <c r="O44">
        <v>6</v>
      </c>
      <c r="P44">
        <v>77</v>
      </c>
      <c r="Q44">
        <v>0</v>
      </c>
      <c r="R44">
        <v>70</v>
      </c>
      <c r="S44">
        <v>5</v>
      </c>
      <c r="T44">
        <v>0</v>
      </c>
      <c r="U44">
        <v>14</v>
      </c>
      <c r="V44">
        <v>14</v>
      </c>
      <c r="W44">
        <v>13</v>
      </c>
      <c r="X44">
        <v>11</v>
      </c>
      <c r="Y44">
        <v>253</v>
      </c>
      <c r="Z44">
        <v>2</v>
      </c>
      <c r="AA44">
        <v>0</v>
      </c>
      <c r="AB44">
        <v>2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42</v>
      </c>
      <c r="AI44">
        <v>2</v>
      </c>
      <c r="AJ44">
        <v>2</v>
      </c>
      <c r="AK44">
        <v>7</v>
      </c>
      <c r="AL44">
        <v>72</v>
      </c>
      <c r="AM44">
        <v>0</v>
      </c>
      <c r="AN44">
        <v>57</v>
      </c>
      <c r="AO44">
        <v>2</v>
      </c>
      <c r="AP44">
        <v>0</v>
      </c>
      <c r="AQ44">
        <v>17</v>
      </c>
      <c r="AR44">
        <v>9</v>
      </c>
      <c r="AS44">
        <v>10</v>
      </c>
      <c r="AT44">
        <v>9</v>
      </c>
      <c r="AU44">
        <v>234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5</v>
      </c>
      <c r="BE44">
        <v>0</v>
      </c>
      <c r="BF44">
        <v>0</v>
      </c>
      <c r="BG44">
        <v>0</v>
      </c>
      <c r="BH44">
        <v>6</v>
      </c>
      <c r="BI44">
        <v>0</v>
      </c>
      <c r="BJ44">
        <v>2</v>
      </c>
      <c r="BK44">
        <v>0</v>
      </c>
      <c r="BL44">
        <v>0</v>
      </c>
      <c r="BM44">
        <v>0</v>
      </c>
      <c r="BN44">
        <v>1</v>
      </c>
      <c r="BO44">
        <v>1</v>
      </c>
      <c r="BP44">
        <v>0</v>
      </c>
      <c r="BQ44">
        <v>15</v>
      </c>
      <c r="BR44">
        <v>2</v>
      </c>
      <c r="BS44">
        <v>0</v>
      </c>
      <c r="BT44">
        <v>2</v>
      </c>
      <c r="BU44">
        <v>0</v>
      </c>
      <c r="BV44">
        <v>0</v>
      </c>
      <c r="BW44">
        <v>0</v>
      </c>
      <c r="BX44">
        <v>1</v>
      </c>
      <c r="BY44">
        <v>0</v>
      </c>
      <c r="BZ44">
        <v>47</v>
      </c>
      <c r="CA44">
        <v>2</v>
      </c>
      <c r="CB44">
        <v>2</v>
      </c>
      <c r="CC44">
        <v>7</v>
      </c>
      <c r="CD44">
        <v>78</v>
      </c>
      <c r="CE44">
        <v>0</v>
      </c>
      <c r="CF44">
        <v>59</v>
      </c>
      <c r="CG44">
        <v>2</v>
      </c>
      <c r="CH44">
        <v>0</v>
      </c>
      <c r="CI44">
        <v>17</v>
      </c>
      <c r="CJ44">
        <v>10</v>
      </c>
      <c r="CK44">
        <v>11</v>
      </c>
      <c r="CL44">
        <v>9</v>
      </c>
      <c r="CM44">
        <v>240</v>
      </c>
      <c r="CN44">
        <v>1</v>
      </c>
      <c r="CO44">
        <v>0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27</v>
      </c>
      <c r="CW44">
        <v>2</v>
      </c>
      <c r="CX44">
        <v>1</v>
      </c>
      <c r="CY44">
        <v>5</v>
      </c>
      <c r="CZ44">
        <v>50</v>
      </c>
      <c r="DA44">
        <v>0</v>
      </c>
      <c r="DB44">
        <v>53</v>
      </c>
      <c r="DC44">
        <v>1</v>
      </c>
      <c r="DD44">
        <v>0</v>
      </c>
      <c r="DE44">
        <v>14</v>
      </c>
      <c r="DF44">
        <v>4</v>
      </c>
      <c r="DG44">
        <v>10</v>
      </c>
      <c r="DH44">
        <v>169</v>
      </c>
      <c r="DI44">
        <v>8</v>
      </c>
      <c r="DJ44">
        <v>1</v>
      </c>
      <c r="DK44">
        <v>0</v>
      </c>
      <c r="DL44">
        <v>1</v>
      </c>
      <c r="DM44">
        <v>0</v>
      </c>
      <c r="DN44">
        <v>0</v>
      </c>
      <c r="DO44">
        <v>0</v>
      </c>
      <c r="DP44">
        <v>1</v>
      </c>
      <c r="DQ44">
        <v>0</v>
      </c>
      <c r="DR44">
        <v>20</v>
      </c>
      <c r="DS44">
        <v>0</v>
      </c>
      <c r="DT44">
        <v>1</v>
      </c>
      <c r="DU44">
        <v>2</v>
      </c>
      <c r="DV44">
        <v>28</v>
      </c>
      <c r="DW44">
        <v>0</v>
      </c>
      <c r="DX44">
        <v>6</v>
      </c>
      <c r="DY44">
        <v>1</v>
      </c>
      <c r="DZ44">
        <v>0</v>
      </c>
      <c r="EA44">
        <v>3</v>
      </c>
      <c r="EB44">
        <v>6</v>
      </c>
      <c r="EC44">
        <v>1</v>
      </c>
      <c r="ED44">
        <v>71</v>
      </c>
      <c r="EE44">
        <v>1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87</v>
      </c>
      <c r="GU44">
        <v>76</v>
      </c>
      <c r="GV44">
        <v>167</v>
      </c>
      <c r="GW44">
        <v>253</v>
      </c>
      <c r="GX44">
        <v>240</v>
      </c>
      <c r="GY44">
        <v>12</v>
      </c>
      <c r="GZ44">
        <v>0</v>
      </c>
      <c r="HA44">
        <v>168</v>
      </c>
      <c r="HB44">
        <v>31</v>
      </c>
      <c r="HC44">
        <v>218</v>
      </c>
      <c r="HD44">
        <v>249</v>
      </c>
      <c r="HE44">
        <v>2</v>
      </c>
      <c r="HF44">
        <v>2</v>
      </c>
      <c r="HG44">
        <v>4</v>
      </c>
      <c r="HH44">
        <v>36</v>
      </c>
      <c r="HI44">
        <v>16</v>
      </c>
      <c r="HJ44">
        <v>52</v>
      </c>
      <c r="HK44">
        <v>40</v>
      </c>
      <c r="HL44">
        <v>12</v>
      </c>
      <c r="HM44">
        <v>52</v>
      </c>
      <c r="HN44">
        <v>0</v>
      </c>
      <c r="HO44">
        <v>163</v>
      </c>
    </row>
    <row r="45" spans="1:223" x14ac:dyDescent="0.25">
      <c r="A45" t="s">
        <v>216</v>
      </c>
      <c r="B45" t="s">
        <v>267</v>
      </c>
      <c r="C45" t="s">
        <v>460</v>
      </c>
      <c r="D45">
        <v>2</v>
      </c>
      <c r="E45">
        <v>0</v>
      </c>
      <c r="F45">
        <v>0</v>
      </c>
      <c r="G45">
        <v>1</v>
      </c>
      <c r="H45">
        <v>2</v>
      </c>
      <c r="I45">
        <v>0</v>
      </c>
      <c r="J45">
        <v>0</v>
      </c>
      <c r="K45">
        <v>0</v>
      </c>
      <c r="L45">
        <v>51</v>
      </c>
      <c r="M45">
        <v>0</v>
      </c>
      <c r="N45">
        <v>0</v>
      </c>
      <c r="O45">
        <v>4</v>
      </c>
      <c r="P45">
        <v>65</v>
      </c>
      <c r="Q45">
        <v>0</v>
      </c>
      <c r="R45">
        <v>74</v>
      </c>
      <c r="S45">
        <v>8</v>
      </c>
      <c r="T45">
        <v>0</v>
      </c>
      <c r="U45">
        <v>5</v>
      </c>
      <c r="V45">
        <v>4</v>
      </c>
      <c r="W45">
        <v>6</v>
      </c>
      <c r="X45">
        <v>17</v>
      </c>
      <c r="Y45">
        <v>239</v>
      </c>
      <c r="Z45">
        <v>2</v>
      </c>
      <c r="AA45">
        <v>0</v>
      </c>
      <c r="AB45">
        <v>5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27</v>
      </c>
      <c r="AI45">
        <v>1</v>
      </c>
      <c r="AJ45">
        <v>0</v>
      </c>
      <c r="AK45">
        <v>5</v>
      </c>
      <c r="AL45">
        <v>59</v>
      </c>
      <c r="AM45">
        <v>0</v>
      </c>
      <c r="AN45">
        <v>55</v>
      </c>
      <c r="AO45">
        <v>6</v>
      </c>
      <c r="AP45">
        <v>0</v>
      </c>
      <c r="AQ45">
        <v>5</v>
      </c>
      <c r="AR45">
        <v>11</v>
      </c>
      <c r="AS45">
        <v>8</v>
      </c>
      <c r="AT45">
        <v>20</v>
      </c>
      <c r="AU45">
        <v>205</v>
      </c>
      <c r="AV45">
        <v>1</v>
      </c>
      <c r="AW45">
        <v>0</v>
      </c>
      <c r="AX45">
        <v>0</v>
      </c>
      <c r="AY45">
        <v>0</v>
      </c>
      <c r="AZ45">
        <v>1</v>
      </c>
      <c r="BA45">
        <v>1</v>
      </c>
      <c r="BB45">
        <v>0</v>
      </c>
      <c r="BC45">
        <v>0</v>
      </c>
      <c r="BD45">
        <v>8</v>
      </c>
      <c r="BE45">
        <v>0</v>
      </c>
      <c r="BF45">
        <v>0</v>
      </c>
      <c r="BG45">
        <v>0</v>
      </c>
      <c r="BH45">
        <v>6</v>
      </c>
      <c r="BI45">
        <v>0</v>
      </c>
      <c r="BJ45">
        <v>4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21</v>
      </c>
      <c r="BR45">
        <v>3</v>
      </c>
      <c r="BS45">
        <v>0</v>
      </c>
      <c r="BT45">
        <v>5</v>
      </c>
      <c r="BU45">
        <v>1</v>
      </c>
      <c r="BV45">
        <v>1</v>
      </c>
      <c r="BW45">
        <v>1</v>
      </c>
      <c r="BX45">
        <v>0</v>
      </c>
      <c r="BY45">
        <v>0</v>
      </c>
      <c r="BZ45">
        <v>35</v>
      </c>
      <c r="CA45">
        <v>1</v>
      </c>
      <c r="CB45">
        <v>0</v>
      </c>
      <c r="CC45">
        <v>5</v>
      </c>
      <c r="CD45">
        <v>65</v>
      </c>
      <c r="CE45">
        <v>0</v>
      </c>
      <c r="CF45">
        <v>59</v>
      </c>
      <c r="CG45">
        <v>6</v>
      </c>
      <c r="CH45">
        <v>0</v>
      </c>
      <c r="CI45">
        <v>5</v>
      </c>
      <c r="CJ45">
        <v>11</v>
      </c>
      <c r="CK45">
        <v>8</v>
      </c>
      <c r="CL45">
        <v>20</v>
      </c>
      <c r="CM45">
        <v>206</v>
      </c>
      <c r="CN45">
        <v>1</v>
      </c>
      <c r="CO45">
        <v>0</v>
      </c>
      <c r="CP45">
        <v>4</v>
      </c>
      <c r="CQ45">
        <v>1</v>
      </c>
      <c r="CR45">
        <v>0</v>
      </c>
      <c r="CS45">
        <v>1</v>
      </c>
      <c r="CT45">
        <v>0</v>
      </c>
      <c r="CU45">
        <v>0</v>
      </c>
      <c r="CV45">
        <v>22</v>
      </c>
      <c r="CW45">
        <v>1</v>
      </c>
      <c r="CX45">
        <v>0</v>
      </c>
      <c r="CY45">
        <v>4</v>
      </c>
      <c r="CZ45">
        <v>46</v>
      </c>
      <c r="DA45">
        <v>0</v>
      </c>
      <c r="DB45">
        <v>53</v>
      </c>
      <c r="DC45">
        <v>6</v>
      </c>
      <c r="DD45">
        <v>0</v>
      </c>
      <c r="DE45">
        <v>3</v>
      </c>
      <c r="DF45">
        <v>10</v>
      </c>
      <c r="DG45">
        <v>6</v>
      </c>
      <c r="DH45">
        <v>158</v>
      </c>
      <c r="DI45">
        <v>19</v>
      </c>
      <c r="DJ45">
        <v>2</v>
      </c>
      <c r="DK45">
        <v>0</v>
      </c>
      <c r="DL45">
        <v>1</v>
      </c>
      <c r="DM45">
        <v>0</v>
      </c>
      <c r="DN45">
        <v>1</v>
      </c>
      <c r="DO45">
        <v>0</v>
      </c>
      <c r="DP45">
        <v>0</v>
      </c>
      <c r="DQ45">
        <v>0</v>
      </c>
      <c r="DR45">
        <v>13</v>
      </c>
      <c r="DS45">
        <v>0</v>
      </c>
      <c r="DT45">
        <v>0</v>
      </c>
      <c r="DU45">
        <v>1</v>
      </c>
      <c r="DV45">
        <v>19</v>
      </c>
      <c r="DW45">
        <v>0</v>
      </c>
      <c r="DX45">
        <v>6</v>
      </c>
      <c r="DY45">
        <v>0</v>
      </c>
      <c r="DZ45">
        <v>0</v>
      </c>
      <c r="EA45">
        <v>2</v>
      </c>
      <c r="EB45">
        <v>1</v>
      </c>
      <c r="EC45">
        <v>2</v>
      </c>
      <c r="ED45">
        <v>48</v>
      </c>
      <c r="EE45">
        <v>1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422</v>
      </c>
      <c r="GU45">
        <v>92</v>
      </c>
      <c r="GV45">
        <v>160</v>
      </c>
      <c r="GW45">
        <v>239</v>
      </c>
      <c r="GX45">
        <v>206</v>
      </c>
      <c r="GY45">
        <v>11</v>
      </c>
      <c r="GZ45">
        <v>0</v>
      </c>
      <c r="HA45">
        <v>182</v>
      </c>
      <c r="HB45">
        <v>31</v>
      </c>
      <c r="HC45">
        <v>195</v>
      </c>
      <c r="HD45">
        <v>226</v>
      </c>
      <c r="HE45">
        <v>1</v>
      </c>
      <c r="HF45">
        <v>0</v>
      </c>
      <c r="HG45">
        <v>1</v>
      </c>
      <c r="HH45">
        <v>0</v>
      </c>
      <c r="HI45">
        <v>0</v>
      </c>
      <c r="HJ45">
        <v>0</v>
      </c>
      <c r="HK45">
        <v>58</v>
      </c>
      <c r="HL45">
        <v>12</v>
      </c>
      <c r="HM45">
        <v>70</v>
      </c>
      <c r="HN45">
        <v>0</v>
      </c>
      <c r="HO45">
        <v>102</v>
      </c>
    </row>
    <row r="46" spans="1:223" x14ac:dyDescent="0.25">
      <c r="A46" t="s">
        <v>236</v>
      </c>
      <c r="B46" t="s">
        <v>295</v>
      </c>
      <c r="C46" t="s">
        <v>460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1</v>
      </c>
      <c r="L46">
        <v>49</v>
      </c>
      <c r="M46">
        <v>2</v>
      </c>
      <c r="N46">
        <v>0</v>
      </c>
      <c r="O46">
        <v>5</v>
      </c>
      <c r="P46">
        <v>48</v>
      </c>
      <c r="Q46">
        <v>9</v>
      </c>
      <c r="R46">
        <v>96</v>
      </c>
      <c r="S46">
        <v>9</v>
      </c>
      <c r="T46">
        <v>23</v>
      </c>
      <c r="U46">
        <v>5</v>
      </c>
      <c r="V46">
        <v>7</v>
      </c>
      <c r="W46">
        <v>5</v>
      </c>
      <c r="Y46">
        <v>263</v>
      </c>
      <c r="Z46">
        <v>1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5</v>
      </c>
      <c r="AG46">
        <v>0</v>
      </c>
      <c r="AH46">
        <v>40</v>
      </c>
      <c r="AI46">
        <v>0</v>
      </c>
      <c r="AJ46">
        <v>2</v>
      </c>
      <c r="AK46">
        <v>3</v>
      </c>
      <c r="AL46">
        <v>44</v>
      </c>
      <c r="AM46">
        <v>4</v>
      </c>
      <c r="AN46">
        <v>84</v>
      </c>
      <c r="AO46">
        <v>3</v>
      </c>
      <c r="AP46">
        <v>29</v>
      </c>
      <c r="AQ46">
        <v>6</v>
      </c>
      <c r="AR46">
        <v>9</v>
      </c>
      <c r="AS46">
        <v>6</v>
      </c>
      <c r="AU46">
        <v>237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6</v>
      </c>
      <c r="BE46">
        <v>0</v>
      </c>
      <c r="BF46">
        <v>0</v>
      </c>
      <c r="BG46">
        <v>0</v>
      </c>
      <c r="BH46">
        <v>3</v>
      </c>
      <c r="BI46">
        <v>0</v>
      </c>
      <c r="BJ46">
        <v>2</v>
      </c>
      <c r="BK46">
        <v>0</v>
      </c>
      <c r="BL46">
        <v>4</v>
      </c>
      <c r="BM46">
        <v>0</v>
      </c>
      <c r="BN46">
        <v>1</v>
      </c>
      <c r="BO46">
        <v>0</v>
      </c>
      <c r="BQ46">
        <v>16</v>
      </c>
      <c r="BR46">
        <v>1</v>
      </c>
      <c r="BS46">
        <v>0</v>
      </c>
      <c r="BT46">
        <v>1</v>
      </c>
      <c r="BU46">
        <v>0</v>
      </c>
      <c r="BV46">
        <v>0</v>
      </c>
      <c r="BW46">
        <v>0</v>
      </c>
      <c r="BX46">
        <v>5</v>
      </c>
      <c r="BY46">
        <v>0</v>
      </c>
      <c r="BZ46">
        <v>46</v>
      </c>
      <c r="CA46">
        <v>0</v>
      </c>
      <c r="CB46">
        <v>2</v>
      </c>
      <c r="CC46">
        <v>3</v>
      </c>
      <c r="CD46">
        <v>47</v>
      </c>
      <c r="CE46">
        <v>4</v>
      </c>
      <c r="CF46">
        <v>86</v>
      </c>
      <c r="CG46">
        <v>3</v>
      </c>
      <c r="CH46">
        <v>33</v>
      </c>
      <c r="CI46">
        <v>6</v>
      </c>
      <c r="CJ46">
        <v>10</v>
      </c>
      <c r="CK46">
        <v>6</v>
      </c>
      <c r="CM46">
        <v>253</v>
      </c>
      <c r="CN46">
        <v>1</v>
      </c>
      <c r="CO46">
        <v>0</v>
      </c>
      <c r="CP46">
        <v>1</v>
      </c>
      <c r="CQ46">
        <v>0</v>
      </c>
      <c r="CR46">
        <v>0</v>
      </c>
      <c r="CS46">
        <v>0</v>
      </c>
      <c r="CT46">
        <v>2</v>
      </c>
      <c r="CU46">
        <v>0</v>
      </c>
      <c r="CV46">
        <v>26</v>
      </c>
      <c r="CW46">
        <v>0</v>
      </c>
      <c r="CX46">
        <v>1</v>
      </c>
      <c r="CY46">
        <v>2</v>
      </c>
      <c r="CZ46">
        <v>28</v>
      </c>
      <c r="DA46">
        <v>4</v>
      </c>
      <c r="DB46">
        <v>79</v>
      </c>
      <c r="DC46">
        <v>2</v>
      </c>
      <c r="DD46">
        <v>27</v>
      </c>
      <c r="DE46">
        <v>6</v>
      </c>
      <c r="DF46">
        <v>5</v>
      </c>
      <c r="DG46">
        <v>3</v>
      </c>
      <c r="DH46">
        <v>187</v>
      </c>
      <c r="DJ46">
        <v>0</v>
      </c>
      <c r="DK46">
        <v>0</v>
      </c>
      <c r="DL46">
        <v>0</v>
      </c>
      <c r="DM46">
        <v>0</v>
      </c>
      <c r="DO46">
        <v>0</v>
      </c>
      <c r="DP46">
        <v>3</v>
      </c>
      <c r="DQ46">
        <v>0</v>
      </c>
      <c r="DR46">
        <v>20</v>
      </c>
      <c r="DS46">
        <v>0</v>
      </c>
      <c r="DT46">
        <v>1</v>
      </c>
      <c r="DU46">
        <v>1</v>
      </c>
      <c r="DV46">
        <v>19</v>
      </c>
      <c r="DW46">
        <v>0</v>
      </c>
      <c r="DX46">
        <v>7</v>
      </c>
      <c r="DY46">
        <v>1</v>
      </c>
      <c r="DZ46">
        <v>6</v>
      </c>
      <c r="EA46">
        <v>0</v>
      </c>
      <c r="EB46">
        <v>5</v>
      </c>
      <c r="EC46">
        <v>3</v>
      </c>
      <c r="ED46">
        <v>66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GV46">
        <v>360</v>
      </c>
      <c r="GW46">
        <v>263</v>
      </c>
      <c r="GX46">
        <v>253</v>
      </c>
      <c r="GY46">
        <v>37</v>
      </c>
      <c r="GZ46">
        <v>0</v>
      </c>
      <c r="HA46">
        <v>333</v>
      </c>
      <c r="HE46">
        <v>1</v>
      </c>
      <c r="HF46">
        <v>1</v>
      </c>
      <c r="HG46">
        <v>2</v>
      </c>
      <c r="HH46">
        <v>20</v>
      </c>
      <c r="HI46">
        <v>20</v>
      </c>
      <c r="HJ46">
        <v>40</v>
      </c>
    </row>
    <row r="47" spans="1:223" x14ac:dyDescent="0.25">
      <c r="A47" t="s">
        <v>236</v>
      </c>
      <c r="B47" t="s">
        <v>264</v>
      </c>
      <c r="C47" t="s">
        <v>460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66</v>
      </c>
      <c r="M47">
        <v>4</v>
      </c>
      <c r="N47">
        <v>0</v>
      </c>
      <c r="O47">
        <v>3</v>
      </c>
      <c r="P47">
        <v>43</v>
      </c>
      <c r="Q47">
        <v>5</v>
      </c>
      <c r="R47">
        <v>74</v>
      </c>
      <c r="S47">
        <v>22</v>
      </c>
      <c r="T47">
        <v>38</v>
      </c>
      <c r="U47">
        <v>3</v>
      </c>
      <c r="V47">
        <v>6</v>
      </c>
      <c r="W47">
        <v>3</v>
      </c>
      <c r="Y47">
        <v>270</v>
      </c>
      <c r="Z47">
        <v>3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32</v>
      </c>
      <c r="AI47">
        <v>4</v>
      </c>
      <c r="AJ47">
        <v>0</v>
      </c>
      <c r="AK47">
        <v>6</v>
      </c>
      <c r="AL47">
        <v>40</v>
      </c>
      <c r="AM47">
        <v>6</v>
      </c>
      <c r="AN47">
        <v>77</v>
      </c>
      <c r="AO47">
        <v>12</v>
      </c>
      <c r="AP47">
        <v>25</v>
      </c>
      <c r="AQ47">
        <v>5</v>
      </c>
      <c r="AR47">
        <v>4</v>
      </c>
      <c r="AS47">
        <v>2</v>
      </c>
      <c r="AU47">
        <v>217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4</v>
      </c>
      <c r="BE47">
        <v>0</v>
      </c>
      <c r="BF47">
        <v>0</v>
      </c>
      <c r="BG47">
        <v>0</v>
      </c>
      <c r="BH47">
        <v>3</v>
      </c>
      <c r="BI47">
        <v>0</v>
      </c>
      <c r="BJ47">
        <v>1</v>
      </c>
      <c r="BK47">
        <v>0</v>
      </c>
      <c r="BL47">
        <v>4</v>
      </c>
      <c r="BM47">
        <v>0</v>
      </c>
      <c r="BN47">
        <v>0</v>
      </c>
      <c r="BO47">
        <v>0</v>
      </c>
      <c r="BQ47">
        <v>12</v>
      </c>
      <c r="BR47">
        <v>3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1</v>
      </c>
      <c r="BY47">
        <v>0</v>
      </c>
      <c r="BZ47">
        <v>36</v>
      </c>
      <c r="CA47">
        <v>4</v>
      </c>
      <c r="CB47">
        <v>0</v>
      </c>
      <c r="CC47">
        <v>6</v>
      </c>
      <c r="CD47">
        <v>43</v>
      </c>
      <c r="CE47">
        <v>6</v>
      </c>
      <c r="CF47">
        <v>78</v>
      </c>
      <c r="CG47">
        <v>12</v>
      </c>
      <c r="CH47">
        <v>29</v>
      </c>
      <c r="CI47">
        <v>5</v>
      </c>
      <c r="CJ47">
        <v>4</v>
      </c>
      <c r="CK47">
        <v>2</v>
      </c>
      <c r="CM47">
        <v>229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27</v>
      </c>
      <c r="CW47">
        <v>4</v>
      </c>
      <c r="CX47">
        <v>0</v>
      </c>
      <c r="CY47">
        <v>5</v>
      </c>
      <c r="CZ47">
        <v>29</v>
      </c>
      <c r="DA47">
        <v>4</v>
      </c>
      <c r="DB47">
        <v>67</v>
      </c>
      <c r="DC47">
        <v>11</v>
      </c>
      <c r="DD47">
        <v>23</v>
      </c>
      <c r="DE47">
        <v>3</v>
      </c>
      <c r="DF47">
        <v>0</v>
      </c>
      <c r="DG47">
        <v>1</v>
      </c>
      <c r="DH47">
        <v>174</v>
      </c>
      <c r="DJ47">
        <v>3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1</v>
      </c>
      <c r="DQ47">
        <v>0</v>
      </c>
      <c r="DR47">
        <v>9</v>
      </c>
      <c r="DS47">
        <v>0</v>
      </c>
      <c r="DT47">
        <v>0</v>
      </c>
      <c r="DU47">
        <v>1</v>
      </c>
      <c r="DV47">
        <v>14</v>
      </c>
      <c r="DW47">
        <v>2</v>
      </c>
      <c r="DX47">
        <v>11</v>
      </c>
      <c r="DY47">
        <v>1</v>
      </c>
      <c r="DZ47">
        <v>6</v>
      </c>
      <c r="EA47">
        <v>2</v>
      </c>
      <c r="EB47">
        <v>4</v>
      </c>
      <c r="EC47">
        <v>1</v>
      </c>
      <c r="ED47">
        <v>55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GV47">
        <v>333</v>
      </c>
      <c r="GW47">
        <v>270</v>
      </c>
      <c r="GX47">
        <v>229</v>
      </c>
      <c r="GY47">
        <v>33</v>
      </c>
      <c r="GZ47">
        <v>0</v>
      </c>
      <c r="HA47">
        <v>341</v>
      </c>
      <c r="HE47">
        <v>0</v>
      </c>
      <c r="HF47">
        <v>1</v>
      </c>
      <c r="HG47">
        <v>1</v>
      </c>
      <c r="HH47">
        <v>31</v>
      </c>
      <c r="HI47">
        <v>23</v>
      </c>
      <c r="HJ47">
        <v>54</v>
      </c>
    </row>
    <row r="48" spans="1:223" x14ac:dyDescent="0.25">
      <c r="A48" t="s">
        <v>236</v>
      </c>
      <c r="B48" t="s">
        <v>265</v>
      </c>
      <c r="C48" t="s">
        <v>460</v>
      </c>
      <c r="D48">
        <v>1</v>
      </c>
      <c r="E48">
        <v>0</v>
      </c>
      <c r="F48">
        <v>0</v>
      </c>
      <c r="G48">
        <v>0</v>
      </c>
      <c r="H48">
        <v>0</v>
      </c>
      <c r="I48">
        <v>1</v>
      </c>
      <c r="J48">
        <v>2</v>
      </c>
      <c r="K48">
        <v>0</v>
      </c>
      <c r="L48">
        <v>51</v>
      </c>
      <c r="M48">
        <v>1</v>
      </c>
      <c r="N48">
        <v>5</v>
      </c>
      <c r="O48">
        <v>5</v>
      </c>
      <c r="P48">
        <v>32</v>
      </c>
      <c r="Q48">
        <v>1</v>
      </c>
      <c r="R48">
        <v>62</v>
      </c>
      <c r="S48">
        <v>22</v>
      </c>
      <c r="T48">
        <v>29</v>
      </c>
      <c r="U48">
        <v>5</v>
      </c>
      <c r="V48">
        <v>3</v>
      </c>
      <c r="W48">
        <v>11</v>
      </c>
      <c r="X48">
        <v>15</v>
      </c>
      <c r="Y48">
        <v>246</v>
      </c>
      <c r="Z48">
        <v>3</v>
      </c>
      <c r="AA48">
        <v>0</v>
      </c>
      <c r="AB48">
        <v>0</v>
      </c>
      <c r="AC48">
        <v>0</v>
      </c>
      <c r="AD48">
        <v>0</v>
      </c>
      <c r="AE48">
        <v>1</v>
      </c>
      <c r="AF48">
        <v>0</v>
      </c>
      <c r="AG48">
        <v>1</v>
      </c>
      <c r="AH48">
        <v>35</v>
      </c>
      <c r="AI48">
        <v>1</v>
      </c>
      <c r="AJ48">
        <v>4</v>
      </c>
      <c r="AK48">
        <v>4</v>
      </c>
      <c r="AL48">
        <v>23</v>
      </c>
      <c r="AM48">
        <v>5</v>
      </c>
      <c r="AN48">
        <v>55</v>
      </c>
      <c r="AO48">
        <v>25</v>
      </c>
      <c r="AP48">
        <v>23</v>
      </c>
      <c r="AQ48">
        <v>4</v>
      </c>
      <c r="AR48">
        <v>4</v>
      </c>
      <c r="AS48">
        <v>7</v>
      </c>
      <c r="AT48">
        <v>11</v>
      </c>
      <c r="AU48">
        <v>206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7</v>
      </c>
      <c r="BE48">
        <v>0</v>
      </c>
      <c r="BF48">
        <v>0</v>
      </c>
      <c r="BG48">
        <v>1</v>
      </c>
      <c r="BH48">
        <v>1</v>
      </c>
      <c r="BI48">
        <v>0</v>
      </c>
      <c r="BJ48">
        <v>3</v>
      </c>
      <c r="BK48">
        <v>2</v>
      </c>
      <c r="BL48">
        <v>2</v>
      </c>
      <c r="BM48">
        <v>0</v>
      </c>
      <c r="BN48">
        <v>0</v>
      </c>
      <c r="BO48">
        <v>1</v>
      </c>
      <c r="BP48">
        <v>1</v>
      </c>
      <c r="BQ48">
        <v>18</v>
      </c>
      <c r="BR48">
        <v>3</v>
      </c>
      <c r="BS48">
        <v>0</v>
      </c>
      <c r="BT48">
        <v>0</v>
      </c>
      <c r="BU48">
        <v>0</v>
      </c>
      <c r="BV48">
        <v>0</v>
      </c>
      <c r="BW48">
        <v>1</v>
      </c>
      <c r="BX48">
        <v>0</v>
      </c>
      <c r="BY48">
        <v>1</v>
      </c>
      <c r="BZ48">
        <v>42</v>
      </c>
      <c r="CA48">
        <v>1</v>
      </c>
      <c r="CB48">
        <v>4</v>
      </c>
      <c r="CC48">
        <v>5</v>
      </c>
      <c r="CD48">
        <v>24</v>
      </c>
      <c r="CE48">
        <v>5</v>
      </c>
      <c r="CF48">
        <v>58</v>
      </c>
      <c r="CG48">
        <v>27</v>
      </c>
      <c r="CH48">
        <v>25</v>
      </c>
      <c r="CI48">
        <v>4</v>
      </c>
      <c r="CJ48">
        <v>4</v>
      </c>
      <c r="CK48">
        <v>8</v>
      </c>
      <c r="CL48">
        <v>12</v>
      </c>
      <c r="CM48">
        <v>212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1</v>
      </c>
      <c r="CT48">
        <v>0</v>
      </c>
      <c r="CU48">
        <v>0</v>
      </c>
      <c r="CV48">
        <v>25</v>
      </c>
      <c r="CW48">
        <v>1</v>
      </c>
      <c r="CX48">
        <v>3</v>
      </c>
      <c r="CY48">
        <v>4</v>
      </c>
      <c r="CZ48">
        <v>17</v>
      </c>
      <c r="DA48">
        <v>4</v>
      </c>
      <c r="DB48">
        <v>50</v>
      </c>
      <c r="DC48">
        <v>24</v>
      </c>
      <c r="DD48">
        <v>22</v>
      </c>
      <c r="DE48">
        <v>4</v>
      </c>
      <c r="DF48">
        <v>1</v>
      </c>
      <c r="DG48">
        <v>6</v>
      </c>
      <c r="DH48">
        <v>162</v>
      </c>
      <c r="DI48">
        <v>10</v>
      </c>
      <c r="DJ48">
        <v>3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1</v>
      </c>
      <c r="DR48">
        <v>17</v>
      </c>
      <c r="DS48">
        <v>0</v>
      </c>
      <c r="DT48">
        <v>1</v>
      </c>
      <c r="DU48">
        <v>1</v>
      </c>
      <c r="DV48">
        <v>7</v>
      </c>
      <c r="DW48">
        <v>1</v>
      </c>
      <c r="DX48">
        <v>8</v>
      </c>
      <c r="DY48">
        <v>3</v>
      </c>
      <c r="DZ48">
        <v>3</v>
      </c>
      <c r="EA48">
        <v>0</v>
      </c>
      <c r="EB48">
        <v>3</v>
      </c>
      <c r="EC48">
        <v>2</v>
      </c>
      <c r="ED48">
        <v>50</v>
      </c>
      <c r="EE48">
        <v>2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115</v>
      </c>
      <c r="GU48">
        <v>67</v>
      </c>
      <c r="GV48">
        <v>341</v>
      </c>
      <c r="GW48">
        <v>246</v>
      </c>
      <c r="GX48">
        <v>212</v>
      </c>
      <c r="GY48">
        <v>15</v>
      </c>
      <c r="GZ48">
        <v>0</v>
      </c>
      <c r="HA48">
        <v>360</v>
      </c>
      <c r="HB48">
        <v>30</v>
      </c>
      <c r="HC48">
        <v>194</v>
      </c>
      <c r="HD48">
        <v>224</v>
      </c>
      <c r="HE48">
        <v>1</v>
      </c>
      <c r="HF48">
        <v>1</v>
      </c>
      <c r="HG48">
        <v>2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</row>
    <row r="49" spans="1:223" x14ac:dyDescent="0.25">
      <c r="A49" t="s">
        <v>236</v>
      </c>
      <c r="B49" t="s">
        <v>267</v>
      </c>
      <c r="C49" t="s">
        <v>460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1</v>
      </c>
      <c r="L49">
        <v>36</v>
      </c>
      <c r="M49">
        <v>1</v>
      </c>
      <c r="N49">
        <v>1</v>
      </c>
      <c r="O49">
        <v>6</v>
      </c>
      <c r="P49">
        <v>34</v>
      </c>
      <c r="Q49">
        <v>5</v>
      </c>
      <c r="R49">
        <v>64</v>
      </c>
      <c r="S49">
        <v>18</v>
      </c>
      <c r="T49">
        <v>25</v>
      </c>
      <c r="U49">
        <v>4</v>
      </c>
      <c r="V49">
        <v>2</v>
      </c>
      <c r="W49">
        <v>6</v>
      </c>
      <c r="X49">
        <v>13</v>
      </c>
      <c r="Y49">
        <v>219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</v>
      </c>
      <c r="AG49">
        <v>0</v>
      </c>
      <c r="AH49">
        <v>28</v>
      </c>
      <c r="AI49">
        <v>1</v>
      </c>
      <c r="AJ49">
        <v>0</v>
      </c>
      <c r="AK49">
        <v>3</v>
      </c>
      <c r="AL49">
        <v>32</v>
      </c>
      <c r="AM49">
        <v>2</v>
      </c>
      <c r="AN49">
        <v>57</v>
      </c>
      <c r="AO49">
        <v>15</v>
      </c>
      <c r="AP49">
        <v>31</v>
      </c>
      <c r="AQ49">
        <v>1</v>
      </c>
      <c r="AR49">
        <v>2</v>
      </c>
      <c r="AS49">
        <v>5</v>
      </c>
      <c r="AT49">
        <v>10</v>
      </c>
      <c r="AU49">
        <v>188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0</v>
      </c>
      <c r="BD49">
        <v>3</v>
      </c>
      <c r="BE49">
        <v>0</v>
      </c>
      <c r="BF49">
        <v>0</v>
      </c>
      <c r="BG49">
        <v>0</v>
      </c>
      <c r="BH49">
        <v>5</v>
      </c>
      <c r="BI49">
        <v>0</v>
      </c>
      <c r="BJ49">
        <v>1</v>
      </c>
      <c r="BK49">
        <v>0</v>
      </c>
      <c r="BL49">
        <v>1</v>
      </c>
      <c r="BM49">
        <v>0</v>
      </c>
      <c r="BN49">
        <v>0</v>
      </c>
      <c r="BO49">
        <v>0</v>
      </c>
      <c r="BP49">
        <v>0</v>
      </c>
      <c r="BQ49">
        <v>11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2</v>
      </c>
      <c r="BY49">
        <v>0</v>
      </c>
      <c r="BZ49">
        <v>31</v>
      </c>
      <c r="CA49">
        <v>1</v>
      </c>
      <c r="CB49">
        <v>0</v>
      </c>
      <c r="CC49">
        <v>3</v>
      </c>
      <c r="CD49">
        <v>37</v>
      </c>
      <c r="CE49">
        <v>2</v>
      </c>
      <c r="CF49">
        <v>58</v>
      </c>
      <c r="CG49">
        <v>15</v>
      </c>
      <c r="CH49">
        <v>32</v>
      </c>
      <c r="CI49">
        <v>1</v>
      </c>
      <c r="CJ49">
        <v>2</v>
      </c>
      <c r="CK49">
        <v>5</v>
      </c>
      <c r="CL49">
        <v>10</v>
      </c>
      <c r="CM49">
        <v>189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12</v>
      </c>
      <c r="CW49">
        <v>1</v>
      </c>
      <c r="CX49">
        <v>0</v>
      </c>
      <c r="CY49">
        <v>2</v>
      </c>
      <c r="CZ49">
        <v>24</v>
      </c>
      <c r="DA49">
        <v>2</v>
      </c>
      <c r="DB49">
        <v>52</v>
      </c>
      <c r="DC49">
        <v>9</v>
      </c>
      <c r="DD49">
        <v>23</v>
      </c>
      <c r="DE49">
        <v>1</v>
      </c>
      <c r="DF49">
        <v>1</v>
      </c>
      <c r="DG49">
        <v>4</v>
      </c>
      <c r="DH49">
        <v>131</v>
      </c>
      <c r="DI49">
        <v>8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1</v>
      </c>
      <c r="DQ49">
        <v>0</v>
      </c>
      <c r="DR49">
        <v>19</v>
      </c>
      <c r="DS49">
        <v>0</v>
      </c>
      <c r="DT49">
        <v>0</v>
      </c>
      <c r="DU49">
        <v>1</v>
      </c>
      <c r="DV49">
        <v>13</v>
      </c>
      <c r="DW49">
        <v>0</v>
      </c>
      <c r="DX49">
        <v>6</v>
      </c>
      <c r="DY49">
        <v>6</v>
      </c>
      <c r="DZ49">
        <v>9</v>
      </c>
      <c r="EA49">
        <v>0</v>
      </c>
      <c r="EB49">
        <v>1</v>
      </c>
      <c r="EC49">
        <v>1</v>
      </c>
      <c r="ED49">
        <v>57</v>
      </c>
      <c r="EE49">
        <v>2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1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196</v>
      </c>
      <c r="GU49">
        <v>75</v>
      </c>
      <c r="GV49">
        <v>348</v>
      </c>
      <c r="GW49">
        <v>219</v>
      </c>
      <c r="GX49">
        <v>189</v>
      </c>
      <c r="GY49">
        <v>8</v>
      </c>
      <c r="GZ49">
        <v>0</v>
      </c>
      <c r="HA49">
        <v>370</v>
      </c>
      <c r="HB49">
        <v>22</v>
      </c>
      <c r="HC49">
        <v>177</v>
      </c>
      <c r="HD49">
        <v>199</v>
      </c>
      <c r="HE49">
        <v>0</v>
      </c>
      <c r="HF49">
        <v>1</v>
      </c>
      <c r="HG49">
        <v>1</v>
      </c>
      <c r="HH49">
        <v>35</v>
      </c>
      <c r="HI49">
        <v>8</v>
      </c>
      <c r="HJ49">
        <v>43</v>
      </c>
      <c r="HK49">
        <v>35</v>
      </c>
      <c r="HL49">
        <v>8</v>
      </c>
      <c r="HM49">
        <v>43</v>
      </c>
      <c r="HN49">
        <v>55</v>
      </c>
      <c r="HO49">
        <v>124</v>
      </c>
    </row>
    <row r="50" spans="1:223" x14ac:dyDescent="0.25">
      <c r="A50" t="s">
        <v>218</v>
      </c>
      <c r="B50" t="s">
        <v>295</v>
      </c>
      <c r="C50" t="s">
        <v>460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11</v>
      </c>
      <c r="M50">
        <v>0</v>
      </c>
      <c r="N50">
        <v>0</v>
      </c>
      <c r="O50">
        <v>5</v>
      </c>
      <c r="P50">
        <v>26</v>
      </c>
      <c r="Q50">
        <v>0</v>
      </c>
      <c r="R50">
        <v>29</v>
      </c>
      <c r="S50">
        <v>2</v>
      </c>
      <c r="T50">
        <v>0</v>
      </c>
      <c r="U50">
        <v>6</v>
      </c>
      <c r="V50">
        <v>1</v>
      </c>
      <c r="W50">
        <v>2</v>
      </c>
      <c r="Y50">
        <v>83</v>
      </c>
      <c r="Z50">
        <v>2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13</v>
      </c>
      <c r="AI50">
        <v>0</v>
      </c>
      <c r="AJ50">
        <v>0</v>
      </c>
      <c r="AK50">
        <v>0</v>
      </c>
      <c r="AL50">
        <v>15</v>
      </c>
      <c r="AM50">
        <v>0</v>
      </c>
      <c r="AN50">
        <v>30</v>
      </c>
      <c r="AO50">
        <v>2</v>
      </c>
      <c r="AP50">
        <v>0</v>
      </c>
      <c r="AQ50">
        <v>8</v>
      </c>
      <c r="AR50">
        <v>3</v>
      </c>
      <c r="AS50">
        <v>3</v>
      </c>
      <c r="AU50">
        <v>76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5</v>
      </c>
      <c r="BE50">
        <v>0</v>
      </c>
      <c r="BF50">
        <v>0</v>
      </c>
      <c r="BG50">
        <v>1</v>
      </c>
      <c r="BH50">
        <v>4</v>
      </c>
      <c r="BI50">
        <v>0</v>
      </c>
      <c r="BJ50">
        <v>1</v>
      </c>
      <c r="BK50">
        <v>1</v>
      </c>
      <c r="BL50">
        <v>0</v>
      </c>
      <c r="BM50">
        <v>0</v>
      </c>
      <c r="BN50">
        <v>0</v>
      </c>
      <c r="BO50">
        <v>0</v>
      </c>
      <c r="BQ50">
        <v>12</v>
      </c>
      <c r="BR50">
        <v>2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18</v>
      </c>
      <c r="CA50">
        <v>0</v>
      </c>
      <c r="CB50">
        <v>0</v>
      </c>
      <c r="CC50">
        <v>1</v>
      </c>
      <c r="CD50">
        <v>19</v>
      </c>
      <c r="CE50">
        <v>0</v>
      </c>
      <c r="CF50">
        <v>31</v>
      </c>
      <c r="CG50">
        <v>3</v>
      </c>
      <c r="CH50">
        <v>0</v>
      </c>
      <c r="CI50">
        <v>8</v>
      </c>
      <c r="CJ50">
        <v>3</v>
      </c>
      <c r="CK50">
        <v>3</v>
      </c>
      <c r="CM50">
        <v>88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15</v>
      </c>
      <c r="CW50">
        <v>0</v>
      </c>
      <c r="CX50">
        <v>0</v>
      </c>
      <c r="CY50">
        <v>1</v>
      </c>
      <c r="CZ50">
        <v>16</v>
      </c>
      <c r="DA50">
        <v>0</v>
      </c>
      <c r="DB50">
        <v>30</v>
      </c>
      <c r="DC50">
        <v>2</v>
      </c>
      <c r="DD50">
        <v>0</v>
      </c>
      <c r="DE50">
        <v>8</v>
      </c>
      <c r="DF50">
        <v>2</v>
      </c>
      <c r="DG50">
        <v>3</v>
      </c>
      <c r="DH50">
        <v>78</v>
      </c>
      <c r="DJ50">
        <v>1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3</v>
      </c>
      <c r="DS50">
        <v>0</v>
      </c>
      <c r="DT50">
        <v>0</v>
      </c>
      <c r="DU50">
        <v>0</v>
      </c>
      <c r="DV50">
        <v>3</v>
      </c>
      <c r="DW50">
        <v>0</v>
      </c>
      <c r="DX50">
        <v>1</v>
      </c>
      <c r="DY50">
        <v>1</v>
      </c>
      <c r="DZ50">
        <v>0</v>
      </c>
      <c r="EA50">
        <v>0</v>
      </c>
      <c r="EB50">
        <v>1</v>
      </c>
      <c r="EC50">
        <v>0</v>
      </c>
      <c r="ED50">
        <v>10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GV50">
        <v>62</v>
      </c>
      <c r="GW50">
        <v>83</v>
      </c>
      <c r="GX50">
        <v>88</v>
      </c>
      <c r="GY50">
        <v>3</v>
      </c>
      <c r="GZ50">
        <v>0</v>
      </c>
      <c r="HA50">
        <v>54</v>
      </c>
      <c r="HE50">
        <v>0</v>
      </c>
      <c r="HF50">
        <v>0</v>
      </c>
      <c r="HG50">
        <v>0</v>
      </c>
      <c r="HH50">
        <v>28</v>
      </c>
      <c r="HI50">
        <v>21</v>
      </c>
      <c r="HJ50">
        <v>49</v>
      </c>
    </row>
    <row r="51" spans="1:223" x14ac:dyDescent="0.25">
      <c r="A51" t="s">
        <v>218</v>
      </c>
      <c r="B51" t="s">
        <v>264</v>
      </c>
      <c r="C51" t="s">
        <v>460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11</v>
      </c>
      <c r="M51">
        <v>0</v>
      </c>
      <c r="N51">
        <v>1</v>
      </c>
      <c r="O51">
        <v>4</v>
      </c>
      <c r="P51">
        <v>22</v>
      </c>
      <c r="Q51">
        <v>0</v>
      </c>
      <c r="R51">
        <v>24</v>
      </c>
      <c r="S51">
        <v>2</v>
      </c>
      <c r="T51">
        <v>0</v>
      </c>
      <c r="U51">
        <v>8</v>
      </c>
      <c r="V51">
        <v>1</v>
      </c>
      <c r="W51">
        <v>5</v>
      </c>
      <c r="Y51">
        <v>84</v>
      </c>
      <c r="Z51">
        <v>1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</v>
      </c>
      <c r="AG51">
        <v>0</v>
      </c>
      <c r="AH51">
        <v>3</v>
      </c>
      <c r="AI51">
        <v>0</v>
      </c>
      <c r="AJ51">
        <v>0</v>
      </c>
      <c r="AK51">
        <v>5</v>
      </c>
      <c r="AL51">
        <v>20</v>
      </c>
      <c r="AM51">
        <v>0</v>
      </c>
      <c r="AN51">
        <v>24</v>
      </c>
      <c r="AO51">
        <v>0</v>
      </c>
      <c r="AP51">
        <v>0</v>
      </c>
      <c r="AQ51">
        <v>6</v>
      </c>
      <c r="AR51">
        <v>1</v>
      </c>
      <c r="AS51">
        <v>2</v>
      </c>
      <c r="AU51">
        <v>63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2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1</v>
      </c>
      <c r="BQ51">
        <v>3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1</v>
      </c>
      <c r="BY51">
        <v>0</v>
      </c>
      <c r="BZ51">
        <v>3</v>
      </c>
      <c r="CA51">
        <v>0</v>
      </c>
      <c r="CB51">
        <v>0</v>
      </c>
      <c r="CC51">
        <v>5</v>
      </c>
      <c r="CD51">
        <v>22</v>
      </c>
      <c r="CE51">
        <v>0</v>
      </c>
      <c r="CF51">
        <v>24</v>
      </c>
      <c r="CG51">
        <v>0</v>
      </c>
      <c r="CH51">
        <v>0</v>
      </c>
      <c r="CI51">
        <v>6</v>
      </c>
      <c r="CJ51">
        <v>1</v>
      </c>
      <c r="CK51">
        <v>3</v>
      </c>
      <c r="CM51">
        <v>66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3</v>
      </c>
      <c r="CW51">
        <v>0</v>
      </c>
      <c r="CX51">
        <v>0</v>
      </c>
      <c r="CY51">
        <v>5</v>
      </c>
      <c r="CZ51">
        <v>21</v>
      </c>
      <c r="DA51">
        <v>0</v>
      </c>
      <c r="DB51">
        <v>23</v>
      </c>
      <c r="DC51">
        <v>0</v>
      </c>
      <c r="DD51">
        <v>0</v>
      </c>
      <c r="DE51">
        <v>6</v>
      </c>
      <c r="DF51">
        <v>1</v>
      </c>
      <c r="DG51">
        <v>3</v>
      </c>
      <c r="DH51">
        <v>62</v>
      </c>
      <c r="DJ51">
        <v>1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1</v>
      </c>
      <c r="DW51">
        <v>0</v>
      </c>
      <c r="DX51">
        <v>1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4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GV51">
        <v>54</v>
      </c>
      <c r="GW51">
        <v>84</v>
      </c>
      <c r="GX51">
        <v>66</v>
      </c>
      <c r="GY51">
        <v>10</v>
      </c>
      <c r="GZ51">
        <v>0</v>
      </c>
      <c r="HA51">
        <v>62</v>
      </c>
      <c r="HE51">
        <v>0</v>
      </c>
      <c r="HF51">
        <v>0</v>
      </c>
      <c r="HG51">
        <v>0</v>
      </c>
      <c r="HH51">
        <v>30</v>
      </c>
      <c r="HI51">
        <v>10</v>
      </c>
      <c r="HJ51">
        <v>40</v>
      </c>
    </row>
    <row r="52" spans="1:223" x14ac:dyDescent="0.25">
      <c r="A52" t="s">
        <v>218</v>
      </c>
      <c r="B52" t="s">
        <v>265</v>
      </c>
      <c r="C52" t="s">
        <v>460</v>
      </c>
      <c r="D52">
        <v>2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14</v>
      </c>
      <c r="M52">
        <v>1</v>
      </c>
      <c r="N52">
        <v>1</v>
      </c>
      <c r="O52">
        <v>1</v>
      </c>
      <c r="P52">
        <v>19</v>
      </c>
      <c r="Q52">
        <v>0</v>
      </c>
      <c r="R52">
        <v>22</v>
      </c>
      <c r="S52">
        <v>2</v>
      </c>
      <c r="T52">
        <v>0</v>
      </c>
      <c r="U52">
        <v>10</v>
      </c>
      <c r="V52">
        <v>0</v>
      </c>
      <c r="W52">
        <v>0</v>
      </c>
      <c r="X52">
        <v>0</v>
      </c>
      <c r="Y52">
        <v>73</v>
      </c>
      <c r="Z52">
        <v>3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</v>
      </c>
      <c r="AG52">
        <v>0</v>
      </c>
      <c r="AH52">
        <v>10</v>
      </c>
      <c r="AI52">
        <v>0</v>
      </c>
      <c r="AJ52">
        <v>1</v>
      </c>
      <c r="AK52">
        <v>2</v>
      </c>
      <c r="AL52">
        <v>22</v>
      </c>
      <c r="AM52">
        <v>0</v>
      </c>
      <c r="AN52">
        <v>21</v>
      </c>
      <c r="AO52">
        <v>1</v>
      </c>
      <c r="AP52">
        <v>0</v>
      </c>
      <c r="AQ52">
        <v>11</v>
      </c>
      <c r="AR52">
        <v>0</v>
      </c>
      <c r="AS52">
        <v>2</v>
      </c>
      <c r="AT52">
        <v>1</v>
      </c>
      <c r="AU52">
        <v>75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3</v>
      </c>
      <c r="BE52">
        <v>0</v>
      </c>
      <c r="BF52">
        <v>0</v>
      </c>
      <c r="BG52">
        <v>1</v>
      </c>
      <c r="BH52">
        <v>2</v>
      </c>
      <c r="BI52">
        <v>0</v>
      </c>
      <c r="BJ52">
        <v>0</v>
      </c>
      <c r="BK52">
        <v>0</v>
      </c>
      <c r="BL52">
        <v>0</v>
      </c>
      <c r="BM52">
        <v>1</v>
      </c>
      <c r="BN52">
        <v>0</v>
      </c>
      <c r="BO52">
        <v>0</v>
      </c>
      <c r="BP52">
        <v>0</v>
      </c>
      <c r="BQ52">
        <v>7</v>
      </c>
      <c r="BR52">
        <v>3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1</v>
      </c>
      <c r="BY52">
        <v>0</v>
      </c>
      <c r="BZ52">
        <v>13</v>
      </c>
      <c r="CA52">
        <v>0</v>
      </c>
      <c r="CB52">
        <v>1</v>
      </c>
      <c r="CC52">
        <v>3</v>
      </c>
      <c r="CD52">
        <v>24</v>
      </c>
      <c r="CE52">
        <v>0</v>
      </c>
      <c r="CF52">
        <v>21</v>
      </c>
      <c r="CG52">
        <v>1</v>
      </c>
      <c r="CH52">
        <v>0</v>
      </c>
      <c r="CI52">
        <v>12</v>
      </c>
      <c r="CJ52">
        <v>0</v>
      </c>
      <c r="CK52">
        <v>2</v>
      </c>
      <c r="CL52">
        <v>1</v>
      </c>
      <c r="CM52">
        <v>81</v>
      </c>
      <c r="CN52">
        <v>3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1</v>
      </c>
      <c r="CU52">
        <v>0</v>
      </c>
      <c r="CV52">
        <v>11</v>
      </c>
      <c r="CW52">
        <v>0</v>
      </c>
      <c r="CX52">
        <v>1</v>
      </c>
      <c r="CY52">
        <v>3</v>
      </c>
      <c r="CZ52">
        <v>21</v>
      </c>
      <c r="DA52">
        <v>0</v>
      </c>
      <c r="DB52">
        <v>21</v>
      </c>
      <c r="DC52">
        <v>1</v>
      </c>
      <c r="DD52">
        <v>0</v>
      </c>
      <c r="DE52">
        <v>12</v>
      </c>
      <c r="DF52">
        <v>0</v>
      </c>
      <c r="DG52">
        <v>2</v>
      </c>
      <c r="DH52">
        <v>76</v>
      </c>
      <c r="DI52">
        <v>1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2</v>
      </c>
      <c r="DS52">
        <v>0</v>
      </c>
      <c r="DT52">
        <v>0</v>
      </c>
      <c r="DU52">
        <v>0</v>
      </c>
      <c r="DV52">
        <v>3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5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48</v>
      </c>
      <c r="GU52">
        <v>52</v>
      </c>
      <c r="GV52">
        <v>62</v>
      </c>
      <c r="GW52">
        <v>73</v>
      </c>
      <c r="GX52">
        <v>81</v>
      </c>
      <c r="GY52">
        <v>10</v>
      </c>
      <c r="GZ52">
        <v>0</v>
      </c>
      <c r="HA52">
        <v>44</v>
      </c>
      <c r="HB52">
        <v>10</v>
      </c>
      <c r="HC52">
        <v>72</v>
      </c>
      <c r="HD52">
        <v>82</v>
      </c>
      <c r="HE52">
        <v>0</v>
      </c>
      <c r="HF52">
        <v>0</v>
      </c>
      <c r="HG52">
        <v>0</v>
      </c>
      <c r="HH52">
        <v>43</v>
      </c>
      <c r="HI52">
        <v>0</v>
      </c>
      <c r="HJ52">
        <v>43</v>
      </c>
      <c r="HK52">
        <v>35</v>
      </c>
      <c r="HL52">
        <v>1</v>
      </c>
      <c r="HM52">
        <v>36</v>
      </c>
      <c r="HN52">
        <v>2</v>
      </c>
      <c r="HO52">
        <v>43</v>
      </c>
    </row>
    <row r="53" spans="1:223" x14ac:dyDescent="0.25">
      <c r="A53" t="s">
        <v>218</v>
      </c>
      <c r="B53" t="s">
        <v>267</v>
      </c>
      <c r="C53" t="s">
        <v>460</v>
      </c>
      <c r="D53">
        <v>2</v>
      </c>
      <c r="E53">
        <v>1</v>
      </c>
      <c r="F53">
        <v>0</v>
      </c>
      <c r="G53">
        <v>1</v>
      </c>
      <c r="H53">
        <v>0</v>
      </c>
      <c r="I53">
        <v>0</v>
      </c>
      <c r="J53">
        <v>1</v>
      </c>
      <c r="K53">
        <v>0</v>
      </c>
      <c r="L53">
        <v>18</v>
      </c>
      <c r="M53">
        <v>0</v>
      </c>
      <c r="N53">
        <v>0</v>
      </c>
      <c r="O53">
        <v>3</v>
      </c>
      <c r="P53">
        <v>21</v>
      </c>
      <c r="Q53">
        <v>0</v>
      </c>
      <c r="R53">
        <v>36</v>
      </c>
      <c r="S53">
        <v>3</v>
      </c>
      <c r="T53">
        <v>0</v>
      </c>
      <c r="U53">
        <v>4</v>
      </c>
      <c r="V53">
        <v>2</v>
      </c>
      <c r="W53">
        <v>1</v>
      </c>
      <c r="X53">
        <v>3</v>
      </c>
      <c r="Y53">
        <v>96</v>
      </c>
      <c r="Z53">
        <v>2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12</v>
      </c>
      <c r="AI53">
        <v>1</v>
      </c>
      <c r="AJ53">
        <v>0</v>
      </c>
      <c r="AK53">
        <v>2</v>
      </c>
      <c r="AL53">
        <v>18</v>
      </c>
      <c r="AM53">
        <v>0</v>
      </c>
      <c r="AN53">
        <v>23</v>
      </c>
      <c r="AO53">
        <v>2</v>
      </c>
      <c r="AP53">
        <v>0</v>
      </c>
      <c r="AQ53">
        <v>5</v>
      </c>
      <c r="AR53">
        <v>1</v>
      </c>
      <c r="AS53">
        <v>1</v>
      </c>
      <c r="AT53">
        <v>5</v>
      </c>
      <c r="AU53">
        <v>72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4</v>
      </c>
      <c r="BE53">
        <v>0</v>
      </c>
      <c r="BF53">
        <v>0</v>
      </c>
      <c r="BG53">
        <v>0</v>
      </c>
      <c r="BH53">
        <v>1</v>
      </c>
      <c r="BI53">
        <v>0</v>
      </c>
      <c r="BJ53">
        <v>1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6</v>
      </c>
      <c r="BR53">
        <v>2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16</v>
      </c>
      <c r="CA53">
        <v>1</v>
      </c>
      <c r="CB53">
        <v>0</v>
      </c>
      <c r="CC53">
        <v>2</v>
      </c>
      <c r="CD53">
        <v>19</v>
      </c>
      <c r="CE53">
        <v>0</v>
      </c>
      <c r="CF53">
        <v>24</v>
      </c>
      <c r="CG53">
        <v>2</v>
      </c>
      <c r="CH53">
        <v>0</v>
      </c>
      <c r="CI53">
        <v>5</v>
      </c>
      <c r="CJ53">
        <v>1</v>
      </c>
      <c r="CK53">
        <v>1</v>
      </c>
      <c r="CL53">
        <v>5</v>
      </c>
      <c r="CM53">
        <v>73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14</v>
      </c>
      <c r="CW53">
        <v>1</v>
      </c>
      <c r="CX53">
        <v>0</v>
      </c>
      <c r="CY53">
        <v>2</v>
      </c>
      <c r="CZ53">
        <v>19</v>
      </c>
      <c r="DA53">
        <v>0</v>
      </c>
      <c r="DB53">
        <v>23</v>
      </c>
      <c r="DC53">
        <v>2</v>
      </c>
      <c r="DD53">
        <v>0</v>
      </c>
      <c r="DE53">
        <v>5</v>
      </c>
      <c r="DF53">
        <v>1</v>
      </c>
      <c r="DG53">
        <v>1</v>
      </c>
      <c r="DH53">
        <v>69</v>
      </c>
      <c r="DI53">
        <v>3</v>
      </c>
      <c r="DJ53">
        <v>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1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4</v>
      </c>
      <c r="EE53">
        <v>2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57</v>
      </c>
      <c r="GU53">
        <v>47</v>
      </c>
      <c r="GV53">
        <v>43</v>
      </c>
      <c r="GW53">
        <v>96</v>
      </c>
      <c r="GX53">
        <v>73</v>
      </c>
      <c r="GY53">
        <v>5</v>
      </c>
      <c r="GZ53">
        <v>0</v>
      </c>
      <c r="HA53">
        <v>61</v>
      </c>
      <c r="HB53">
        <v>7</v>
      </c>
      <c r="HC53">
        <v>71</v>
      </c>
      <c r="HD53">
        <v>78</v>
      </c>
      <c r="HE53">
        <v>0</v>
      </c>
      <c r="HF53">
        <v>0</v>
      </c>
      <c r="HG53">
        <v>0</v>
      </c>
      <c r="HH53">
        <v>36</v>
      </c>
      <c r="HI53">
        <v>0</v>
      </c>
      <c r="HJ53">
        <v>36</v>
      </c>
      <c r="HK53">
        <v>40</v>
      </c>
      <c r="HL53">
        <v>5</v>
      </c>
      <c r="HM53">
        <v>45</v>
      </c>
      <c r="HN53">
        <v>6</v>
      </c>
      <c r="HO53">
        <v>108</v>
      </c>
    </row>
    <row r="54" spans="1:223" x14ac:dyDescent="0.25">
      <c r="A54" t="s">
        <v>219</v>
      </c>
      <c r="B54" t="s">
        <v>295</v>
      </c>
      <c r="C54" t="s">
        <v>460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32</v>
      </c>
      <c r="M54">
        <v>1</v>
      </c>
      <c r="N54">
        <v>2</v>
      </c>
      <c r="O54">
        <v>4</v>
      </c>
      <c r="P54">
        <v>55</v>
      </c>
      <c r="Q54">
        <v>0</v>
      </c>
      <c r="R54">
        <v>117</v>
      </c>
      <c r="S54">
        <v>5</v>
      </c>
      <c r="T54">
        <v>45</v>
      </c>
      <c r="U54">
        <v>9</v>
      </c>
      <c r="V54">
        <v>23</v>
      </c>
      <c r="W54">
        <v>26</v>
      </c>
      <c r="Y54">
        <v>323</v>
      </c>
      <c r="Z54">
        <v>2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3</v>
      </c>
      <c r="AG54">
        <v>0</v>
      </c>
      <c r="AH54">
        <v>20</v>
      </c>
      <c r="AI54">
        <v>1</v>
      </c>
      <c r="AJ54">
        <v>2</v>
      </c>
      <c r="AK54">
        <v>5</v>
      </c>
      <c r="AL54">
        <v>34</v>
      </c>
      <c r="AM54">
        <v>0</v>
      </c>
      <c r="AN54">
        <v>94</v>
      </c>
      <c r="AO54">
        <v>4</v>
      </c>
      <c r="AP54">
        <v>31</v>
      </c>
      <c r="AQ54">
        <v>10</v>
      </c>
      <c r="AR54">
        <v>15</v>
      </c>
      <c r="AS54">
        <v>22</v>
      </c>
      <c r="AU54">
        <v>243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4</v>
      </c>
      <c r="BE54">
        <v>0</v>
      </c>
      <c r="BF54">
        <v>0</v>
      </c>
      <c r="BG54">
        <v>0</v>
      </c>
      <c r="BH54">
        <v>1</v>
      </c>
      <c r="BI54">
        <v>0</v>
      </c>
      <c r="BJ54">
        <v>3</v>
      </c>
      <c r="BK54">
        <v>1</v>
      </c>
      <c r="BL54">
        <v>0</v>
      </c>
      <c r="BM54">
        <v>0</v>
      </c>
      <c r="BN54">
        <v>1</v>
      </c>
      <c r="BO54">
        <v>2</v>
      </c>
      <c r="BQ54">
        <v>12</v>
      </c>
      <c r="BR54">
        <v>2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3</v>
      </c>
      <c r="BY54">
        <v>0</v>
      </c>
      <c r="BZ54">
        <v>24</v>
      </c>
      <c r="CA54">
        <v>1</v>
      </c>
      <c r="CB54">
        <v>2</v>
      </c>
      <c r="CC54">
        <v>5</v>
      </c>
      <c r="CD54">
        <v>35</v>
      </c>
      <c r="CE54">
        <v>0</v>
      </c>
      <c r="CF54">
        <v>97</v>
      </c>
      <c r="CG54">
        <v>5</v>
      </c>
      <c r="CH54">
        <v>31</v>
      </c>
      <c r="CI54">
        <v>10</v>
      </c>
      <c r="CJ54">
        <v>16</v>
      </c>
      <c r="CK54">
        <v>24</v>
      </c>
      <c r="CM54">
        <v>255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2</v>
      </c>
      <c r="CU54">
        <v>0</v>
      </c>
      <c r="CV54">
        <v>13</v>
      </c>
      <c r="CW54">
        <v>1</v>
      </c>
      <c r="CX54">
        <v>2</v>
      </c>
      <c r="CY54">
        <v>5</v>
      </c>
      <c r="CZ54">
        <v>24</v>
      </c>
      <c r="DA54">
        <v>0</v>
      </c>
      <c r="DB54">
        <v>88</v>
      </c>
      <c r="DC54">
        <v>4</v>
      </c>
      <c r="DD54">
        <v>27</v>
      </c>
      <c r="DE54">
        <v>10</v>
      </c>
      <c r="DF54">
        <v>3</v>
      </c>
      <c r="DG54">
        <v>24</v>
      </c>
      <c r="DH54">
        <v>205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1</v>
      </c>
      <c r="DQ54">
        <v>0</v>
      </c>
      <c r="DR54">
        <v>11</v>
      </c>
      <c r="DS54">
        <v>0</v>
      </c>
      <c r="DT54">
        <v>0</v>
      </c>
      <c r="DU54">
        <v>0</v>
      </c>
      <c r="DV54">
        <v>11</v>
      </c>
      <c r="DW54">
        <v>0</v>
      </c>
      <c r="DX54">
        <v>9</v>
      </c>
      <c r="DY54">
        <v>1</v>
      </c>
      <c r="DZ54">
        <v>4</v>
      </c>
      <c r="EA54">
        <v>0</v>
      </c>
      <c r="EB54">
        <v>13</v>
      </c>
      <c r="EC54">
        <v>0</v>
      </c>
      <c r="ED54">
        <v>50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GV54">
        <v>355</v>
      </c>
      <c r="GW54">
        <v>323</v>
      </c>
      <c r="GX54">
        <v>255</v>
      </c>
      <c r="GY54">
        <v>47</v>
      </c>
      <c r="GZ54">
        <v>0</v>
      </c>
      <c r="HA54">
        <v>376</v>
      </c>
      <c r="HE54">
        <v>0</v>
      </c>
      <c r="HF54">
        <v>1</v>
      </c>
      <c r="HG54">
        <v>1</v>
      </c>
      <c r="HH54">
        <v>33</v>
      </c>
      <c r="HI54">
        <v>33</v>
      </c>
      <c r="HJ54">
        <v>66</v>
      </c>
    </row>
    <row r="55" spans="1:223" x14ac:dyDescent="0.25">
      <c r="A55" t="s">
        <v>219</v>
      </c>
      <c r="B55" t="s">
        <v>264</v>
      </c>
      <c r="C55" t="s">
        <v>460</v>
      </c>
      <c r="D55">
        <v>5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K55">
        <v>0</v>
      </c>
      <c r="L55">
        <v>27</v>
      </c>
      <c r="M55">
        <v>1</v>
      </c>
      <c r="N55">
        <v>5</v>
      </c>
      <c r="O55">
        <v>8</v>
      </c>
      <c r="P55">
        <v>48</v>
      </c>
      <c r="Q55">
        <v>1</v>
      </c>
      <c r="R55">
        <v>94</v>
      </c>
      <c r="S55">
        <v>12</v>
      </c>
      <c r="T55">
        <v>59</v>
      </c>
      <c r="U55">
        <v>10</v>
      </c>
      <c r="V55">
        <v>15</v>
      </c>
      <c r="W55">
        <v>24</v>
      </c>
      <c r="Y55">
        <v>311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33</v>
      </c>
      <c r="AI55">
        <v>1</v>
      </c>
      <c r="AJ55">
        <v>3</v>
      </c>
      <c r="AK55">
        <v>6</v>
      </c>
      <c r="AL55">
        <v>45</v>
      </c>
      <c r="AM55">
        <v>0</v>
      </c>
      <c r="AN55">
        <v>88</v>
      </c>
      <c r="AO55">
        <v>11</v>
      </c>
      <c r="AP55">
        <v>47</v>
      </c>
      <c r="AQ55">
        <v>8</v>
      </c>
      <c r="AR55">
        <v>9</v>
      </c>
      <c r="AS55">
        <v>23</v>
      </c>
      <c r="AU55">
        <v>274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5</v>
      </c>
      <c r="BE55">
        <v>0</v>
      </c>
      <c r="BF55">
        <v>0</v>
      </c>
      <c r="BG55">
        <v>0</v>
      </c>
      <c r="BH55">
        <v>1</v>
      </c>
      <c r="BI55">
        <v>0</v>
      </c>
      <c r="BJ55">
        <v>4</v>
      </c>
      <c r="BK55">
        <v>2</v>
      </c>
      <c r="BL55">
        <v>0</v>
      </c>
      <c r="BM55">
        <v>0</v>
      </c>
      <c r="BN55">
        <v>0</v>
      </c>
      <c r="BO55">
        <v>3</v>
      </c>
      <c r="BQ55">
        <v>16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38</v>
      </c>
      <c r="CA55">
        <v>1</v>
      </c>
      <c r="CB55">
        <v>3</v>
      </c>
      <c r="CC55">
        <v>6</v>
      </c>
      <c r="CD55">
        <v>46</v>
      </c>
      <c r="CE55">
        <v>0</v>
      </c>
      <c r="CF55">
        <v>92</v>
      </c>
      <c r="CG55">
        <v>13</v>
      </c>
      <c r="CH55">
        <v>47</v>
      </c>
      <c r="CI55">
        <v>8</v>
      </c>
      <c r="CJ55">
        <v>9</v>
      </c>
      <c r="CK55">
        <v>26</v>
      </c>
      <c r="CM55">
        <v>290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14</v>
      </c>
      <c r="CW55">
        <v>0</v>
      </c>
      <c r="CX55">
        <v>2</v>
      </c>
      <c r="CY55">
        <v>3</v>
      </c>
      <c r="CZ55">
        <v>27</v>
      </c>
      <c r="DA55">
        <v>0</v>
      </c>
      <c r="DB55">
        <v>78</v>
      </c>
      <c r="DC55">
        <v>7</v>
      </c>
      <c r="DD55">
        <v>40</v>
      </c>
      <c r="DE55">
        <v>8</v>
      </c>
      <c r="DF55">
        <v>4</v>
      </c>
      <c r="DG55">
        <v>26</v>
      </c>
      <c r="DH55">
        <v>209</v>
      </c>
      <c r="DJ55">
        <v>1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24</v>
      </c>
      <c r="DS55">
        <v>1</v>
      </c>
      <c r="DT55">
        <v>1</v>
      </c>
      <c r="DU55">
        <v>3</v>
      </c>
      <c r="DV55">
        <v>19</v>
      </c>
      <c r="DW55">
        <v>0</v>
      </c>
      <c r="DX55">
        <v>14</v>
      </c>
      <c r="DY55">
        <v>6</v>
      </c>
      <c r="DZ55">
        <v>7</v>
      </c>
      <c r="EA55">
        <v>0</v>
      </c>
      <c r="EB55">
        <v>5</v>
      </c>
      <c r="EC55">
        <v>0</v>
      </c>
      <c r="ED55">
        <v>81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GV55">
        <v>376</v>
      </c>
      <c r="GW55">
        <v>311</v>
      </c>
      <c r="GX55">
        <v>290</v>
      </c>
      <c r="GY55">
        <v>25</v>
      </c>
      <c r="GZ55">
        <v>0</v>
      </c>
      <c r="HA55">
        <v>372</v>
      </c>
      <c r="HE55">
        <v>1</v>
      </c>
      <c r="HF55">
        <v>1</v>
      </c>
      <c r="HG55">
        <v>2</v>
      </c>
      <c r="HH55">
        <v>33</v>
      </c>
      <c r="HI55">
        <v>22</v>
      </c>
      <c r="HJ55">
        <v>55</v>
      </c>
    </row>
    <row r="56" spans="1:223" x14ac:dyDescent="0.25">
      <c r="A56" t="s">
        <v>219</v>
      </c>
      <c r="B56" t="s">
        <v>265</v>
      </c>
      <c r="C56" t="s">
        <v>460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2</v>
      </c>
      <c r="K56">
        <v>0</v>
      </c>
      <c r="L56">
        <v>40</v>
      </c>
      <c r="M56">
        <v>0</v>
      </c>
      <c r="N56">
        <v>6</v>
      </c>
      <c r="O56">
        <v>1</v>
      </c>
      <c r="P56">
        <v>50</v>
      </c>
      <c r="Q56">
        <v>2</v>
      </c>
      <c r="R56">
        <v>94</v>
      </c>
      <c r="S56">
        <v>11</v>
      </c>
      <c r="T56">
        <v>41</v>
      </c>
      <c r="U56">
        <v>6</v>
      </c>
      <c r="V56">
        <v>13</v>
      </c>
      <c r="W56">
        <v>20</v>
      </c>
      <c r="X56">
        <v>27</v>
      </c>
      <c r="Y56">
        <v>315</v>
      </c>
      <c r="Z56">
        <v>3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</v>
      </c>
      <c r="AG56">
        <v>0</v>
      </c>
      <c r="AH56">
        <v>26</v>
      </c>
      <c r="AI56">
        <v>1</v>
      </c>
      <c r="AJ56">
        <v>6</v>
      </c>
      <c r="AK56">
        <v>4</v>
      </c>
      <c r="AL56">
        <v>41</v>
      </c>
      <c r="AM56">
        <v>0</v>
      </c>
      <c r="AN56">
        <v>92</v>
      </c>
      <c r="AO56">
        <v>6</v>
      </c>
      <c r="AP56">
        <v>41</v>
      </c>
      <c r="AQ56">
        <v>7</v>
      </c>
      <c r="AR56">
        <v>15</v>
      </c>
      <c r="AS56">
        <v>17</v>
      </c>
      <c r="AT56">
        <v>25</v>
      </c>
      <c r="AU56">
        <v>285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0</v>
      </c>
      <c r="BD56">
        <v>4</v>
      </c>
      <c r="BE56">
        <v>0</v>
      </c>
      <c r="BF56">
        <v>0</v>
      </c>
      <c r="BG56">
        <v>0</v>
      </c>
      <c r="BH56">
        <v>2</v>
      </c>
      <c r="BI56">
        <v>0</v>
      </c>
      <c r="BJ56">
        <v>6</v>
      </c>
      <c r="BK56">
        <v>1</v>
      </c>
      <c r="BL56">
        <v>0</v>
      </c>
      <c r="BM56">
        <v>1</v>
      </c>
      <c r="BN56">
        <v>1</v>
      </c>
      <c r="BO56">
        <v>2</v>
      </c>
      <c r="BP56">
        <v>0</v>
      </c>
      <c r="BQ56">
        <v>18</v>
      </c>
      <c r="BR56">
        <v>3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2</v>
      </c>
      <c r="BY56">
        <v>0</v>
      </c>
      <c r="BZ56">
        <v>30</v>
      </c>
      <c r="CA56">
        <v>1</v>
      </c>
      <c r="CB56">
        <v>6</v>
      </c>
      <c r="CC56">
        <v>4</v>
      </c>
      <c r="CD56">
        <v>43</v>
      </c>
      <c r="CE56">
        <v>0</v>
      </c>
      <c r="CF56">
        <v>98</v>
      </c>
      <c r="CG56">
        <v>7</v>
      </c>
      <c r="CH56">
        <v>41</v>
      </c>
      <c r="CI56">
        <v>8</v>
      </c>
      <c r="CJ56">
        <v>16</v>
      </c>
      <c r="CK56">
        <v>19</v>
      </c>
      <c r="CL56">
        <v>25</v>
      </c>
      <c r="CM56">
        <v>278</v>
      </c>
      <c r="CN56">
        <v>2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16</v>
      </c>
      <c r="CW56">
        <v>1</v>
      </c>
      <c r="CX56">
        <v>5</v>
      </c>
      <c r="CY56">
        <v>3</v>
      </c>
      <c r="CZ56">
        <v>28</v>
      </c>
      <c r="DA56">
        <v>0</v>
      </c>
      <c r="DB56">
        <v>84</v>
      </c>
      <c r="DC56">
        <v>5</v>
      </c>
      <c r="DD56">
        <v>31</v>
      </c>
      <c r="DE56">
        <v>7</v>
      </c>
      <c r="DF56">
        <v>6</v>
      </c>
      <c r="DG56">
        <v>19</v>
      </c>
      <c r="DH56">
        <v>207</v>
      </c>
      <c r="DI56">
        <v>23</v>
      </c>
      <c r="DJ56">
        <v>1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2</v>
      </c>
      <c r="DQ56">
        <v>0</v>
      </c>
      <c r="DR56">
        <v>14</v>
      </c>
      <c r="DS56">
        <v>0</v>
      </c>
      <c r="DT56">
        <v>1</v>
      </c>
      <c r="DU56">
        <v>1</v>
      </c>
      <c r="DV56">
        <v>15</v>
      </c>
      <c r="DW56">
        <v>0</v>
      </c>
      <c r="DX56">
        <v>14</v>
      </c>
      <c r="DY56">
        <v>2</v>
      </c>
      <c r="DZ56">
        <v>10</v>
      </c>
      <c r="EA56">
        <v>1</v>
      </c>
      <c r="EB56">
        <v>10</v>
      </c>
      <c r="EC56">
        <v>0</v>
      </c>
      <c r="ED56">
        <v>71</v>
      </c>
      <c r="EE56">
        <v>2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70</v>
      </c>
      <c r="GU56">
        <v>49</v>
      </c>
      <c r="GV56">
        <v>372</v>
      </c>
      <c r="GW56">
        <v>315</v>
      </c>
      <c r="GX56">
        <v>278</v>
      </c>
      <c r="GY56">
        <v>38</v>
      </c>
      <c r="GZ56">
        <v>0</v>
      </c>
      <c r="HA56">
        <v>371</v>
      </c>
      <c r="HB56">
        <v>24</v>
      </c>
      <c r="HC56">
        <v>279</v>
      </c>
      <c r="HD56">
        <v>303</v>
      </c>
      <c r="HE56">
        <v>0</v>
      </c>
      <c r="HF56">
        <v>1</v>
      </c>
      <c r="HG56">
        <v>1</v>
      </c>
      <c r="HH56">
        <v>62</v>
      </c>
      <c r="HI56">
        <v>0</v>
      </c>
      <c r="HJ56">
        <v>62</v>
      </c>
      <c r="HK56">
        <v>46</v>
      </c>
      <c r="HL56">
        <v>15</v>
      </c>
      <c r="HM56">
        <v>61</v>
      </c>
      <c r="HN56">
        <v>14</v>
      </c>
      <c r="HO56">
        <v>121</v>
      </c>
    </row>
    <row r="57" spans="1:223" x14ac:dyDescent="0.25">
      <c r="A57" t="s">
        <v>219</v>
      </c>
      <c r="B57" t="s">
        <v>267</v>
      </c>
      <c r="C57" t="s">
        <v>460</v>
      </c>
      <c r="D57">
        <v>2</v>
      </c>
      <c r="E57">
        <v>0</v>
      </c>
      <c r="F57">
        <v>0</v>
      </c>
      <c r="G57">
        <v>2</v>
      </c>
      <c r="H57">
        <v>0</v>
      </c>
      <c r="I57">
        <v>0</v>
      </c>
      <c r="J57">
        <v>3</v>
      </c>
      <c r="K57">
        <v>0</v>
      </c>
      <c r="L57">
        <v>37</v>
      </c>
      <c r="M57">
        <v>1</v>
      </c>
      <c r="N57">
        <v>1</v>
      </c>
      <c r="O57">
        <v>4</v>
      </c>
      <c r="P57">
        <v>45</v>
      </c>
      <c r="Q57">
        <v>1</v>
      </c>
      <c r="R57">
        <v>93</v>
      </c>
      <c r="S57">
        <v>12</v>
      </c>
      <c r="T57">
        <v>49</v>
      </c>
      <c r="U57">
        <v>9</v>
      </c>
      <c r="V57">
        <v>13</v>
      </c>
      <c r="W57">
        <v>23</v>
      </c>
      <c r="X57">
        <v>39</v>
      </c>
      <c r="Y57">
        <v>334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27</v>
      </c>
      <c r="AI57">
        <v>0</v>
      </c>
      <c r="AJ57">
        <v>2</v>
      </c>
      <c r="AK57">
        <v>3</v>
      </c>
      <c r="AL57">
        <v>33</v>
      </c>
      <c r="AM57">
        <v>0</v>
      </c>
      <c r="AN57">
        <v>71</v>
      </c>
      <c r="AO57">
        <v>9</v>
      </c>
      <c r="AP57">
        <v>34</v>
      </c>
      <c r="AQ57">
        <v>7</v>
      </c>
      <c r="AR57">
        <v>9</v>
      </c>
      <c r="AS57">
        <v>23</v>
      </c>
      <c r="AT57">
        <v>36</v>
      </c>
      <c r="AU57">
        <v>255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2</v>
      </c>
      <c r="BE57">
        <v>0</v>
      </c>
      <c r="BF57">
        <v>0</v>
      </c>
      <c r="BG57">
        <v>0</v>
      </c>
      <c r="BH57">
        <v>2</v>
      </c>
      <c r="BI57">
        <v>0</v>
      </c>
      <c r="BJ57">
        <v>6</v>
      </c>
      <c r="BK57">
        <v>0</v>
      </c>
      <c r="BL57">
        <v>1</v>
      </c>
      <c r="BM57">
        <v>0</v>
      </c>
      <c r="BN57">
        <v>0</v>
      </c>
      <c r="BO57">
        <v>0</v>
      </c>
      <c r="BP57">
        <v>1</v>
      </c>
      <c r="BQ57">
        <v>12</v>
      </c>
      <c r="BR57">
        <v>0</v>
      </c>
      <c r="BS57">
        <v>0</v>
      </c>
      <c r="BT57">
        <v>1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29</v>
      </c>
      <c r="CA57">
        <v>0</v>
      </c>
      <c r="CB57">
        <v>2</v>
      </c>
      <c r="CC57">
        <v>3</v>
      </c>
      <c r="CD57">
        <v>35</v>
      </c>
      <c r="CE57">
        <v>0</v>
      </c>
      <c r="CF57">
        <v>77</v>
      </c>
      <c r="CG57">
        <v>9</v>
      </c>
      <c r="CH57">
        <v>35</v>
      </c>
      <c r="CI57">
        <v>7</v>
      </c>
      <c r="CJ57">
        <v>9</v>
      </c>
      <c r="CK57">
        <v>23</v>
      </c>
      <c r="CL57">
        <v>37</v>
      </c>
      <c r="CM57">
        <v>230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17</v>
      </c>
      <c r="CW57">
        <v>0</v>
      </c>
      <c r="CX57">
        <v>2</v>
      </c>
      <c r="CY57">
        <v>3</v>
      </c>
      <c r="CZ57">
        <v>20</v>
      </c>
      <c r="DA57">
        <v>0</v>
      </c>
      <c r="DB57">
        <v>68</v>
      </c>
      <c r="DC57">
        <v>7</v>
      </c>
      <c r="DD57">
        <v>32</v>
      </c>
      <c r="DE57">
        <v>7</v>
      </c>
      <c r="DF57">
        <v>3</v>
      </c>
      <c r="DG57">
        <v>23</v>
      </c>
      <c r="DH57">
        <v>182</v>
      </c>
      <c r="DI57">
        <v>30</v>
      </c>
      <c r="DJ57">
        <v>0</v>
      </c>
      <c r="DK57">
        <v>0</v>
      </c>
      <c r="DL57">
        <v>1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12</v>
      </c>
      <c r="DS57">
        <v>0</v>
      </c>
      <c r="DT57">
        <v>0</v>
      </c>
      <c r="DU57">
        <v>0</v>
      </c>
      <c r="DV57">
        <v>15</v>
      </c>
      <c r="DW57">
        <v>0</v>
      </c>
      <c r="DX57">
        <v>9</v>
      </c>
      <c r="DY57">
        <v>2</v>
      </c>
      <c r="DZ57">
        <v>3</v>
      </c>
      <c r="EA57">
        <v>0</v>
      </c>
      <c r="EB57">
        <v>6</v>
      </c>
      <c r="EC57">
        <v>0</v>
      </c>
      <c r="ED57">
        <v>48</v>
      </c>
      <c r="EE57">
        <v>7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119</v>
      </c>
      <c r="GU57">
        <v>74</v>
      </c>
      <c r="GV57">
        <v>346</v>
      </c>
      <c r="GW57">
        <v>334</v>
      </c>
      <c r="GX57">
        <v>230</v>
      </c>
      <c r="GY57">
        <v>2</v>
      </c>
      <c r="GZ57">
        <v>0</v>
      </c>
      <c r="HA57">
        <v>448</v>
      </c>
      <c r="HB57">
        <v>8</v>
      </c>
      <c r="HC57">
        <v>259</v>
      </c>
      <c r="HD57">
        <v>267</v>
      </c>
      <c r="HE57">
        <v>0</v>
      </c>
      <c r="HF57">
        <v>0</v>
      </c>
      <c r="HG57">
        <v>0</v>
      </c>
      <c r="HH57">
        <v>49</v>
      </c>
      <c r="HI57">
        <v>0</v>
      </c>
      <c r="HJ57">
        <v>49</v>
      </c>
      <c r="HK57">
        <v>28</v>
      </c>
      <c r="HL57">
        <v>21</v>
      </c>
      <c r="HM57">
        <v>49</v>
      </c>
      <c r="HN57">
        <v>10</v>
      </c>
      <c r="HO57">
        <v>120</v>
      </c>
    </row>
    <row r="58" spans="1:223" x14ac:dyDescent="0.25">
      <c r="A58" t="s">
        <v>220</v>
      </c>
      <c r="B58" t="s">
        <v>295</v>
      </c>
      <c r="C58" t="s">
        <v>460</v>
      </c>
      <c r="D58">
        <v>6</v>
      </c>
      <c r="E58">
        <v>0</v>
      </c>
      <c r="F58">
        <v>2</v>
      </c>
      <c r="G58">
        <v>0</v>
      </c>
      <c r="H58">
        <v>0</v>
      </c>
      <c r="I58">
        <v>0</v>
      </c>
      <c r="J58">
        <v>3</v>
      </c>
      <c r="K58">
        <v>1</v>
      </c>
      <c r="L58">
        <v>15</v>
      </c>
      <c r="M58">
        <v>0</v>
      </c>
      <c r="N58">
        <v>3</v>
      </c>
      <c r="O58">
        <v>5</v>
      </c>
      <c r="P58">
        <v>28</v>
      </c>
      <c r="Q58">
        <v>1</v>
      </c>
      <c r="R58">
        <v>79</v>
      </c>
      <c r="S58">
        <v>8</v>
      </c>
      <c r="T58">
        <v>53</v>
      </c>
      <c r="U58">
        <v>5</v>
      </c>
      <c r="V58">
        <v>0</v>
      </c>
      <c r="W58">
        <v>31</v>
      </c>
      <c r="Y58">
        <v>240</v>
      </c>
      <c r="Z58">
        <v>3</v>
      </c>
      <c r="AA58">
        <v>2</v>
      </c>
      <c r="AB58">
        <v>0</v>
      </c>
      <c r="AC58">
        <v>0</v>
      </c>
      <c r="AD58">
        <v>0</v>
      </c>
      <c r="AE58">
        <v>0</v>
      </c>
      <c r="AF58">
        <v>2</v>
      </c>
      <c r="AG58">
        <v>0</v>
      </c>
      <c r="AH58">
        <v>12</v>
      </c>
      <c r="AI58">
        <v>0</v>
      </c>
      <c r="AJ58">
        <v>4</v>
      </c>
      <c r="AK58">
        <v>3</v>
      </c>
      <c r="AL58">
        <v>18</v>
      </c>
      <c r="AM58">
        <v>1</v>
      </c>
      <c r="AN58">
        <v>79</v>
      </c>
      <c r="AO58">
        <v>8</v>
      </c>
      <c r="AP58">
        <v>46</v>
      </c>
      <c r="AQ58">
        <v>5</v>
      </c>
      <c r="AR58">
        <v>0</v>
      </c>
      <c r="AS58">
        <v>26</v>
      </c>
      <c r="AU58">
        <v>209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1</v>
      </c>
      <c r="BE58">
        <v>0</v>
      </c>
      <c r="BF58">
        <v>0</v>
      </c>
      <c r="BG58">
        <v>1</v>
      </c>
      <c r="BH58">
        <v>0</v>
      </c>
      <c r="BI58">
        <v>0</v>
      </c>
      <c r="BJ58">
        <v>1</v>
      </c>
      <c r="BK58">
        <v>0</v>
      </c>
      <c r="BL58">
        <v>0</v>
      </c>
      <c r="BM58">
        <v>0</v>
      </c>
      <c r="BN58">
        <v>0</v>
      </c>
      <c r="BO58">
        <v>2</v>
      </c>
      <c r="BQ58">
        <v>6</v>
      </c>
      <c r="BR58">
        <v>3</v>
      </c>
      <c r="BS58">
        <v>2</v>
      </c>
      <c r="BT58">
        <v>0</v>
      </c>
      <c r="BU58">
        <v>0</v>
      </c>
      <c r="BV58">
        <v>1</v>
      </c>
      <c r="BW58">
        <v>0</v>
      </c>
      <c r="BX58">
        <v>2</v>
      </c>
      <c r="BY58">
        <v>0</v>
      </c>
      <c r="BZ58">
        <v>13</v>
      </c>
      <c r="CA58">
        <v>0</v>
      </c>
      <c r="CB58">
        <v>4</v>
      </c>
      <c r="CC58">
        <v>4</v>
      </c>
      <c r="CD58">
        <v>18</v>
      </c>
      <c r="CE58">
        <v>1</v>
      </c>
      <c r="CF58">
        <v>80</v>
      </c>
      <c r="CG58">
        <v>8</v>
      </c>
      <c r="CH58">
        <v>46</v>
      </c>
      <c r="CI58">
        <v>5</v>
      </c>
      <c r="CJ58">
        <v>0</v>
      </c>
      <c r="CK58">
        <v>28</v>
      </c>
      <c r="CM58">
        <v>215</v>
      </c>
      <c r="CN58">
        <v>1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1</v>
      </c>
      <c r="CU58">
        <v>0</v>
      </c>
      <c r="CV58">
        <v>7</v>
      </c>
      <c r="CW58">
        <v>0</v>
      </c>
      <c r="CX58">
        <v>3</v>
      </c>
      <c r="CY58">
        <v>4</v>
      </c>
      <c r="CZ58">
        <v>13</v>
      </c>
      <c r="DA58">
        <v>0</v>
      </c>
      <c r="DB58">
        <v>69</v>
      </c>
      <c r="DC58">
        <v>5</v>
      </c>
      <c r="DD58">
        <v>33</v>
      </c>
      <c r="DE58">
        <v>5</v>
      </c>
      <c r="DF58">
        <v>0</v>
      </c>
      <c r="DG58">
        <v>26</v>
      </c>
      <c r="DH58">
        <v>168</v>
      </c>
      <c r="DJ58">
        <v>2</v>
      </c>
      <c r="DK58">
        <v>1</v>
      </c>
      <c r="DL58">
        <v>0</v>
      </c>
      <c r="DM58">
        <v>0</v>
      </c>
      <c r="DN58">
        <v>1</v>
      </c>
      <c r="DO58">
        <v>0</v>
      </c>
      <c r="DP58">
        <v>1</v>
      </c>
      <c r="DQ58">
        <v>0</v>
      </c>
      <c r="DR58">
        <v>5</v>
      </c>
      <c r="DS58">
        <v>0</v>
      </c>
      <c r="DT58">
        <v>1</v>
      </c>
      <c r="DU58">
        <v>0</v>
      </c>
      <c r="DV58">
        <v>5</v>
      </c>
      <c r="DW58">
        <v>1</v>
      </c>
      <c r="DX58">
        <v>11</v>
      </c>
      <c r="DY58">
        <v>3</v>
      </c>
      <c r="DZ58">
        <v>13</v>
      </c>
      <c r="EA58">
        <v>0</v>
      </c>
      <c r="EB58">
        <v>0</v>
      </c>
      <c r="EC58">
        <v>2</v>
      </c>
      <c r="ED58">
        <v>46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1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1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GV58">
        <v>319</v>
      </c>
      <c r="GW58">
        <v>240</v>
      </c>
      <c r="GX58">
        <v>215</v>
      </c>
      <c r="GY58">
        <v>19</v>
      </c>
      <c r="GZ58">
        <v>1</v>
      </c>
      <c r="HA58">
        <v>324</v>
      </c>
      <c r="HE58">
        <v>0</v>
      </c>
      <c r="HF58">
        <v>0</v>
      </c>
      <c r="HG58">
        <v>0</v>
      </c>
      <c r="HH58">
        <v>60</v>
      </c>
      <c r="HI58">
        <v>22</v>
      </c>
      <c r="HJ58">
        <v>82</v>
      </c>
    </row>
    <row r="59" spans="1:223" x14ac:dyDescent="0.25">
      <c r="A59" t="s">
        <v>220</v>
      </c>
      <c r="B59" t="s">
        <v>264</v>
      </c>
      <c r="C59" t="s">
        <v>460</v>
      </c>
      <c r="D59">
        <v>1</v>
      </c>
      <c r="E59">
        <v>0</v>
      </c>
      <c r="F59">
        <v>2</v>
      </c>
      <c r="G59">
        <v>0</v>
      </c>
      <c r="H59">
        <v>2</v>
      </c>
      <c r="I59">
        <v>0</v>
      </c>
      <c r="J59">
        <v>6</v>
      </c>
      <c r="K59">
        <v>0</v>
      </c>
      <c r="L59">
        <v>34</v>
      </c>
      <c r="M59">
        <v>1</v>
      </c>
      <c r="N59">
        <v>2</v>
      </c>
      <c r="O59">
        <v>5</v>
      </c>
      <c r="P59">
        <v>30</v>
      </c>
      <c r="Q59">
        <v>2</v>
      </c>
      <c r="R59">
        <v>71</v>
      </c>
      <c r="S59">
        <v>7</v>
      </c>
      <c r="T59">
        <v>67</v>
      </c>
      <c r="U59">
        <v>8</v>
      </c>
      <c r="V59">
        <v>1</v>
      </c>
      <c r="W59">
        <v>32</v>
      </c>
      <c r="Y59">
        <v>271</v>
      </c>
      <c r="Z59">
        <v>2</v>
      </c>
      <c r="AA59">
        <v>0</v>
      </c>
      <c r="AB59">
        <v>1</v>
      </c>
      <c r="AC59">
        <v>0</v>
      </c>
      <c r="AD59">
        <v>0</v>
      </c>
      <c r="AE59">
        <v>1</v>
      </c>
      <c r="AF59">
        <v>3</v>
      </c>
      <c r="AG59">
        <v>0</v>
      </c>
      <c r="AH59">
        <v>17</v>
      </c>
      <c r="AI59">
        <v>1</v>
      </c>
      <c r="AJ59">
        <v>2</v>
      </c>
      <c r="AK59">
        <v>7</v>
      </c>
      <c r="AL59">
        <v>32</v>
      </c>
      <c r="AM59">
        <v>0</v>
      </c>
      <c r="AN59">
        <v>72</v>
      </c>
      <c r="AO59">
        <v>2</v>
      </c>
      <c r="AP59">
        <v>37</v>
      </c>
      <c r="AQ59">
        <v>7</v>
      </c>
      <c r="AR59">
        <v>0</v>
      </c>
      <c r="AS59">
        <v>27</v>
      </c>
      <c r="AU59">
        <v>211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5</v>
      </c>
      <c r="BQ59">
        <v>6</v>
      </c>
      <c r="BR59">
        <v>2</v>
      </c>
      <c r="BS59">
        <v>0</v>
      </c>
      <c r="BT59">
        <v>1</v>
      </c>
      <c r="BU59">
        <v>0</v>
      </c>
      <c r="BV59">
        <v>0</v>
      </c>
      <c r="BW59">
        <v>1</v>
      </c>
      <c r="BX59">
        <v>3</v>
      </c>
      <c r="BY59">
        <v>0</v>
      </c>
      <c r="BZ59">
        <v>18</v>
      </c>
      <c r="CA59">
        <v>1</v>
      </c>
      <c r="CB59">
        <v>2</v>
      </c>
      <c r="CC59">
        <v>7</v>
      </c>
      <c r="CD59">
        <v>32</v>
      </c>
      <c r="CE59">
        <v>0</v>
      </c>
      <c r="CF59">
        <v>72</v>
      </c>
      <c r="CG59">
        <v>2</v>
      </c>
      <c r="CH59">
        <v>37</v>
      </c>
      <c r="CI59">
        <v>7</v>
      </c>
      <c r="CJ59">
        <v>0</v>
      </c>
      <c r="CK59">
        <v>32</v>
      </c>
      <c r="CM59">
        <v>217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1</v>
      </c>
      <c r="CU59">
        <v>0</v>
      </c>
      <c r="CV59">
        <v>8</v>
      </c>
      <c r="CW59">
        <v>1</v>
      </c>
      <c r="CX59">
        <v>1</v>
      </c>
      <c r="CY59">
        <v>3</v>
      </c>
      <c r="CZ59">
        <v>28</v>
      </c>
      <c r="DA59">
        <v>0</v>
      </c>
      <c r="DB59">
        <v>66</v>
      </c>
      <c r="DC59">
        <v>0</v>
      </c>
      <c r="DD59">
        <v>31</v>
      </c>
      <c r="DE59">
        <v>6</v>
      </c>
      <c r="DF59">
        <v>0</v>
      </c>
      <c r="DG59">
        <v>32</v>
      </c>
      <c r="DH59">
        <v>177</v>
      </c>
      <c r="DJ59">
        <v>2</v>
      </c>
      <c r="DK59">
        <v>0</v>
      </c>
      <c r="DL59">
        <v>1</v>
      </c>
      <c r="DM59">
        <v>0</v>
      </c>
      <c r="DN59">
        <v>0</v>
      </c>
      <c r="DO59">
        <v>1</v>
      </c>
      <c r="DP59">
        <v>1</v>
      </c>
      <c r="DQ59">
        <v>0</v>
      </c>
      <c r="DR59">
        <v>10</v>
      </c>
      <c r="DS59">
        <v>0</v>
      </c>
      <c r="DT59">
        <v>1</v>
      </c>
      <c r="DU59">
        <v>4</v>
      </c>
      <c r="DV59">
        <v>4</v>
      </c>
      <c r="DW59">
        <v>0</v>
      </c>
      <c r="DX59">
        <v>6</v>
      </c>
      <c r="DY59">
        <v>1</v>
      </c>
      <c r="DZ59">
        <v>6</v>
      </c>
      <c r="EA59">
        <v>1</v>
      </c>
      <c r="EB59">
        <v>0</v>
      </c>
      <c r="EC59">
        <v>0</v>
      </c>
      <c r="ED59">
        <v>38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1</v>
      </c>
      <c r="FN59">
        <v>0</v>
      </c>
      <c r="FO59">
        <v>2</v>
      </c>
      <c r="GV59">
        <v>310</v>
      </c>
      <c r="GW59">
        <v>271</v>
      </c>
      <c r="GX59">
        <v>217</v>
      </c>
      <c r="GY59">
        <v>8</v>
      </c>
      <c r="GZ59">
        <v>0</v>
      </c>
      <c r="HA59">
        <v>356</v>
      </c>
      <c r="HE59">
        <v>0</v>
      </c>
      <c r="HF59">
        <v>0</v>
      </c>
      <c r="HG59">
        <v>0</v>
      </c>
      <c r="HH59">
        <v>75</v>
      </c>
      <c r="HI59">
        <v>31</v>
      </c>
      <c r="HJ59">
        <v>106</v>
      </c>
    </row>
    <row r="60" spans="1:223" x14ac:dyDescent="0.25">
      <c r="A60" t="s">
        <v>220</v>
      </c>
      <c r="B60" t="s">
        <v>265</v>
      </c>
      <c r="C60" t="s">
        <v>460</v>
      </c>
      <c r="D60">
        <v>1</v>
      </c>
      <c r="E60">
        <v>1</v>
      </c>
      <c r="F60">
        <v>2</v>
      </c>
      <c r="G60">
        <v>0</v>
      </c>
      <c r="H60">
        <v>0</v>
      </c>
      <c r="I60">
        <v>0</v>
      </c>
      <c r="J60">
        <v>4</v>
      </c>
      <c r="K60">
        <v>0</v>
      </c>
      <c r="L60">
        <v>26</v>
      </c>
      <c r="M60">
        <v>0</v>
      </c>
      <c r="N60">
        <v>2</v>
      </c>
      <c r="O60">
        <v>2</v>
      </c>
      <c r="P60">
        <v>20</v>
      </c>
      <c r="Q60">
        <v>2</v>
      </c>
      <c r="R60">
        <v>53</v>
      </c>
      <c r="S60">
        <v>7</v>
      </c>
      <c r="T60">
        <v>51</v>
      </c>
      <c r="U60">
        <v>4</v>
      </c>
      <c r="V60">
        <v>4</v>
      </c>
      <c r="W60">
        <v>28</v>
      </c>
      <c r="X60">
        <v>13</v>
      </c>
      <c r="Y60">
        <v>220</v>
      </c>
      <c r="Z60">
        <v>0</v>
      </c>
      <c r="AA60">
        <v>0</v>
      </c>
      <c r="AB60">
        <v>2</v>
      </c>
      <c r="AC60">
        <v>0</v>
      </c>
      <c r="AD60">
        <v>0</v>
      </c>
      <c r="AE60">
        <v>0</v>
      </c>
      <c r="AF60">
        <v>3</v>
      </c>
      <c r="AG60">
        <v>1</v>
      </c>
      <c r="AH60">
        <v>22</v>
      </c>
      <c r="AI60">
        <v>0</v>
      </c>
      <c r="AJ60">
        <v>1</v>
      </c>
      <c r="AK60">
        <v>2</v>
      </c>
      <c r="AL60">
        <v>16</v>
      </c>
      <c r="AM60">
        <v>2</v>
      </c>
      <c r="AN60">
        <v>64</v>
      </c>
      <c r="AO60">
        <v>8</v>
      </c>
      <c r="AP60">
        <v>60</v>
      </c>
      <c r="AQ60">
        <v>5</v>
      </c>
      <c r="AR60">
        <v>2</v>
      </c>
      <c r="AS60">
        <v>26</v>
      </c>
      <c r="AT60">
        <v>8</v>
      </c>
      <c r="AU60">
        <v>222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4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1</v>
      </c>
      <c r="BK60">
        <v>1</v>
      </c>
      <c r="BL60">
        <v>0</v>
      </c>
      <c r="BM60">
        <v>0</v>
      </c>
      <c r="BN60">
        <v>0</v>
      </c>
      <c r="BO60">
        <v>4</v>
      </c>
      <c r="BP60">
        <v>0</v>
      </c>
      <c r="BQ60">
        <v>10</v>
      </c>
      <c r="BR60">
        <v>0</v>
      </c>
      <c r="BS60">
        <v>0</v>
      </c>
      <c r="BT60">
        <v>2</v>
      </c>
      <c r="BU60">
        <v>0</v>
      </c>
      <c r="BV60">
        <v>0</v>
      </c>
      <c r="BW60">
        <v>0</v>
      </c>
      <c r="BX60">
        <v>3</v>
      </c>
      <c r="BY60">
        <v>1</v>
      </c>
      <c r="BZ60">
        <v>26</v>
      </c>
      <c r="CA60">
        <v>0</v>
      </c>
      <c r="CB60">
        <v>1</v>
      </c>
      <c r="CC60">
        <v>2</v>
      </c>
      <c r="CD60">
        <v>16</v>
      </c>
      <c r="CE60">
        <v>2</v>
      </c>
      <c r="CF60">
        <v>65</v>
      </c>
      <c r="CG60">
        <v>9</v>
      </c>
      <c r="CH60">
        <v>60</v>
      </c>
      <c r="CI60">
        <v>5</v>
      </c>
      <c r="CJ60">
        <v>2</v>
      </c>
      <c r="CK60">
        <v>30</v>
      </c>
      <c r="CL60">
        <v>8</v>
      </c>
      <c r="CM60">
        <v>224</v>
      </c>
      <c r="CN60">
        <v>0</v>
      </c>
      <c r="CO60">
        <v>0</v>
      </c>
      <c r="CP60">
        <v>1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10</v>
      </c>
      <c r="CW60">
        <v>0</v>
      </c>
      <c r="CX60">
        <v>0</v>
      </c>
      <c r="CY60">
        <v>1</v>
      </c>
      <c r="CZ60">
        <v>13</v>
      </c>
      <c r="DA60">
        <v>1</v>
      </c>
      <c r="DB60">
        <v>60</v>
      </c>
      <c r="DC60">
        <v>4</v>
      </c>
      <c r="DD60">
        <v>43</v>
      </c>
      <c r="DE60">
        <v>3</v>
      </c>
      <c r="DF60">
        <v>2</v>
      </c>
      <c r="DG60">
        <v>25</v>
      </c>
      <c r="DH60">
        <v>163</v>
      </c>
      <c r="DI60">
        <v>8</v>
      </c>
      <c r="DJ60">
        <v>0</v>
      </c>
      <c r="DK60">
        <v>0</v>
      </c>
      <c r="DL60">
        <v>1</v>
      </c>
      <c r="DM60">
        <v>0</v>
      </c>
      <c r="DN60">
        <v>0</v>
      </c>
      <c r="DO60">
        <v>0</v>
      </c>
      <c r="DP60">
        <v>2</v>
      </c>
      <c r="DQ60">
        <v>1</v>
      </c>
      <c r="DR60">
        <v>16</v>
      </c>
      <c r="DS60">
        <v>0</v>
      </c>
      <c r="DT60">
        <v>1</v>
      </c>
      <c r="DU60">
        <v>1</v>
      </c>
      <c r="DV60">
        <v>3</v>
      </c>
      <c r="DW60">
        <v>1</v>
      </c>
      <c r="DX60">
        <v>5</v>
      </c>
      <c r="DY60">
        <v>5</v>
      </c>
      <c r="DZ60">
        <v>17</v>
      </c>
      <c r="EA60">
        <v>2</v>
      </c>
      <c r="EB60">
        <v>0</v>
      </c>
      <c r="EC60">
        <v>5</v>
      </c>
      <c r="ED60">
        <v>60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1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1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117</v>
      </c>
      <c r="GU60">
        <v>55</v>
      </c>
      <c r="GV60">
        <v>342</v>
      </c>
      <c r="GW60">
        <v>220</v>
      </c>
      <c r="GX60">
        <v>224</v>
      </c>
      <c r="GY60">
        <v>3</v>
      </c>
      <c r="GZ60">
        <v>0</v>
      </c>
      <c r="HA60">
        <v>335</v>
      </c>
      <c r="HB60">
        <v>14</v>
      </c>
      <c r="HC60">
        <v>218</v>
      </c>
      <c r="HD60">
        <v>232</v>
      </c>
      <c r="HE60">
        <v>0</v>
      </c>
      <c r="HF60">
        <v>1</v>
      </c>
      <c r="HG60">
        <v>1</v>
      </c>
      <c r="HH60">
        <v>53</v>
      </c>
      <c r="HI60">
        <v>0</v>
      </c>
      <c r="HJ60">
        <v>53</v>
      </c>
      <c r="HK60">
        <v>63</v>
      </c>
      <c r="HL60">
        <v>8</v>
      </c>
      <c r="HM60">
        <v>71</v>
      </c>
      <c r="HN60">
        <v>3</v>
      </c>
      <c r="HO60">
        <v>86</v>
      </c>
    </row>
    <row r="61" spans="1:223" x14ac:dyDescent="0.25">
      <c r="A61" t="s">
        <v>220</v>
      </c>
      <c r="B61" t="s">
        <v>267</v>
      </c>
      <c r="C61" t="s">
        <v>460</v>
      </c>
      <c r="D61">
        <v>5</v>
      </c>
      <c r="E61">
        <v>0</v>
      </c>
      <c r="F61">
        <v>1</v>
      </c>
      <c r="G61">
        <v>0</v>
      </c>
      <c r="H61">
        <v>0</v>
      </c>
      <c r="I61">
        <v>0</v>
      </c>
      <c r="J61">
        <v>2</v>
      </c>
      <c r="K61">
        <v>0</v>
      </c>
      <c r="L61">
        <v>20</v>
      </c>
      <c r="M61">
        <v>0</v>
      </c>
      <c r="N61">
        <v>4</v>
      </c>
      <c r="O61">
        <v>6</v>
      </c>
      <c r="P61">
        <v>30</v>
      </c>
      <c r="Q61">
        <v>3</v>
      </c>
      <c r="R61">
        <v>58</v>
      </c>
      <c r="S61">
        <v>6</v>
      </c>
      <c r="T61">
        <v>32</v>
      </c>
      <c r="U61">
        <v>4</v>
      </c>
      <c r="V61">
        <v>3</v>
      </c>
      <c r="W61">
        <v>35</v>
      </c>
      <c r="X61">
        <v>10</v>
      </c>
      <c r="Y61">
        <v>219</v>
      </c>
      <c r="Z61">
        <v>1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15</v>
      </c>
      <c r="AI61">
        <v>0</v>
      </c>
      <c r="AJ61">
        <v>3</v>
      </c>
      <c r="AK61">
        <v>6</v>
      </c>
      <c r="AL61">
        <v>18</v>
      </c>
      <c r="AM61">
        <v>6</v>
      </c>
      <c r="AN61">
        <v>51</v>
      </c>
      <c r="AO61">
        <v>7</v>
      </c>
      <c r="AP61">
        <v>32</v>
      </c>
      <c r="AQ61">
        <v>2</v>
      </c>
      <c r="AR61">
        <v>3</v>
      </c>
      <c r="AS61">
        <v>27</v>
      </c>
      <c r="AT61">
        <v>11</v>
      </c>
      <c r="AU61">
        <v>183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2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4</v>
      </c>
      <c r="BP61">
        <v>0</v>
      </c>
      <c r="BQ61">
        <v>7</v>
      </c>
      <c r="BR61">
        <v>1</v>
      </c>
      <c r="BS61">
        <v>1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15</v>
      </c>
      <c r="CA61">
        <v>0</v>
      </c>
      <c r="CB61">
        <v>3</v>
      </c>
      <c r="CC61">
        <v>6</v>
      </c>
      <c r="CD61">
        <v>20</v>
      </c>
      <c r="CE61">
        <v>6</v>
      </c>
      <c r="CF61">
        <v>51</v>
      </c>
      <c r="CG61">
        <v>7</v>
      </c>
      <c r="CH61">
        <v>32</v>
      </c>
      <c r="CI61">
        <v>2</v>
      </c>
      <c r="CJ61">
        <v>4</v>
      </c>
      <c r="CK61">
        <v>31</v>
      </c>
      <c r="CL61">
        <v>11</v>
      </c>
      <c r="CM61">
        <v>179</v>
      </c>
      <c r="CN61">
        <v>1</v>
      </c>
      <c r="CO61">
        <v>1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6</v>
      </c>
      <c r="CW61">
        <v>0</v>
      </c>
      <c r="CX61">
        <v>3</v>
      </c>
      <c r="CY61">
        <v>6</v>
      </c>
      <c r="CZ61">
        <v>14</v>
      </c>
      <c r="DA61">
        <v>4</v>
      </c>
      <c r="DB61">
        <v>41</v>
      </c>
      <c r="DC61">
        <v>5</v>
      </c>
      <c r="DD61">
        <v>26</v>
      </c>
      <c r="DE61">
        <v>2</v>
      </c>
      <c r="DF61">
        <v>2</v>
      </c>
      <c r="DG61">
        <v>28</v>
      </c>
      <c r="DH61">
        <v>139</v>
      </c>
      <c r="DI61">
        <v>8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9</v>
      </c>
      <c r="DS61">
        <v>0</v>
      </c>
      <c r="DT61">
        <v>0</v>
      </c>
      <c r="DU61">
        <v>0</v>
      </c>
      <c r="DV61">
        <v>6</v>
      </c>
      <c r="DW61">
        <v>2</v>
      </c>
      <c r="DX61">
        <v>10</v>
      </c>
      <c r="DY61">
        <v>2</v>
      </c>
      <c r="DZ61">
        <v>6</v>
      </c>
      <c r="EA61">
        <v>0</v>
      </c>
      <c r="EB61">
        <v>2</v>
      </c>
      <c r="EC61">
        <v>3</v>
      </c>
      <c r="ED61">
        <v>40</v>
      </c>
      <c r="EE61">
        <v>3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41</v>
      </c>
      <c r="GU61">
        <v>55</v>
      </c>
      <c r="GV61">
        <v>323</v>
      </c>
      <c r="GW61">
        <v>219</v>
      </c>
      <c r="GX61">
        <v>179</v>
      </c>
      <c r="GY61">
        <v>5</v>
      </c>
      <c r="GZ61">
        <v>0</v>
      </c>
      <c r="HA61">
        <v>358</v>
      </c>
      <c r="HB61">
        <v>4</v>
      </c>
      <c r="HC61">
        <v>186</v>
      </c>
      <c r="HD61">
        <v>190</v>
      </c>
      <c r="HE61">
        <v>0</v>
      </c>
      <c r="HF61">
        <v>0</v>
      </c>
      <c r="HG61">
        <v>0</v>
      </c>
      <c r="HH61">
        <v>56</v>
      </c>
      <c r="HI61">
        <v>0</v>
      </c>
      <c r="HJ61">
        <v>56</v>
      </c>
      <c r="HK61">
        <v>60</v>
      </c>
      <c r="HL61">
        <v>8</v>
      </c>
      <c r="HM61">
        <v>68</v>
      </c>
      <c r="HN61">
        <v>1</v>
      </c>
      <c r="HO61">
        <v>57</v>
      </c>
    </row>
    <row r="62" spans="1:223" x14ac:dyDescent="0.25">
      <c r="A62" t="s">
        <v>221</v>
      </c>
      <c r="B62" t="s">
        <v>295</v>
      </c>
      <c r="C62" t="s">
        <v>460</v>
      </c>
      <c r="D62">
        <v>7</v>
      </c>
      <c r="E62">
        <v>0</v>
      </c>
      <c r="F62">
        <v>1</v>
      </c>
      <c r="G62">
        <v>0</v>
      </c>
      <c r="H62">
        <v>0</v>
      </c>
      <c r="I62">
        <v>0</v>
      </c>
      <c r="J62">
        <v>8</v>
      </c>
      <c r="K62">
        <v>0</v>
      </c>
      <c r="L62">
        <v>23</v>
      </c>
      <c r="M62">
        <v>1</v>
      </c>
      <c r="N62">
        <v>5</v>
      </c>
      <c r="O62">
        <v>2</v>
      </c>
      <c r="P62">
        <v>37</v>
      </c>
      <c r="Q62">
        <v>0</v>
      </c>
      <c r="R62">
        <v>79</v>
      </c>
      <c r="S62">
        <v>10</v>
      </c>
      <c r="T62">
        <v>93</v>
      </c>
      <c r="U62">
        <v>15</v>
      </c>
      <c r="V62">
        <v>5</v>
      </c>
      <c r="W62">
        <v>17</v>
      </c>
      <c r="Y62">
        <v>303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4</v>
      </c>
      <c r="AG62">
        <v>0</v>
      </c>
      <c r="AH62">
        <v>12</v>
      </c>
      <c r="AI62">
        <v>1</v>
      </c>
      <c r="AJ62">
        <v>5</v>
      </c>
      <c r="AK62">
        <v>1</v>
      </c>
      <c r="AL62">
        <v>33</v>
      </c>
      <c r="AM62">
        <v>0</v>
      </c>
      <c r="AN62">
        <v>63</v>
      </c>
      <c r="AO62">
        <v>6</v>
      </c>
      <c r="AP62">
        <v>68</v>
      </c>
      <c r="AQ62">
        <v>10</v>
      </c>
      <c r="AR62">
        <v>2</v>
      </c>
      <c r="AS62">
        <v>14</v>
      </c>
      <c r="AU62">
        <v>220</v>
      </c>
      <c r="AV62">
        <v>1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1</v>
      </c>
      <c r="BC62">
        <v>0</v>
      </c>
      <c r="BD62">
        <v>8</v>
      </c>
      <c r="BE62">
        <v>1</v>
      </c>
      <c r="BF62">
        <v>0</v>
      </c>
      <c r="BG62">
        <v>0</v>
      </c>
      <c r="BH62">
        <v>6</v>
      </c>
      <c r="BI62">
        <v>0</v>
      </c>
      <c r="BJ62">
        <v>1</v>
      </c>
      <c r="BK62">
        <v>2</v>
      </c>
      <c r="BL62">
        <v>6</v>
      </c>
      <c r="BM62">
        <v>1</v>
      </c>
      <c r="BN62">
        <v>0</v>
      </c>
      <c r="BO62">
        <v>0</v>
      </c>
      <c r="BQ62">
        <v>27</v>
      </c>
      <c r="BR62">
        <v>2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5</v>
      </c>
      <c r="BY62">
        <v>0</v>
      </c>
      <c r="BZ62">
        <v>20</v>
      </c>
      <c r="CA62">
        <v>2</v>
      </c>
      <c r="CB62">
        <v>5</v>
      </c>
      <c r="CC62">
        <v>1</v>
      </c>
      <c r="CD62">
        <v>39</v>
      </c>
      <c r="CE62">
        <v>0</v>
      </c>
      <c r="CF62">
        <v>64</v>
      </c>
      <c r="CG62">
        <v>8</v>
      </c>
      <c r="CH62">
        <v>74</v>
      </c>
      <c r="CI62">
        <v>11</v>
      </c>
      <c r="CJ62">
        <v>2</v>
      </c>
      <c r="CK62">
        <v>14</v>
      </c>
      <c r="CM62">
        <v>247</v>
      </c>
      <c r="CN62">
        <v>1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2</v>
      </c>
      <c r="CU62">
        <v>0</v>
      </c>
      <c r="CV62">
        <v>10</v>
      </c>
      <c r="CW62">
        <v>1</v>
      </c>
      <c r="CX62">
        <v>2</v>
      </c>
      <c r="CY62">
        <v>1</v>
      </c>
      <c r="CZ62">
        <v>26</v>
      </c>
      <c r="DA62">
        <v>0</v>
      </c>
      <c r="DB62">
        <v>51</v>
      </c>
      <c r="DC62">
        <v>5</v>
      </c>
      <c r="DD62">
        <v>50</v>
      </c>
      <c r="DE62">
        <v>9</v>
      </c>
      <c r="DF62">
        <v>2</v>
      </c>
      <c r="DG62">
        <v>13</v>
      </c>
      <c r="DH62">
        <v>173</v>
      </c>
      <c r="DJ62">
        <v>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2</v>
      </c>
      <c r="DQ62">
        <v>0</v>
      </c>
      <c r="DR62">
        <v>10</v>
      </c>
      <c r="DS62">
        <v>1</v>
      </c>
      <c r="DT62">
        <v>2</v>
      </c>
      <c r="DU62">
        <v>0</v>
      </c>
      <c r="DV62">
        <v>13</v>
      </c>
      <c r="DW62">
        <v>0</v>
      </c>
      <c r="DX62">
        <v>13</v>
      </c>
      <c r="DY62">
        <v>3</v>
      </c>
      <c r="DZ62">
        <v>24</v>
      </c>
      <c r="EA62">
        <v>2</v>
      </c>
      <c r="EB62">
        <v>0</v>
      </c>
      <c r="EC62">
        <v>1</v>
      </c>
      <c r="ED62">
        <v>72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1</v>
      </c>
      <c r="EM62">
        <v>0</v>
      </c>
      <c r="EN62">
        <v>0</v>
      </c>
      <c r="EO62">
        <v>0</v>
      </c>
      <c r="EP62">
        <v>1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2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GV62">
        <v>266</v>
      </c>
      <c r="GW62">
        <v>303</v>
      </c>
      <c r="GX62">
        <v>247</v>
      </c>
      <c r="GY62">
        <v>8</v>
      </c>
      <c r="GZ62">
        <v>0</v>
      </c>
      <c r="HA62">
        <v>314</v>
      </c>
      <c r="HE62">
        <v>0</v>
      </c>
      <c r="HF62">
        <v>0</v>
      </c>
      <c r="HG62">
        <v>0</v>
      </c>
      <c r="HH62">
        <v>114</v>
      </c>
      <c r="HI62">
        <v>41</v>
      </c>
      <c r="HJ62">
        <v>155</v>
      </c>
    </row>
    <row r="63" spans="1:223" x14ac:dyDescent="0.25">
      <c r="A63" t="s">
        <v>221</v>
      </c>
      <c r="B63" t="s">
        <v>264</v>
      </c>
      <c r="C63" t="s">
        <v>460</v>
      </c>
      <c r="D63">
        <v>4</v>
      </c>
      <c r="E63">
        <v>0</v>
      </c>
      <c r="F63">
        <v>0</v>
      </c>
      <c r="G63">
        <v>0</v>
      </c>
      <c r="H63">
        <v>0</v>
      </c>
      <c r="I63">
        <v>0</v>
      </c>
      <c r="J63">
        <v>4</v>
      </c>
      <c r="K63">
        <v>0</v>
      </c>
      <c r="L63">
        <v>16</v>
      </c>
      <c r="M63">
        <v>0</v>
      </c>
      <c r="N63">
        <v>2</v>
      </c>
      <c r="O63">
        <v>1</v>
      </c>
      <c r="P63">
        <v>61</v>
      </c>
      <c r="Q63">
        <v>0</v>
      </c>
      <c r="R63">
        <v>70</v>
      </c>
      <c r="S63">
        <v>8</v>
      </c>
      <c r="T63">
        <v>73</v>
      </c>
      <c r="U63">
        <v>16</v>
      </c>
      <c r="V63">
        <v>11</v>
      </c>
      <c r="W63">
        <v>18</v>
      </c>
      <c r="Y63">
        <v>284</v>
      </c>
      <c r="Z63">
        <v>3</v>
      </c>
      <c r="AA63">
        <v>0</v>
      </c>
      <c r="AB63">
        <v>1</v>
      </c>
      <c r="AC63">
        <v>0</v>
      </c>
      <c r="AD63">
        <v>0</v>
      </c>
      <c r="AE63">
        <v>0</v>
      </c>
      <c r="AF63">
        <v>3</v>
      </c>
      <c r="AG63">
        <v>0</v>
      </c>
      <c r="AH63">
        <v>13</v>
      </c>
      <c r="AI63">
        <v>0</v>
      </c>
      <c r="AJ63">
        <v>2</v>
      </c>
      <c r="AK63">
        <v>0</v>
      </c>
      <c r="AL63">
        <v>30</v>
      </c>
      <c r="AM63">
        <v>0</v>
      </c>
      <c r="AN63">
        <v>71</v>
      </c>
      <c r="AO63">
        <v>10</v>
      </c>
      <c r="AP63">
        <v>75</v>
      </c>
      <c r="AQ63">
        <v>11</v>
      </c>
      <c r="AR63">
        <v>4</v>
      </c>
      <c r="AS63">
        <v>16</v>
      </c>
      <c r="AU63">
        <v>239</v>
      </c>
      <c r="AV63">
        <v>2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6</v>
      </c>
      <c r="BE63">
        <v>0</v>
      </c>
      <c r="BF63">
        <v>0</v>
      </c>
      <c r="BG63">
        <v>1</v>
      </c>
      <c r="BH63">
        <v>6</v>
      </c>
      <c r="BI63">
        <v>0</v>
      </c>
      <c r="BJ63">
        <v>5</v>
      </c>
      <c r="BK63">
        <v>0</v>
      </c>
      <c r="BL63">
        <v>10</v>
      </c>
      <c r="BM63">
        <v>1</v>
      </c>
      <c r="BN63">
        <v>1</v>
      </c>
      <c r="BO63">
        <v>1</v>
      </c>
      <c r="BQ63">
        <v>33</v>
      </c>
      <c r="BR63">
        <v>5</v>
      </c>
      <c r="BS63">
        <v>0</v>
      </c>
      <c r="BT63">
        <v>1</v>
      </c>
      <c r="BU63">
        <v>0</v>
      </c>
      <c r="BV63">
        <v>0</v>
      </c>
      <c r="BW63">
        <v>0</v>
      </c>
      <c r="BX63">
        <v>3</v>
      </c>
      <c r="BY63">
        <v>0</v>
      </c>
      <c r="BZ63">
        <v>19</v>
      </c>
      <c r="CA63">
        <v>0</v>
      </c>
      <c r="CB63">
        <v>2</v>
      </c>
      <c r="CC63">
        <v>1</v>
      </c>
      <c r="CD63">
        <v>36</v>
      </c>
      <c r="CE63">
        <v>0</v>
      </c>
      <c r="CF63">
        <v>76</v>
      </c>
      <c r="CG63">
        <v>10</v>
      </c>
      <c r="CH63">
        <v>85</v>
      </c>
      <c r="CI63">
        <v>12</v>
      </c>
      <c r="CJ63">
        <v>5</v>
      </c>
      <c r="CK63">
        <v>17</v>
      </c>
      <c r="CM63">
        <v>272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2</v>
      </c>
      <c r="CU63">
        <v>0</v>
      </c>
      <c r="CV63">
        <v>8</v>
      </c>
      <c r="CW63">
        <v>0</v>
      </c>
      <c r="CX63">
        <v>1</v>
      </c>
      <c r="CY63">
        <v>0</v>
      </c>
      <c r="CZ63">
        <v>27</v>
      </c>
      <c r="DA63">
        <v>0</v>
      </c>
      <c r="DB63">
        <v>65</v>
      </c>
      <c r="DC63">
        <v>2</v>
      </c>
      <c r="DD63">
        <v>64</v>
      </c>
      <c r="DE63">
        <v>12</v>
      </c>
      <c r="DF63">
        <v>4</v>
      </c>
      <c r="DG63">
        <v>16</v>
      </c>
      <c r="DH63">
        <v>201</v>
      </c>
      <c r="DJ63">
        <v>5</v>
      </c>
      <c r="DK63">
        <v>0</v>
      </c>
      <c r="DL63">
        <v>1</v>
      </c>
      <c r="DM63">
        <v>0</v>
      </c>
      <c r="DN63">
        <v>0</v>
      </c>
      <c r="DO63">
        <v>0</v>
      </c>
      <c r="DP63">
        <v>1</v>
      </c>
      <c r="DQ63">
        <v>0</v>
      </c>
      <c r="DR63">
        <v>11</v>
      </c>
      <c r="DS63">
        <v>0</v>
      </c>
      <c r="DT63">
        <v>1</v>
      </c>
      <c r="DU63">
        <v>1</v>
      </c>
      <c r="DV63">
        <v>9</v>
      </c>
      <c r="DW63">
        <v>0</v>
      </c>
      <c r="DX63">
        <v>11</v>
      </c>
      <c r="DY63">
        <v>8</v>
      </c>
      <c r="DZ63">
        <v>21</v>
      </c>
      <c r="EA63">
        <v>0</v>
      </c>
      <c r="EB63">
        <v>1</v>
      </c>
      <c r="EC63">
        <v>1</v>
      </c>
      <c r="ED63">
        <v>71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GV63">
        <v>309</v>
      </c>
      <c r="GW63">
        <v>284</v>
      </c>
      <c r="GX63">
        <v>272</v>
      </c>
      <c r="GY63">
        <v>14</v>
      </c>
      <c r="GZ63">
        <v>0</v>
      </c>
      <c r="HA63">
        <v>307</v>
      </c>
      <c r="HE63">
        <v>0</v>
      </c>
      <c r="HF63">
        <v>1</v>
      </c>
      <c r="HG63">
        <v>1</v>
      </c>
      <c r="HH63">
        <v>40</v>
      </c>
      <c r="HI63">
        <v>120</v>
      </c>
      <c r="HJ63">
        <v>160</v>
      </c>
    </row>
    <row r="64" spans="1:223" x14ac:dyDescent="0.25">
      <c r="A64" t="s">
        <v>221</v>
      </c>
      <c r="B64" t="s">
        <v>265</v>
      </c>
      <c r="C64" t="s">
        <v>460</v>
      </c>
      <c r="D64">
        <v>5</v>
      </c>
      <c r="E64">
        <v>0</v>
      </c>
      <c r="F64">
        <v>1</v>
      </c>
      <c r="G64">
        <v>0</v>
      </c>
      <c r="H64">
        <v>0</v>
      </c>
      <c r="I64">
        <v>0</v>
      </c>
      <c r="J64">
        <v>9</v>
      </c>
      <c r="K64">
        <v>0</v>
      </c>
      <c r="L64">
        <v>16</v>
      </c>
      <c r="M64">
        <v>1</v>
      </c>
      <c r="N64">
        <v>3</v>
      </c>
      <c r="O64">
        <v>1</v>
      </c>
      <c r="P64">
        <v>60</v>
      </c>
      <c r="Q64">
        <v>0</v>
      </c>
      <c r="R64">
        <v>54</v>
      </c>
      <c r="S64">
        <v>5</v>
      </c>
      <c r="T64">
        <v>91</v>
      </c>
      <c r="U64">
        <v>14</v>
      </c>
      <c r="V64">
        <v>13</v>
      </c>
      <c r="W64">
        <v>22</v>
      </c>
      <c r="X64">
        <v>18</v>
      </c>
      <c r="Y64">
        <v>313</v>
      </c>
      <c r="Z64">
        <v>5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2</v>
      </c>
      <c r="AG64">
        <v>0</v>
      </c>
      <c r="AH64">
        <v>7</v>
      </c>
      <c r="AI64">
        <v>0</v>
      </c>
      <c r="AJ64">
        <v>2</v>
      </c>
      <c r="AK64">
        <v>1</v>
      </c>
      <c r="AL64">
        <v>45</v>
      </c>
      <c r="AM64">
        <v>0</v>
      </c>
      <c r="AN64">
        <v>52</v>
      </c>
      <c r="AO64">
        <v>10</v>
      </c>
      <c r="AP64">
        <v>68</v>
      </c>
      <c r="AQ64">
        <v>12</v>
      </c>
      <c r="AR64">
        <v>5</v>
      </c>
      <c r="AS64">
        <v>9</v>
      </c>
      <c r="AT64">
        <v>20</v>
      </c>
      <c r="AU64">
        <v>238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1</v>
      </c>
      <c r="BC64">
        <v>0</v>
      </c>
      <c r="BD64">
        <v>4</v>
      </c>
      <c r="BE64">
        <v>0</v>
      </c>
      <c r="BF64">
        <v>0</v>
      </c>
      <c r="BG64">
        <v>0</v>
      </c>
      <c r="BH64">
        <v>7</v>
      </c>
      <c r="BI64">
        <v>0</v>
      </c>
      <c r="BJ64">
        <v>8</v>
      </c>
      <c r="BK64">
        <v>1</v>
      </c>
      <c r="BL64">
        <v>5</v>
      </c>
      <c r="BM64">
        <v>3</v>
      </c>
      <c r="BN64">
        <v>2</v>
      </c>
      <c r="BO64">
        <v>1</v>
      </c>
      <c r="BP64">
        <v>1</v>
      </c>
      <c r="BQ64">
        <v>33</v>
      </c>
      <c r="BR64">
        <v>5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3</v>
      </c>
      <c r="BY64">
        <v>0</v>
      </c>
      <c r="BZ64">
        <v>11</v>
      </c>
      <c r="CA64">
        <v>0</v>
      </c>
      <c r="CB64">
        <v>2</v>
      </c>
      <c r="CC64">
        <v>1</v>
      </c>
      <c r="CD64">
        <v>52</v>
      </c>
      <c r="CE64">
        <v>0</v>
      </c>
      <c r="CF64">
        <v>60</v>
      </c>
      <c r="CG64">
        <v>11</v>
      </c>
      <c r="CH64">
        <v>73</v>
      </c>
      <c r="CI64">
        <v>15</v>
      </c>
      <c r="CJ64">
        <v>7</v>
      </c>
      <c r="CK64">
        <v>10</v>
      </c>
      <c r="CL64">
        <v>21</v>
      </c>
      <c r="CM64">
        <v>250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7</v>
      </c>
      <c r="CW64">
        <v>0</v>
      </c>
      <c r="CX64">
        <v>2</v>
      </c>
      <c r="CY64">
        <v>1</v>
      </c>
      <c r="CZ64">
        <v>36</v>
      </c>
      <c r="DA64">
        <v>0</v>
      </c>
      <c r="DB64">
        <v>51</v>
      </c>
      <c r="DC64">
        <v>5</v>
      </c>
      <c r="DD64">
        <v>57</v>
      </c>
      <c r="DE64">
        <v>11</v>
      </c>
      <c r="DF64">
        <v>4</v>
      </c>
      <c r="DG64">
        <v>10</v>
      </c>
      <c r="DH64">
        <v>184</v>
      </c>
      <c r="DI64">
        <v>17</v>
      </c>
      <c r="DJ64">
        <v>5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3</v>
      </c>
      <c r="DQ64">
        <v>0</v>
      </c>
      <c r="DR64">
        <v>4</v>
      </c>
      <c r="DS64">
        <v>0</v>
      </c>
      <c r="DT64">
        <v>0</v>
      </c>
      <c r="DU64">
        <v>0</v>
      </c>
      <c r="DV64">
        <v>16</v>
      </c>
      <c r="DW64">
        <v>0</v>
      </c>
      <c r="DX64">
        <v>9</v>
      </c>
      <c r="DY64">
        <v>6</v>
      </c>
      <c r="DZ64">
        <v>16</v>
      </c>
      <c r="EA64">
        <v>4</v>
      </c>
      <c r="EB64">
        <v>3</v>
      </c>
      <c r="EC64">
        <v>0</v>
      </c>
      <c r="ED64">
        <v>66</v>
      </c>
      <c r="EE64">
        <v>4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244</v>
      </c>
      <c r="GU64">
        <v>84</v>
      </c>
      <c r="GV64">
        <v>255</v>
      </c>
      <c r="GW64">
        <v>313</v>
      </c>
      <c r="GX64">
        <v>250</v>
      </c>
      <c r="GY64">
        <v>17</v>
      </c>
      <c r="GZ64">
        <v>0</v>
      </c>
      <c r="HA64">
        <v>301</v>
      </c>
      <c r="HB64">
        <v>16</v>
      </c>
      <c r="HC64">
        <v>255</v>
      </c>
      <c r="HD64">
        <v>271</v>
      </c>
      <c r="HE64">
        <v>0</v>
      </c>
      <c r="HF64">
        <v>1</v>
      </c>
      <c r="HG64">
        <v>1</v>
      </c>
      <c r="HH64">
        <v>0</v>
      </c>
      <c r="HI64">
        <v>0</v>
      </c>
      <c r="HJ64">
        <v>0</v>
      </c>
      <c r="HK64">
        <v>116</v>
      </c>
      <c r="HL64">
        <v>12</v>
      </c>
      <c r="HM64">
        <v>128</v>
      </c>
      <c r="HN64">
        <v>0</v>
      </c>
      <c r="HO64">
        <v>116</v>
      </c>
    </row>
    <row r="65" spans="1:223" x14ac:dyDescent="0.25">
      <c r="A65" t="s">
        <v>221</v>
      </c>
      <c r="B65" t="s">
        <v>267</v>
      </c>
      <c r="C65" t="s">
        <v>460</v>
      </c>
      <c r="D65">
        <v>4</v>
      </c>
      <c r="E65">
        <v>0</v>
      </c>
      <c r="F65">
        <v>2</v>
      </c>
      <c r="G65">
        <v>0</v>
      </c>
      <c r="H65">
        <v>0</v>
      </c>
      <c r="I65">
        <v>0</v>
      </c>
      <c r="J65">
        <v>6</v>
      </c>
      <c r="K65">
        <v>0</v>
      </c>
      <c r="L65">
        <v>18</v>
      </c>
      <c r="M65">
        <v>0</v>
      </c>
      <c r="N65">
        <v>1</v>
      </c>
      <c r="O65">
        <v>0</v>
      </c>
      <c r="P65">
        <v>31</v>
      </c>
      <c r="Q65">
        <v>0</v>
      </c>
      <c r="R65">
        <v>76</v>
      </c>
      <c r="S65">
        <v>6</v>
      </c>
      <c r="T65">
        <v>136</v>
      </c>
      <c r="U65">
        <v>19</v>
      </c>
      <c r="V65">
        <v>10</v>
      </c>
      <c r="W65">
        <v>7</v>
      </c>
      <c r="X65">
        <v>20</v>
      </c>
      <c r="Y65">
        <v>336</v>
      </c>
      <c r="Z65">
        <v>4</v>
      </c>
      <c r="AA65">
        <v>0</v>
      </c>
      <c r="AB65">
        <v>1</v>
      </c>
      <c r="AC65">
        <v>0</v>
      </c>
      <c r="AD65">
        <v>0</v>
      </c>
      <c r="AE65">
        <v>0</v>
      </c>
      <c r="AF65">
        <v>5</v>
      </c>
      <c r="AG65">
        <v>0</v>
      </c>
      <c r="AH65">
        <v>24</v>
      </c>
      <c r="AI65">
        <v>1</v>
      </c>
      <c r="AJ65">
        <v>2</v>
      </c>
      <c r="AK65">
        <v>2</v>
      </c>
      <c r="AL65">
        <v>26</v>
      </c>
      <c r="AM65">
        <v>0</v>
      </c>
      <c r="AN65">
        <v>53</v>
      </c>
      <c r="AO65">
        <v>11</v>
      </c>
      <c r="AP65">
        <v>90</v>
      </c>
      <c r="AQ65">
        <v>16</v>
      </c>
      <c r="AR65">
        <v>8</v>
      </c>
      <c r="AS65">
        <v>9</v>
      </c>
      <c r="AT65">
        <v>13</v>
      </c>
      <c r="AU65">
        <v>265</v>
      </c>
      <c r="AV65">
        <v>1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6</v>
      </c>
      <c r="BE65">
        <v>0</v>
      </c>
      <c r="BF65">
        <v>0</v>
      </c>
      <c r="BG65">
        <v>0</v>
      </c>
      <c r="BH65">
        <v>6</v>
      </c>
      <c r="BI65">
        <v>0</v>
      </c>
      <c r="BJ65">
        <v>6</v>
      </c>
      <c r="BK65">
        <v>0</v>
      </c>
      <c r="BL65">
        <v>11</v>
      </c>
      <c r="BM65">
        <v>2</v>
      </c>
      <c r="BN65">
        <v>0</v>
      </c>
      <c r="BO65">
        <v>2</v>
      </c>
      <c r="BP65">
        <v>1</v>
      </c>
      <c r="BQ65">
        <v>35</v>
      </c>
      <c r="BR65">
        <v>5</v>
      </c>
      <c r="BS65">
        <v>0</v>
      </c>
      <c r="BT65">
        <v>1</v>
      </c>
      <c r="BU65">
        <v>0</v>
      </c>
      <c r="BV65">
        <v>0</v>
      </c>
      <c r="BW65">
        <v>0</v>
      </c>
      <c r="BX65">
        <v>5</v>
      </c>
      <c r="BY65">
        <v>0</v>
      </c>
      <c r="BZ65">
        <v>30</v>
      </c>
      <c r="CA65">
        <v>1</v>
      </c>
      <c r="CB65">
        <v>2</v>
      </c>
      <c r="CC65">
        <v>2</v>
      </c>
      <c r="CD65">
        <v>32</v>
      </c>
      <c r="CE65">
        <v>0</v>
      </c>
      <c r="CF65">
        <v>59</v>
      </c>
      <c r="CG65">
        <v>11</v>
      </c>
      <c r="CH65">
        <v>101</v>
      </c>
      <c r="CI65">
        <v>18</v>
      </c>
      <c r="CJ65">
        <v>8</v>
      </c>
      <c r="CK65">
        <v>11</v>
      </c>
      <c r="CL65">
        <v>14</v>
      </c>
      <c r="CM65">
        <v>286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1</v>
      </c>
      <c r="CU65">
        <v>0</v>
      </c>
      <c r="CV65">
        <v>14</v>
      </c>
      <c r="CW65">
        <v>0</v>
      </c>
      <c r="CX65">
        <v>1</v>
      </c>
      <c r="CY65">
        <v>1</v>
      </c>
      <c r="CZ65">
        <v>18</v>
      </c>
      <c r="DA65">
        <v>0</v>
      </c>
      <c r="DB65">
        <v>40</v>
      </c>
      <c r="DC65">
        <v>5</v>
      </c>
      <c r="DD65">
        <v>64</v>
      </c>
      <c r="DE65">
        <v>15</v>
      </c>
      <c r="DF65">
        <v>2</v>
      </c>
      <c r="DG65">
        <v>9</v>
      </c>
      <c r="DH65">
        <v>170</v>
      </c>
      <c r="DI65">
        <v>13</v>
      </c>
      <c r="DJ65">
        <v>5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4</v>
      </c>
      <c r="DQ65">
        <v>0</v>
      </c>
      <c r="DR65">
        <v>16</v>
      </c>
      <c r="DS65">
        <v>1</v>
      </c>
      <c r="DT65">
        <v>1</v>
      </c>
      <c r="DU65">
        <v>1</v>
      </c>
      <c r="DV65">
        <v>13</v>
      </c>
      <c r="DW65">
        <v>0</v>
      </c>
      <c r="DX65">
        <v>19</v>
      </c>
      <c r="DY65">
        <v>6</v>
      </c>
      <c r="DZ65">
        <v>37</v>
      </c>
      <c r="EA65">
        <v>3</v>
      </c>
      <c r="EB65">
        <v>6</v>
      </c>
      <c r="EC65">
        <v>2</v>
      </c>
      <c r="ED65">
        <v>114</v>
      </c>
      <c r="EE65">
        <v>1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1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1</v>
      </c>
      <c r="FK65">
        <v>0</v>
      </c>
      <c r="FL65">
        <v>0</v>
      </c>
      <c r="FM65">
        <v>0</v>
      </c>
      <c r="FN65">
        <v>0</v>
      </c>
      <c r="FO65">
        <v>2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359</v>
      </c>
      <c r="GU65">
        <v>104</v>
      </c>
      <c r="GV65">
        <v>263</v>
      </c>
      <c r="GW65">
        <v>336</v>
      </c>
      <c r="GX65">
        <v>286</v>
      </c>
      <c r="GY65">
        <v>12</v>
      </c>
      <c r="GZ65">
        <v>0</v>
      </c>
      <c r="HA65">
        <v>301</v>
      </c>
      <c r="HB65">
        <v>14</v>
      </c>
      <c r="HC65">
        <v>286</v>
      </c>
      <c r="HD65">
        <v>300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174</v>
      </c>
      <c r="HL65">
        <v>54</v>
      </c>
      <c r="HM65">
        <v>228</v>
      </c>
      <c r="HN65">
        <v>0</v>
      </c>
      <c r="HO65">
        <v>236</v>
      </c>
    </row>
    <row r="66" spans="1:223" x14ac:dyDescent="0.25">
      <c r="A66" t="s">
        <v>233</v>
      </c>
      <c r="B66" t="s">
        <v>295</v>
      </c>
      <c r="C66" t="s">
        <v>460</v>
      </c>
      <c r="D66">
        <v>4</v>
      </c>
      <c r="E66">
        <v>0</v>
      </c>
      <c r="F66">
        <v>1</v>
      </c>
      <c r="G66">
        <v>1</v>
      </c>
      <c r="H66">
        <v>3</v>
      </c>
      <c r="I66">
        <v>0</v>
      </c>
      <c r="J66">
        <v>7</v>
      </c>
      <c r="K66">
        <v>1</v>
      </c>
      <c r="L66">
        <v>45</v>
      </c>
      <c r="M66">
        <v>1</v>
      </c>
      <c r="N66">
        <v>5</v>
      </c>
      <c r="O66">
        <v>8</v>
      </c>
      <c r="P66">
        <v>38</v>
      </c>
      <c r="Q66">
        <v>0</v>
      </c>
      <c r="R66">
        <v>88</v>
      </c>
      <c r="S66">
        <v>15</v>
      </c>
      <c r="T66">
        <v>0</v>
      </c>
      <c r="U66">
        <v>8</v>
      </c>
      <c r="V66">
        <v>5</v>
      </c>
      <c r="W66">
        <v>9</v>
      </c>
      <c r="Y66">
        <v>239</v>
      </c>
      <c r="Z66">
        <v>5</v>
      </c>
      <c r="AA66">
        <v>0</v>
      </c>
      <c r="AB66">
        <v>1</v>
      </c>
      <c r="AC66">
        <v>2</v>
      </c>
      <c r="AD66">
        <v>1</v>
      </c>
      <c r="AE66">
        <v>1</v>
      </c>
      <c r="AF66">
        <v>5</v>
      </c>
      <c r="AG66">
        <v>0</v>
      </c>
      <c r="AH66">
        <v>36</v>
      </c>
      <c r="AI66">
        <v>1</v>
      </c>
      <c r="AJ66">
        <v>3</v>
      </c>
      <c r="AK66">
        <v>8</v>
      </c>
      <c r="AL66">
        <v>41</v>
      </c>
      <c r="AM66">
        <v>3</v>
      </c>
      <c r="AN66">
        <v>60</v>
      </c>
      <c r="AO66">
        <v>10</v>
      </c>
      <c r="AP66">
        <v>0</v>
      </c>
      <c r="AQ66">
        <v>9</v>
      </c>
      <c r="AR66">
        <v>11</v>
      </c>
      <c r="AS66">
        <v>12</v>
      </c>
      <c r="AU66">
        <v>209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8</v>
      </c>
      <c r="BE66">
        <v>0</v>
      </c>
      <c r="BF66">
        <v>0</v>
      </c>
      <c r="BG66">
        <v>0</v>
      </c>
      <c r="BH66">
        <v>4</v>
      </c>
      <c r="BI66">
        <v>0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1</v>
      </c>
      <c r="BQ66">
        <v>14</v>
      </c>
      <c r="BR66">
        <v>5</v>
      </c>
      <c r="BS66">
        <v>0</v>
      </c>
      <c r="BT66">
        <v>1</v>
      </c>
      <c r="BU66">
        <v>2</v>
      </c>
      <c r="BV66">
        <v>1</v>
      </c>
      <c r="BW66">
        <v>1</v>
      </c>
      <c r="BX66">
        <v>5</v>
      </c>
      <c r="BY66">
        <v>0</v>
      </c>
      <c r="BZ66">
        <v>44</v>
      </c>
      <c r="CA66">
        <v>1</v>
      </c>
      <c r="CB66">
        <v>3</v>
      </c>
      <c r="CC66">
        <v>8</v>
      </c>
      <c r="CD66">
        <v>45</v>
      </c>
      <c r="CE66">
        <v>3</v>
      </c>
      <c r="CF66">
        <v>61</v>
      </c>
      <c r="CG66">
        <v>10</v>
      </c>
      <c r="CH66">
        <v>0</v>
      </c>
      <c r="CI66">
        <v>9</v>
      </c>
      <c r="CJ66">
        <v>11</v>
      </c>
      <c r="CK66">
        <v>13</v>
      </c>
      <c r="CM66">
        <v>223</v>
      </c>
      <c r="CN66">
        <v>0</v>
      </c>
      <c r="CO66">
        <v>0</v>
      </c>
      <c r="CP66">
        <v>0</v>
      </c>
      <c r="CQ66">
        <v>1</v>
      </c>
      <c r="CR66">
        <v>0</v>
      </c>
      <c r="CS66">
        <v>0</v>
      </c>
      <c r="CT66">
        <v>2</v>
      </c>
      <c r="CU66">
        <v>0</v>
      </c>
      <c r="CV66">
        <v>22</v>
      </c>
      <c r="CW66">
        <v>0</v>
      </c>
      <c r="CX66">
        <v>2</v>
      </c>
      <c r="CY66">
        <v>6</v>
      </c>
      <c r="CZ66">
        <v>26</v>
      </c>
      <c r="DA66">
        <v>2</v>
      </c>
      <c r="DB66">
        <v>56</v>
      </c>
      <c r="DC66">
        <v>4</v>
      </c>
      <c r="DD66">
        <v>0</v>
      </c>
      <c r="DE66">
        <v>7</v>
      </c>
      <c r="DF66">
        <v>0</v>
      </c>
      <c r="DG66">
        <v>5</v>
      </c>
      <c r="DH66">
        <v>133</v>
      </c>
      <c r="DJ66">
        <v>5</v>
      </c>
      <c r="DK66">
        <v>0</v>
      </c>
      <c r="DL66">
        <v>1</v>
      </c>
      <c r="DM66">
        <v>1</v>
      </c>
      <c r="DN66">
        <v>1</v>
      </c>
      <c r="DO66">
        <v>1</v>
      </c>
      <c r="DP66">
        <v>3</v>
      </c>
      <c r="DQ66">
        <v>0</v>
      </c>
      <c r="DR66">
        <v>22</v>
      </c>
      <c r="DS66">
        <v>1</v>
      </c>
      <c r="DT66">
        <v>1</v>
      </c>
      <c r="DU66">
        <v>2</v>
      </c>
      <c r="DV66">
        <v>19</v>
      </c>
      <c r="DW66">
        <v>1</v>
      </c>
      <c r="DX66">
        <v>5</v>
      </c>
      <c r="DY66">
        <v>6</v>
      </c>
      <c r="DZ66">
        <v>0</v>
      </c>
      <c r="EA66">
        <v>2</v>
      </c>
      <c r="EB66">
        <v>11</v>
      </c>
      <c r="EC66">
        <v>8</v>
      </c>
      <c r="ED66">
        <v>90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GV66">
        <v>222</v>
      </c>
      <c r="GW66">
        <v>239</v>
      </c>
      <c r="GX66">
        <v>223</v>
      </c>
      <c r="GY66">
        <v>12</v>
      </c>
      <c r="GZ66">
        <v>20</v>
      </c>
      <c r="HA66">
        <v>206</v>
      </c>
      <c r="HE66">
        <v>0</v>
      </c>
      <c r="HF66">
        <v>0</v>
      </c>
      <c r="HG66">
        <v>0</v>
      </c>
      <c r="HH66">
        <v>52</v>
      </c>
      <c r="HI66">
        <v>31</v>
      </c>
      <c r="HJ66">
        <v>83</v>
      </c>
    </row>
    <row r="67" spans="1:223" x14ac:dyDescent="0.25">
      <c r="A67" t="s">
        <v>233</v>
      </c>
      <c r="B67" t="s">
        <v>264</v>
      </c>
      <c r="C67" t="s">
        <v>460</v>
      </c>
      <c r="D67">
        <v>3</v>
      </c>
      <c r="E67">
        <v>0</v>
      </c>
      <c r="F67">
        <v>1</v>
      </c>
      <c r="G67">
        <v>0</v>
      </c>
      <c r="H67">
        <v>0</v>
      </c>
      <c r="I67">
        <v>0</v>
      </c>
      <c r="J67">
        <v>12</v>
      </c>
      <c r="K67">
        <v>0</v>
      </c>
      <c r="L67">
        <v>38</v>
      </c>
      <c r="M67">
        <v>0</v>
      </c>
      <c r="N67">
        <v>2</v>
      </c>
      <c r="O67">
        <v>3</v>
      </c>
      <c r="P67">
        <v>72</v>
      </c>
      <c r="Q67">
        <v>2</v>
      </c>
      <c r="R67">
        <v>81</v>
      </c>
      <c r="S67">
        <v>15</v>
      </c>
      <c r="T67">
        <v>0</v>
      </c>
      <c r="U67">
        <v>7</v>
      </c>
      <c r="V67">
        <v>8</v>
      </c>
      <c r="W67">
        <v>8</v>
      </c>
      <c r="X67">
        <v>0</v>
      </c>
      <c r="Y67">
        <v>252</v>
      </c>
      <c r="Z67">
        <v>4</v>
      </c>
      <c r="AA67">
        <v>0</v>
      </c>
      <c r="AB67">
        <v>1</v>
      </c>
      <c r="AC67">
        <v>0</v>
      </c>
      <c r="AD67">
        <v>1</v>
      </c>
      <c r="AE67">
        <v>0</v>
      </c>
      <c r="AF67">
        <v>5</v>
      </c>
      <c r="AG67">
        <v>0</v>
      </c>
      <c r="AH67">
        <v>34</v>
      </c>
      <c r="AI67">
        <v>1</v>
      </c>
      <c r="AJ67">
        <v>4</v>
      </c>
      <c r="AK67">
        <v>8</v>
      </c>
      <c r="AL67">
        <v>43</v>
      </c>
      <c r="AM67">
        <v>2</v>
      </c>
      <c r="AN67">
        <v>82</v>
      </c>
      <c r="AO67">
        <v>9</v>
      </c>
      <c r="AP67">
        <v>0</v>
      </c>
      <c r="AQ67">
        <v>7</v>
      </c>
      <c r="AR67">
        <v>7</v>
      </c>
      <c r="AS67">
        <v>14</v>
      </c>
      <c r="AT67">
        <v>0</v>
      </c>
      <c r="AU67">
        <v>222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4</v>
      </c>
      <c r="BE67">
        <v>0</v>
      </c>
      <c r="BF67">
        <v>0</v>
      </c>
      <c r="BG67">
        <v>0</v>
      </c>
      <c r="BH67">
        <v>2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6</v>
      </c>
      <c r="BR67">
        <v>4</v>
      </c>
      <c r="BS67">
        <v>0</v>
      </c>
      <c r="BT67">
        <v>1</v>
      </c>
      <c r="BU67">
        <v>0</v>
      </c>
      <c r="BV67">
        <v>1</v>
      </c>
      <c r="BW67">
        <v>0</v>
      </c>
      <c r="BX67">
        <v>5</v>
      </c>
      <c r="BY67">
        <v>0</v>
      </c>
      <c r="BZ67">
        <v>38</v>
      </c>
      <c r="CA67">
        <v>1</v>
      </c>
      <c r="CB67">
        <v>4</v>
      </c>
      <c r="CC67">
        <v>8</v>
      </c>
      <c r="CD67">
        <v>45</v>
      </c>
      <c r="CE67">
        <v>2</v>
      </c>
      <c r="CF67">
        <v>82</v>
      </c>
      <c r="CG67">
        <v>9</v>
      </c>
      <c r="CH67">
        <v>0</v>
      </c>
      <c r="CI67">
        <v>7</v>
      </c>
      <c r="CJ67">
        <v>7</v>
      </c>
      <c r="CK67">
        <v>14</v>
      </c>
      <c r="CL67">
        <v>0</v>
      </c>
      <c r="CM67">
        <v>228</v>
      </c>
      <c r="CN67">
        <v>0</v>
      </c>
      <c r="CO67">
        <v>0</v>
      </c>
      <c r="CP67">
        <v>1</v>
      </c>
      <c r="CQ67">
        <v>0</v>
      </c>
      <c r="CR67">
        <v>0</v>
      </c>
      <c r="CS67">
        <v>0</v>
      </c>
      <c r="CT67">
        <v>1</v>
      </c>
      <c r="CU67">
        <v>0</v>
      </c>
      <c r="CV67">
        <v>20</v>
      </c>
      <c r="CW67">
        <v>1</v>
      </c>
      <c r="CX67">
        <v>3</v>
      </c>
      <c r="CY67">
        <v>4</v>
      </c>
      <c r="CZ67">
        <v>12</v>
      </c>
      <c r="DA67">
        <v>0</v>
      </c>
      <c r="DB67">
        <v>60</v>
      </c>
      <c r="DC67">
        <v>2</v>
      </c>
      <c r="DD67">
        <v>0</v>
      </c>
      <c r="DE67">
        <v>4</v>
      </c>
      <c r="DF67">
        <v>0</v>
      </c>
      <c r="DG67">
        <v>8</v>
      </c>
      <c r="DH67">
        <v>116</v>
      </c>
      <c r="DI67">
        <v>0</v>
      </c>
      <c r="DJ67">
        <v>4</v>
      </c>
      <c r="DK67">
        <v>0</v>
      </c>
      <c r="DL67">
        <v>0</v>
      </c>
      <c r="DM67">
        <v>0</v>
      </c>
      <c r="DN67">
        <v>1</v>
      </c>
      <c r="DO67">
        <v>0</v>
      </c>
      <c r="DP67">
        <v>4</v>
      </c>
      <c r="DQ67">
        <v>0</v>
      </c>
      <c r="DR67">
        <v>18</v>
      </c>
      <c r="DS67">
        <v>0</v>
      </c>
      <c r="DT67">
        <v>1</v>
      </c>
      <c r="DU67">
        <v>4</v>
      </c>
      <c r="DV67">
        <v>33</v>
      </c>
      <c r="DW67">
        <v>2</v>
      </c>
      <c r="DX67">
        <v>22</v>
      </c>
      <c r="DY67">
        <v>7</v>
      </c>
      <c r="DZ67">
        <v>0</v>
      </c>
      <c r="EA67">
        <v>3</v>
      </c>
      <c r="EB67">
        <v>7</v>
      </c>
      <c r="EC67">
        <v>6</v>
      </c>
      <c r="ED67">
        <v>112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214</v>
      </c>
      <c r="GW67">
        <v>252</v>
      </c>
      <c r="GX67">
        <v>228</v>
      </c>
      <c r="GY67">
        <v>19</v>
      </c>
      <c r="GZ67">
        <v>22</v>
      </c>
      <c r="HA67">
        <v>197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51</v>
      </c>
      <c r="HI67">
        <v>20</v>
      </c>
      <c r="HJ67">
        <v>71</v>
      </c>
    </row>
    <row r="68" spans="1:223" x14ac:dyDescent="0.25">
      <c r="A68" t="s">
        <v>233</v>
      </c>
      <c r="B68" t="s">
        <v>265</v>
      </c>
      <c r="C68" t="s">
        <v>460</v>
      </c>
      <c r="D68">
        <v>3</v>
      </c>
      <c r="E68">
        <v>0</v>
      </c>
      <c r="F68">
        <v>1</v>
      </c>
      <c r="G68">
        <v>0</v>
      </c>
      <c r="H68">
        <v>0</v>
      </c>
      <c r="I68">
        <v>0</v>
      </c>
      <c r="J68">
        <v>7</v>
      </c>
      <c r="K68">
        <v>0</v>
      </c>
      <c r="L68">
        <v>32</v>
      </c>
      <c r="M68">
        <v>1</v>
      </c>
      <c r="N68">
        <v>1</v>
      </c>
      <c r="O68">
        <v>3</v>
      </c>
      <c r="P68">
        <v>59</v>
      </c>
      <c r="Q68">
        <v>0</v>
      </c>
      <c r="R68">
        <v>73</v>
      </c>
      <c r="S68">
        <v>25</v>
      </c>
      <c r="T68">
        <v>0</v>
      </c>
      <c r="U68">
        <v>6</v>
      </c>
      <c r="V68">
        <v>4</v>
      </c>
      <c r="W68">
        <v>12</v>
      </c>
      <c r="X68">
        <v>1</v>
      </c>
      <c r="Y68">
        <v>228</v>
      </c>
      <c r="Z68">
        <v>4</v>
      </c>
      <c r="AA68">
        <v>0</v>
      </c>
      <c r="AB68">
        <v>1</v>
      </c>
      <c r="AC68">
        <v>0</v>
      </c>
      <c r="AD68">
        <v>1</v>
      </c>
      <c r="AE68">
        <v>0</v>
      </c>
      <c r="AF68">
        <v>7</v>
      </c>
      <c r="AG68">
        <v>0</v>
      </c>
      <c r="AH68">
        <v>24</v>
      </c>
      <c r="AI68">
        <v>1</v>
      </c>
      <c r="AJ68">
        <v>1</v>
      </c>
      <c r="AK68">
        <v>3</v>
      </c>
      <c r="AL68">
        <v>59</v>
      </c>
      <c r="AM68">
        <v>1</v>
      </c>
      <c r="AN68">
        <v>70</v>
      </c>
      <c r="AO68">
        <v>20</v>
      </c>
      <c r="AP68">
        <v>0</v>
      </c>
      <c r="AQ68">
        <v>7</v>
      </c>
      <c r="AR68">
        <v>7</v>
      </c>
      <c r="AS68">
        <v>9</v>
      </c>
      <c r="AT68">
        <v>1</v>
      </c>
      <c r="AU68">
        <v>216</v>
      </c>
      <c r="AV68">
        <v>0</v>
      </c>
      <c r="AW68">
        <v>0</v>
      </c>
      <c r="AX68">
        <v>0</v>
      </c>
      <c r="AY68">
        <v>1</v>
      </c>
      <c r="AZ68">
        <v>0</v>
      </c>
      <c r="BA68">
        <v>0</v>
      </c>
      <c r="BB68">
        <v>0</v>
      </c>
      <c r="BC68">
        <v>0</v>
      </c>
      <c r="BD68">
        <v>12</v>
      </c>
      <c r="BE68">
        <v>0</v>
      </c>
      <c r="BF68">
        <v>0</v>
      </c>
      <c r="BG68">
        <v>1</v>
      </c>
      <c r="BH68">
        <v>11</v>
      </c>
      <c r="BI68">
        <v>0</v>
      </c>
      <c r="BJ68">
        <v>7</v>
      </c>
      <c r="BK68">
        <v>2</v>
      </c>
      <c r="BL68">
        <v>0</v>
      </c>
      <c r="BM68">
        <v>1</v>
      </c>
      <c r="BN68">
        <v>0</v>
      </c>
      <c r="BO68">
        <v>3</v>
      </c>
      <c r="BP68">
        <v>0</v>
      </c>
      <c r="BQ68">
        <v>38</v>
      </c>
      <c r="BR68">
        <v>4</v>
      </c>
      <c r="BS68">
        <v>0</v>
      </c>
      <c r="BT68">
        <v>1</v>
      </c>
      <c r="BU68">
        <v>1</v>
      </c>
      <c r="BV68">
        <v>1</v>
      </c>
      <c r="BW68">
        <v>0</v>
      </c>
      <c r="BX68">
        <v>7</v>
      </c>
      <c r="BY68">
        <v>0</v>
      </c>
      <c r="BZ68">
        <v>36</v>
      </c>
      <c r="CA68">
        <v>1</v>
      </c>
      <c r="CB68">
        <v>1</v>
      </c>
      <c r="CC68">
        <v>4</v>
      </c>
      <c r="CD68">
        <v>70</v>
      </c>
      <c r="CE68">
        <v>1</v>
      </c>
      <c r="CF68">
        <v>77</v>
      </c>
      <c r="CG68">
        <v>22</v>
      </c>
      <c r="CH68">
        <v>0</v>
      </c>
      <c r="CI68">
        <v>8</v>
      </c>
      <c r="CJ68">
        <v>7</v>
      </c>
      <c r="CK68">
        <v>12</v>
      </c>
      <c r="CL68">
        <v>1</v>
      </c>
      <c r="CM68">
        <v>253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23</v>
      </c>
      <c r="CW68">
        <v>1</v>
      </c>
      <c r="CX68">
        <v>1</v>
      </c>
      <c r="CY68">
        <v>2</v>
      </c>
      <c r="CZ68">
        <v>56</v>
      </c>
      <c r="DA68">
        <v>0</v>
      </c>
      <c r="DB68">
        <v>64</v>
      </c>
      <c r="DC68">
        <v>14</v>
      </c>
      <c r="DD68">
        <v>0</v>
      </c>
      <c r="DE68">
        <v>7</v>
      </c>
      <c r="DF68">
        <v>0</v>
      </c>
      <c r="DG68">
        <v>9</v>
      </c>
      <c r="DH68">
        <v>178</v>
      </c>
      <c r="DI68">
        <v>1</v>
      </c>
      <c r="DJ68">
        <v>4</v>
      </c>
      <c r="DK68">
        <v>0</v>
      </c>
      <c r="DL68">
        <v>0</v>
      </c>
      <c r="DM68">
        <v>1</v>
      </c>
      <c r="DN68">
        <v>1</v>
      </c>
      <c r="DO68">
        <v>0</v>
      </c>
      <c r="DP68">
        <v>7</v>
      </c>
      <c r="DQ68">
        <v>0</v>
      </c>
      <c r="DR68">
        <v>13</v>
      </c>
      <c r="DS68">
        <v>0</v>
      </c>
      <c r="DT68">
        <v>0</v>
      </c>
      <c r="DU68">
        <v>2</v>
      </c>
      <c r="DV68">
        <v>14</v>
      </c>
      <c r="DW68">
        <v>1</v>
      </c>
      <c r="DX68">
        <v>13</v>
      </c>
      <c r="DY68">
        <v>8</v>
      </c>
      <c r="DZ68">
        <v>0</v>
      </c>
      <c r="EA68">
        <v>1</v>
      </c>
      <c r="EB68">
        <v>7</v>
      </c>
      <c r="EC68">
        <v>3</v>
      </c>
      <c r="ED68">
        <v>75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132</v>
      </c>
      <c r="GU68">
        <v>78</v>
      </c>
      <c r="GV68">
        <v>147</v>
      </c>
      <c r="GW68">
        <v>228</v>
      </c>
      <c r="GX68">
        <v>253</v>
      </c>
      <c r="GY68">
        <v>15</v>
      </c>
      <c r="GZ68">
        <v>31</v>
      </c>
      <c r="HA68">
        <v>76</v>
      </c>
      <c r="HB68">
        <v>22</v>
      </c>
      <c r="HC68">
        <v>232</v>
      </c>
      <c r="HD68">
        <v>254</v>
      </c>
      <c r="HE68">
        <v>0</v>
      </c>
      <c r="HF68">
        <v>1</v>
      </c>
      <c r="HG68">
        <v>1</v>
      </c>
      <c r="HH68">
        <v>41</v>
      </c>
      <c r="HI68">
        <v>39</v>
      </c>
      <c r="HJ68">
        <v>80</v>
      </c>
      <c r="HK68">
        <v>49</v>
      </c>
      <c r="HL68">
        <v>18</v>
      </c>
      <c r="HM68">
        <v>67</v>
      </c>
      <c r="HN68">
        <v>321</v>
      </c>
      <c r="HO68">
        <v>302</v>
      </c>
    </row>
    <row r="69" spans="1:223" x14ac:dyDescent="0.25">
      <c r="A69" t="s">
        <v>233</v>
      </c>
      <c r="B69" t="s">
        <v>267</v>
      </c>
      <c r="C69" t="s">
        <v>460</v>
      </c>
      <c r="D69">
        <v>1</v>
      </c>
      <c r="E69">
        <v>0</v>
      </c>
      <c r="F69">
        <v>0</v>
      </c>
      <c r="G69">
        <v>0</v>
      </c>
      <c r="H69">
        <v>0</v>
      </c>
      <c r="I69">
        <v>2</v>
      </c>
      <c r="J69">
        <v>4</v>
      </c>
      <c r="K69">
        <v>4</v>
      </c>
      <c r="L69">
        <v>39</v>
      </c>
      <c r="M69">
        <v>2</v>
      </c>
      <c r="N69">
        <v>2</v>
      </c>
      <c r="O69">
        <v>5</v>
      </c>
      <c r="P69">
        <v>40</v>
      </c>
      <c r="Q69">
        <v>2</v>
      </c>
      <c r="R69">
        <v>67</v>
      </c>
      <c r="S69">
        <v>42</v>
      </c>
      <c r="T69">
        <v>0</v>
      </c>
      <c r="U69">
        <v>5</v>
      </c>
      <c r="V69">
        <v>10</v>
      </c>
      <c r="W69">
        <v>16</v>
      </c>
      <c r="X69">
        <v>22</v>
      </c>
      <c r="Y69">
        <v>263</v>
      </c>
      <c r="Z69">
        <v>4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5</v>
      </c>
      <c r="AG69">
        <v>2</v>
      </c>
      <c r="AH69">
        <v>18</v>
      </c>
      <c r="AI69">
        <v>1</v>
      </c>
      <c r="AJ69">
        <v>3</v>
      </c>
      <c r="AK69">
        <v>1</v>
      </c>
      <c r="AL69">
        <v>45</v>
      </c>
      <c r="AM69">
        <v>1</v>
      </c>
      <c r="AN69">
        <v>62</v>
      </c>
      <c r="AO69">
        <v>23</v>
      </c>
      <c r="AP69">
        <v>0</v>
      </c>
      <c r="AQ69">
        <v>5</v>
      </c>
      <c r="AR69">
        <v>4</v>
      </c>
      <c r="AS69">
        <v>8</v>
      </c>
      <c r="AT69">
        <v>12</v>
      </c>
      <c r="AU69">
        <v>195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0</v>
      </c>
      <c r="BD69">
        <v>8</v>
      </c>
      <c r="BE69">
        <v>0</v>
      </c>
      <c r="BF69">
        <v>0</v>
      </c>
      <c r="BG69">
        <v>0</v>
      </c>
      <c r="BH69">
        <v>9</v>
      </c>
      <c r="BI69">
        <v>0</v>
      </c>
      <c r="BJ69">
        <v>1</v>
      </c>
      <c r="BK69">
        <v>4</v>
      </c>
      <c r="BL69">
        <v>0</v>
      </c>
      <c r="BM69">
        <v>0</v>
      </c>
      <c r="BN69">
        <v>0</v>
      </c>
      <c r="BO69">
        <v>0</v>
      </c>
      <c r="BP69">
        <v>4</v>
      </c>
      <c r="BQ69">
        <v>27</v>
      </c>
      <c r="BR69">
        <v>4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6</v>
      </c>
      <c r="BY69">
        <v>2</v>
      </c>
      <c r="BZ69">
        <v>26</v>
      </c>
      <c r="CA69">
        <v>1</v>
      </c>
      <c r="CB69">
        <v>3</v>
      </c>
      <c r="CC69">
        <v>1</v>
      </c>
      <c r="CD69">
        <v>54</v>
      </c>
      <c r="CE69">
        <v>1</v>
      </c>
      <c r="CF69">
        <v>63</v>
      </c>
      <c r="CG69">
        <v>27</v>
      </c>
      <c r="CH69">
        <v>0</v>
      </c>
      <c r="CI69">
        <v>5</v>
      </c>
      <c r="CJ69">
        <v>4</v>
      </c>
      <c r="CK69">
        <v>8</v>
      </c>
      <c r="CL69">
        <v>16</v>
      </c>
      <c r="CM69">
        <v>206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1</v>
      </c>
      <c r="CU69">
        <v>2</v>
      </c>
      <c r="CV69">
        <v>20</v>
      </c>
      <c r="CW69">
        <v>1</v>
      </c>
      <c r="CX69">
        <v>2</v>
      </c>
      <c r="CY69">
        <v>1</v>
      </c>
      <c r="CZ69">
        <v>38</v>
      </c>
      <c r="DA69">
        <v>1</v>
      </c>
      <c r="DB69">
        <v>55</v>
      </c>
      <c r="DC69">
        <v>23</v>
      </c>
      <c r="DD69">
        <v>0</v>
      </c>
      <c r="DE69">
        <v>5</v>
      </c>
      <c r="DF69">
        <v>0</v>
      </c>
      <c r="DG69">
        <v>6</v>
      </c>
      <c r="DH69">
        <v>155</v>
      </c>
      <c r="DI69">
        <v>10</v>
      </c>
      <c r="DJ69">
        <v>4</v>
      </c>
      <c r="DK69">
        <v>0</v>
      </c>
      <c r="DL69">
        <v>1</v>
      </c>
      <c r="DM69">
        <v>0</v>
      </c>
      <c r="DN69">
        <v>0</v>
      </c>
      <c r="DO69">
        <v>0</v>
      </c>
      <c r="DP69">
        <v>5</v>
      </c>
      <c r="DQ69">
        <v>0</v>
      </c>
      <c r="DR69">
        <v>6</v>
      </c>
      <c r="DS69">
        <v>0</v>
      </c>
      <c r="DT69">
        <v>1</v>
      </c>
      <c r="DU69">
        <v>0</v>
      </c>
      <c r="DV69">
        <v>16</v>
      </c>
      <c r="DW69">
        <v>0</v>
      </c>
      <c r="DX69">
        <v>8</v>
      </c>
      <c r="DY69">
        <v>4</v>
      </c>
      <c r="DZ69">
        <v>0</v>
      </c>
      <c r="EA69">
        <v>0</v>
      </c>
      <c r="EB69">
        <v>4</v>
      </c>
      <c r="EC69">
        <v>2</v>
      </c>
      <c r="ED69">
        <v>51</v>
      </c>
      <c r="EE69">
        <v>6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214</v>
      </c>
      <c r="GU69">
        <v>82</v>
      </c>
      <c r="GV69">
        <v>75</v>
      </c>
      <c r="GW69">
        <v>263</v>
      </c>
      <c r="GX69">
        <v>206</v>
      </c>
      <c r="GY69">
        <v>13</v>
      </c>
      <c r="GZ69">
        <v>32</v>
      </c>
      <c r="HA69">
        <v>87</v>
      </c>
      <c r="HB69">
        <v>23</v>
      </c>
      <c r="HC69">
        <v>199</v>
      </c>
      <c r="HD69">
        <v>222</v>
      </c>
      <c r="HE69">
        <v>0</v>
      </c>
      <c r="HF69">
        <v>0</v>
      </c>
      <c r="HG69">
        <v>0</v>
      </c>
      <c r="HH69">
        <v>41</v>
      </c>
      <c r="HI69">
        <v>25</v>
      </c>
      <c r="HJ69">
        <v>66</v>
      </c>
      <c r="HK69">
        <v>69</v>
      </c>
      <c r="HL69">
        <v>20</v>
      </c>
      <c r="HM69">
        <v>89</v>
      </c>
      <c r="HN69">
        <v>155</v>
      </c>
      <c r="HO69">
        <v>179</v>
      </c>
    </row>
    <row r="70" spans="1:223" x14ac:dyDescent="0.25">
      <c r="A70" t="s">
        <v>222</v>
      </c>
      <c r="B70" t="s">
        <v>295</v>
      </c>
      <c r="C70" t="s">
        <v>460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5</v>
      </c>
      <c r="K70">
        <v>0</v>
      </c>
      <c r="L70">
        <v>8</v>
      </c>
      <c r="M70">
        <v>4</v>
      </c>
      <c r="N70">
        <v>0</v>
      </c>
      <c r="O70">
        <v>0</v>
      </c>
      <c r="P70">
        <v>25</v>
      </c>
      <c r="Q70">
        <v>0</v>
      </c>
      <c r="R70">
        <v>49</v>
      </c>
      <c r="S70">
        <v>9</v>
      </c>
      <c r="T70">
        <v>29</v>
      </c>
      <c r="U70">
        <v>2</v>
      </c>
      <c r="V70">
        <v>8</v>
      </c>
      <c r="W70">
        <v>20</v>
      </c>
      <c r="Y70">
        <v>159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5</v>
      </c>
      <c r="AI70">
        <v>3</v>
      </c>
      <c r="AJ70">
        <v>0</v>
      </c>
      <c r="AK70">
        <v>4</v>
      </c>
      <c r="AL70">
        <v>16</v>
      </c>
      <c r="AM70">
        <v>0</v>
      </c>
      <c r="AN70">
        <v>46</v>
      </c>
      <c r="AO70">
        <v>7</v>
      </c>
      <c r="AP70">
        <v>25</v>
      </c>
      <c r="AQ70">
        <v>8</v>
      </c>
      <c r="AR70">
        <v>9</v>
      </c>
      <c r="AS70">
        <v>13</v>
      </c>
      <c r="AU70">
        <v>138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3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2</v>
      </c>
      <c r="BK70">
        <v>0</v>
      </c>
      <c r="BL70">
        <v>3</v>
      </c>
      <c r="BM70">
        <v>0</v>
      </c>
      <c r="BN70">
        <v>0</v>
      </c>
      <c r="BO70">
        <v>1</v>
      </c>
      <c r="BQ70">
        <v>9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1</v>
      </c>
      <c r="BY70">
        <v>0</v>
      </c>
      <c r="BZ70">
        <v>8</v>
      </c>
      <c r="CA70">
        <v>3</v>
      </c>
      <c r="CB70">
        <v>0</v>
      </c>
      <c r="CC70">
        <v>4</v>
      </c>
      <c r="CD70">
        <v>16</v>
      </c>
      <c r="CE70">
        <v>0</v>
      </c>
      <c r="CF70">
        <v>48</v>
      </c>
      <c r="CG70">
        <v>7</v>
      </c>
      <c r="CH70">
        <v>28</v>
      </c>
      <c r="CI70">
        <v>8</v>
      </c>
      <c r="CJ70">
        <v>9</v>
      </c>
      <c r="CK70">
        <v>14</v>
      </c>
      <c r="CM70">
        <v>147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1</v>
      </c>
      <c r="CU70">
        <v>0</v>
      </c>
      <c r="CV70">
        <v>4</v>
      </c>
      <c r="CW70">
        <v>3</v>
      </c>
      <c r="CX70">
        <v>0</v>
      </c>
      <c r="CY70">
        <v>1</v>
      </c>
      <c r="CZ70">
        <v>12</v>
      </c>
      <c r="DA70">
        <v>0</v>
      </c>
      <c r="DB70">
        <v>45</v>
      </c>
      <c r="DC70">
        <v>7</v>
      </c>
      <c r="DD70">
        <v>27</v>
      </c>
      <c r="DE70">
        <v>8</v>
      </c>
      <c r="DF70">
        <v>8</v>
      </c>
      <c r="DG70">
        <v>14</v>
      </c>
      <c r="DH70">
        <v>130</v>
      </c>
      <c r="DJ70">
        <v>1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4</v>
      </c>
      <c r="DS70">
        <v>0</v>
      </c>
      <c r="DT70">
        <v>0</v>
      </c>
      <c r="DU70">
        <v>3</v>
      </c>
      <c r="DV70">
        <v>4</v>
      </c>
      <c r="DW70">
        <v>0</v>
      </c>
      <c r="DX70">
        <v>3</v>
      </c>
      <c r="DY70">
        <v>0</v>
      </c>
      <c r="DZ70">
        <v>1</v>
      </c>
      <c r="EA70">
        <v>0</v>
      </c>
      <c r="EB70">
        <v>1</v>
      </c>
      <c r="EC70">
        <v>0</v>
      </c>
      <c r="ED70">
        <v>17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GV70">
        <v>59</v>
      </c>
      <c r="GW70">
        <v>159</v>
      </c>
      <c r="GX70">
        <v>147</v>
      </c>
      <c r="GY70">
        <v>13</v>
      </c>
      <c r="GZ70">
        <v>0</v>
      </c>
      <c r="HA70">
        <v>58</v>
      </c>
      <c r="HE70">
        <v>0</v>
      </c>
      <c r="HF70">
        <v>0</v>
      </c>
      <c r="HG70">
        <v>0</v>
      </c>
      <c r="HH70">
        <v>8</v>
      </c>
      <c r="HI70">
        <v>10</v>
      </c>
      <c r="HJ70">
        <v>18</v>
      </c>
    </row>
    <row r="71" spans="1:223" x14ac:dyDescent="0.25">
      <c r="A71" t="s">
        <v>222</v>
      </c>
      <c r="B71" t="s">
        <v>264</v>
      </c>
      <c r="C71" t="s">
        <v>460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15</v>
      </c>
      <c r="M71">
        <v>1</v>
      </c>
      <c r="N71">
        <v>0</v>
      </c>
      <c r="O71">
        <v>1</v>
      </c>
      <c r="P71">
        <v>50</v>
      </c>
      <c r="Q71">
        <v>0</v>
      </c>
      <c r="R71">
        <v>61</v>
      </c>
      <c r="S71">
        <v>8</v>
      </c>
      <c r="T71">
        <v>24</v>
      </c>
      <c r="U71">
        <v>1</v>
      </c>
      <c r="V71">
        <v>7</v>
      </c>
      <c r="W71">
        <v>6</v>
      </c>
      <c r="Y71">
        <v>176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3</v>
      </c>
      <c r="AG71">
        <v>0</v>
      </c>
      <c r="AH71">
        <v>5</v>
      </c>
      <c r="AI71">
        <v>1</v>
      </c>
      <c r="AJ71">
        <v>0</v>
      </c>
      <c r="AK71">
        <v>1</v>
      </c>
      <c r="AL71">
        <v>37</v>
      </c>
      <c r="AM71">
        <v>0</v>
      </c>
      <c r="AN71">
        <v>49</v>
      </c>
      <c r="AO71">
        <v>7</v>
      </c>
      <c r="AP71">
        <v>24</v>
      </c>
      <c r="AQ71">
        <v>3</v>
      </c>
      <c r="AR71">
        <v>9</v>
      </c>
      <c r="AS71">
        <v>11</v>
      </c>
      <c r="AU71">
        <v>150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1</v>
      </c>
      <c r="BE71">
        <v>0</v>
      </c>
      <c r="BF71">
        <v>0</v>
      </c>
      <c r="BG71">
        <v>0</v>
      </c>
      <c r="BH71">
        <v>3</v>
      </c>
      <c r="BI71">
        <v>0</v>
      </c>
      <c r="BJ71">
        <v>3</v>
      </c>
      <c r="BK71">
        <v>0</v>
      </c>
      <c r="BL71">
        <v>0</v>
      </c>
      <c r="BM71">
        <v>0</v>
      </c>
      <c r="BN71">
        <v>0</v>
      </c>
      <c r="BO71">
        <v>0</v>
      </c>
      <c r="BQ71">
        <v>7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3</v>
      </c>
      <c r="BY71">
        <v>0</v>
      </c>
      <c r="BZ71">
        <v>6</v>
      </c>
      <c r="CA71">
        <v>1</v>
      </c>
      <c r="CB71">
        <v>0</v>
      </c>
      <c r="CC71">
        <v>1</v>
      </c>
      <c r="CD71">
        <v>40</v>
      </c>
      <c r="CE71">
        <v>0</v>
      </c>
      <c r="CF71">
        <v>52</v>
      </c>
      <c r="CG71">
        <v>7</v>
      </c>
      <c r="CH71">
        <v>24</v>
      </c>
      <c r="CI71">
        <v>3</v>
      </c>
      <c r="CJ71">
        <v>9</v>
      </c>
      <c r="CK71">
        <v>11</v>
      </c>
      <c r="CM71">
        <v>157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3</v>
      </c>
      <c r="CW71">
        <v>1</v>
      </c>
      <c r="CX71">
        <v>0</v>
      </c>
      <c r="CY71">
        <v>1</v>
      </c>
      <c r="CZ71">
        <v>39</v>
      </c>
      <c r="DA71">
        <v>0</v>
      </c>
      <c r="DB71">
        <v>49</v>
      </c>
      <c r="DC71">
        <v>6</v>
      </c>
      <c r="DD71">
        <v>22</v>
      </c>
      <c r="DE71">
        <v>1</v>
      </c>
      <c r="DF71">
        <v>8</v>
      </c>
      <c r="DG71">
        <v>4</v>
      </c>
      <c r="DH71">
        <v>134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3</v>
      </c>
      <c r="DQ71">
        <v>0</v>
      </c>
      <c r="DR71">
        <v>3</v>
      </c>
      <c r="DS71">
        <v>0</v>
      </c>
      <c r="DT71">
        <v>0</v>
      </c>
      <c r="DU71">
        <v>0</v>
      </c>
      <c r="DV71">
        <v>1</v>
      </c>
      <c r="DW71">
        <v>0</v>
      </c>
      <c r="DX71">
        <v>3</v>
      </c>
      <c r="DY71">
        <v>1</v>
      </c>
      <c r="DZ71">
        <v>2</v>
      </c>
      <c r="EA71">
        <v>2</v>
      </c>
      <c r="EB71">
        <v>1</v>
      </c>
      <c r="EC71">
        <v>7</v>
      </c>
      <c r="ED71">
        <v>23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GV71">
        <v>58</v>
      </c>
      <c r="GW71">
        <v>176</v>
      </c>
      <c r="GX71">
        <v>157</v>
      </c>
      <c r="GY71">
        <v>6</v>
      </c>
      <c r="GZ71">
        <v>0</v>
      </c>
      <c r="HA71">
        <v>71</v>
      </c>
      <c r="HE71">
        <v>0</v>
      </c>
      <c r="HF71">
        <v>0</v>
      </c>
      <c r="HG71">
        <v>0</v>
      </c>
      <c r="HH71">
        <v>7</v>
      </c>
      <c r="HI71">
        <v>4</v>
      </c>
      <c r="HJ71">
        <v>11</v>
      </c>
    </row>
    <row r="72" spans="1:223" x14ac:dyDescent="0.25">
      <c r="A72" t="s">
        <v>222</v>
      </c>
      <c r="B72" t="s">
        <v>265</v>
      </c>
      <c r="C72" t="s">
        <v>460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3</v>
      </c>
      <c r="K72">
        <v>0</v>
      </c>
      <c r="L72">
        <v>9</v>
      </c>
      <c r="M72">
        <v>0</v>
      </c>
      <c r="N72">
        <v>0</v>
      </c>
      <c r="O72">
        <v>0</v>
      </c>
      <c r="P72">
        <v>58</v>
      </c>
      <c r="Q72">
        <v>0</v>
      </c>
      <c r="R72">
        <v>53</v>
      </c>
      <c r="S72">
        <v>4</v>
      </c>
      <c r="T72">
        <v>24</v>
      </c>
      <c r="U72">
        <v>2</v>
      </c>
      <c r="V72">
        <v>9</v>
      </c>
      <c r="W72">
        <v>7</v>
      </c>
      <c r="X72">
        <v>11</v>
      </c>
      <c r="Y72">
        <v>181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11</v>
      </c>
      <c r="AI72">
        <v>0</v>
      </c>
      <c r="AJ72">
        <v>0</v>
      </c>
      <c r="AK72">
        <v>0</v>
      </c>
      <c r="AL72">
        <v>55</v>
      </c>
      <c r="AM72">
        <v>0</v>
      </c>
      <c r="AN72">
        <v>55</v>
      </c>
      <c r="AO72">
        <v>5</v>
      </c>
      <c r="AP72">
        <v>21</v>
      </c>
      <c r="AQ72">
        <v>1</v>
      </c>
      <c r="AR72">
        <v>6</v>
      </c>
      <c r="AS72">
        <v>2</v>
      </c>
      <c r="AT72">
        <v>10</v>
      </c>
      <c r="AU72">
        <v>167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1</v>
      </c>
      <c r="BE72">
        <v>0</v>
      </c>
      <c r="BF72">
        <v>0</v>
      </c>
      <c r="BG72">
        <v>0</v>
      </c>
      <c r="BH72">
        <v>4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</v>
      </c>
      <c r="BP72">
        <v>0</v>
      </c>
      <c r="BQ72">
        <v>6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1</v>
      </c>
      <c r="BY72">
        <v>0</v>
      </c>
      <c r="BZ72">
        <v>12</v>
      </c>
      <c r="CA72">
        <v>0</v>
      </c>
      <c r="CB72">
        <v>0</v>
      </c>
      <c r="CC72">
        <v>0</v>
      </c>
      <c r="CD72">
        <v>59</v>
      </c>
      <c r="CE72">
        <v>0</v>
      </c>
      <c r="CF72">
        <v>55</v>
      </c>
      <c r="CG72">
        <v>5</v>
      </c>
      <c r="CH72">
        <v>21</v>
      </c>
      <c r="CI72">
        <v>1</v>
      </c>
      <c r="CJ72">
        <v>6</v>
      </c>
      <c r="CK72">
        <v>3</v>
      </c>
      <c r="CL72">
        <v>10</v>
      </c>
      <c r="CM72">
        <v>163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8</v>
      </c>
      <c r="CW72">
        <v>0</v>
      </c>
      <c r="CX72">
        <v>0</v>
      </c>
      <c r="CY72">
        <v>0</v>
      </c>
      <c r="CZ72">
        <v>54</v>
      </c>
      <c r="DA72">
        <v>0</v>
      </c>
      <c r="DB72">
        <v>51</v>
      </c>
      <c r="DC72">
        <v>3</v>
      </c>
      <c r="DD72">
        <v>20</v>
      </c>
      <c r="DE72">
        <v>1</v>
      </c>
      <c r="DF72">
        <v>6</v>
      </c>
      <c r="DG72">
        <v>0</v>
      </c>
      <c r="DH72">
        <v>144</v>
      </c>
      <c r="DI72">
        <v>10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4</v>
      </c>
      <c r="DS72">
        <v>0</v>
      </c>
      <c r="DT72">
        <v>0</v>
      </c>
      <c r="DU72">
        <v>0</v>
      </c>
      <c r="DV72">
        <v>5</v>
      </c>
      <c r="DW72">
        <v>0</v>
      </c>
      <c r="DX72">
        <v>4</v>
      </c>
      <c r="DY72">
        <v>2</v>
      </c>
      <c r="DZ72">
        <v>1</v>
      </c>
      <c r="EA72">
        <v>0</v>
      </c>
      <c r="EB72">
        <v>0</v>
      </c>
      <c r="EC72">
        <v>3</v>
      </c>
      <c r="ED72">
        <v>19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49</v>
      </c>
      <c r="GV72">
        <v>71</v>
      </c>
      <c r="GW72">
        <v>181</v>
      </c>
      <c r="GX72">
        <v>163</v>
      </c>
      <c r="GY72">
        <v>12</v>
      </c>
      <c r="GZ72">
        <v>0</v>
      </c>
      <c r="HA72">
        <v>77</v>
      </c>
      <c r="HB72">
        <v>5</v>
      </c>
      <c r="HC72">
        <v>168</v>
      </c>
      <c r="HD72">
        <v>173</v>
      </c>
      <c r="HE72">
        <v>0</v>
      </c>
      <c r="HF72">
        <v>0</v>
      </c>
      <c r="HG72">
        <v>0</v>
      </c>
      <c r="HH72">
        <v>19</v>
      </c>
      <c r="HI72">
        <v>11</v>
      </c>
      <c r="HJ72">
        <v>30</v>
      </c>
      <c r="HK72">
        <v>0</v>
      </c>
      <c r="HL72">
        <v>0</v>
      </c>
      <c r="HM72">
        <v>0</v>
      </c>
      <c r="HN72">
        <v>0</v>
      </c>
      <c r="HO72">
        <v>0</v>
      </c>
    </row>
    <row r="73" spans="1:223" x14ac:dyDescent="0.25">
      <c r="A73" t="s">
        <v>222</v>
      </c>
      <c r="B73" t="s">
        <v>267</v>
      </c>
      <c r="C73" t="s">
        <v>460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0</v>
      </c>
      <c r="L73">
        <v>7</v>
      </c>
      <c r="M73">
        <v>0</v>
      </c>
      <c r="N73">
        <v>2</v>
      </c>
      <c r="O73">
        <v>0</v>
      </c>
      <c r="P73">
        <v>29</v>
      </c>
      <c r="Q73">
        <v>0</v>
      </c>
      <c r="R73">
        <v>55</v>
      </c>
      <c r="S73">
        <v>8</v>
      </c>
      <c r="T73">
        <v>31</v>
      </c>
      <c r="U73">
        <v>5</v>
      </c>
      <c r="V73">
        <v>10</v>
      </c>
      <c r="W73">
        <v>3</v>
      </c>
      <c r="X73">
        <v>12</v>
      </c>
      <c r="Y73">
        <v>166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2</v>
      </c>
      <c r="AG73">
        <v>0</v>
      </c>
      <c r="AH73">
        <v>7</v>
      </c>
      <c r="AI73">
        <v>0</v>
      </c>
      <c r="AJ73">
        <v>0</v>
      </c>
      <c r="AK73">
        <v>0</v>
      </c>
      <c r="AL73">
        <v>20</v>
      </c>
      <c r="AM73">
        <v>0</v>
      </c>
      <c r="AN73">
        <v>50</v>
      </c>
      <c r="AO73">
        <v>6</v>
      </c>
      <c r="AP73">
        <v>20</v>
      </c>
      <c r="AQ73">
        <v>1</v>
      </c>
      <c r="AR73">
        <v>10</v>
      </c>
      <c r="AS73">
        <v>6</v>
      </c>
      <c r="AT73">
        <v>7</v>
      </c>
      <c r="AU73">
        <v>129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0</v>
      </c>
      <c r="BD73">
        <v>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</v>
      </c>
      <c r="BK73">
        <v>0</v>
      </c>
      <c r="BL73">
        <v>0</v>
      </c>
      <c r="BM73">
        <v>0</v>
      </c>
      <c r="BN73">
        <v>0</v>
      </c>
      <c r="BO73">
        <v>2</v>
      </c>
      <c r="BP73">
        <v>0</v>
      </c>
      <c r="BQ73">
        <v>7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3</v>
      </c>
      <c r="BY73">
        <v>0</v>
      </c>
      <c r="BZ73">
        <v>10</v>
      </c>
      <c r="CA73">
        <v>0</v>
      </c>
      <c r="CB73">
        <v>0</v>
      </c>
      <c r="CC73">
        <v>0</v>
      </c>
      <c r="CD73">
        <v>20</v>
      </c>
      <c r="CE73">
        <v>0</v>
      </c>
      <c r="CF73">
        <v>51</v>
      </c>
      <c r="CG73">
        <v>6</v>
      </c>
      <c r="CH73">
        <v>20</v>
      </c>
      <c r="CI73">
        <v>1</v>
      </c>
      <c r="CJ73">
        <v>10</v>
      </c>
      <c r="CK73">
        <v>8</v>
      </c>
      <c r="CL73">
        <v>7</v>
      </c>
      <c r="CM73">
        <v>129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1</v>
      </c>
      <c r="CW73">
        <v>0</v>
      </c>
      <c r="CX73">
        <v>0</v>
      </c>
      <c r="CY73">
        <v>0</v>
      </c>
      <c r="CZ73">
        <v>17</v>
      </c>
      <c r="DA73">
        <v>0</v>
      </c>
      <c r="DB73">
        <v>48</v>
      </c>
      <c r="DC73">
        <v>3</v>
      </c>
      <c r="DD73">
        <v>20</v>
      </c>
      <c r="DE73">
        <v>1</v>
      </c>
      <c r="DF73">
        <v>9</v>
      </c>
      <c r="DG73">
        <v>4</v>
      </c>
      <c r="DH73">
        <v>103</v>
      </c>
      <c r="DI73">
        <v>7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3</v>
      </c>
      <c r="DQ73">
        <v>0</v>
      </c>
      <c r="DR73">
        <v>9</v>
      </c>
      <c r="DS73">
        <v>0</v>
      </c>
      <c r="DT73">
        <v>0</v>
      </c>
      <c r="DU73">
        <v>0</v>
      </c>
      <c r="DV73">
        <v>3</v>
      </c>
      <c r="DW73">
        <v>0</v>
      </c>
      <c r="DX73">
        <v>3</v>
      </c>
      <c r="DY73">
        <v>3</v>
      </c>
      <c r="DZ73">
        <v>0</v>
      </c>
      <c r="EA73">
        <v>0</v>
      </c>
      <c r="EB73">
        <v>1</v>
      </c>
      <c r="EC73">
        <v>4</v>
      </c>
      <c r="ED73">
        <v>26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257</v>
      </c>
      <c r="GU73">
        <v>58</v>
      </c>
      <c r="GV73">
        <v>67</v>
      </c>
      <c r="GW73">
        <v>166</v>
      </c>
      <c r="GX73">
        <v>129</v>
      </c>
      <c r="GY73">
        <v>6</v>
      </c>
      <c r="GZ73">
        <v>0</v>
      </c>
      <c r="HA73">
        <v>98</v>
      </c>
      <c r="HB73">
        <v>12</v>
      </c>
      <c r="HC73">
        <v>124</v>
      </c>
      <c r="HD73">
        <v>136</v>
      </c>
      <c r="HE73">
        <v>1</v>
      </c>
      <c r="HF73">
        <v>0</v>
      </c>
      <c r="HG73">
        <v>1</v>
      </c>
      <c r="HH73">
        <v>17</v>
      </c>
      <c r="HI73">
        <v>1</v>
      </c>
      <c r="HJ73">
        <v>18</v>
      </c>
      <c r="HK73">
        <v>23</v>
      </c>
      <c r="HL73">
        <v>8</v>
      </c>
      <c r="HM73">
        <v>31</v>
      </c>
      <c r="HN73">
        <v>0</v>
      </c>
      <c r="HO73">
        <v>177</v>
      </c>
    </row>
    <row r="74" spans="1:223" x14ac:dyDescent="0.25">
      <c r="A74" t="s">
        <v>223</v>
      </c>
      <c r="B74" t="s">
        <v>295</v>
      </c>
      <c r="C74" t="s">
        <v>460</v>
      </c>
      <c r="D74">
        <v>3</v>
      </c>
      <c r="E74">
        <v>0</v>
      </c>
      <c r="F74">
        <v>2</v>
      </c>
      <c r="G74">
        <v>0</v>
      </c>
      <c r="H74">
        <v>0</v>
      </c>
      <c r="I74">
        <v>0</v>
      </c>
      <c r="J74">
        <v>10</v>
      </c>
      <c r="K74">
        <v>0</v>
      </c>
      <c r="L74">
        <v>43</v>
      </c>
      <c r="M74">
        <v>2</v>
      </c>
      <c r="N74">
        <v>4</v>
      </c>
      <c r="O74">
        <v>3</v>
      </c>
      <c r="P74">
        <v>89</v>
      </c>
      <c r="Q74">
        <v>0</v>
      </c>
      <c r="R74">
        <v>77</v>
      </c>
      <c r="S74">
        <v>17</v>
      </c>
      <c r="T74">
        <v>0</v>
      </c>
      <c r="U74">
        <v>18</v>
      </c>
      <c r="V74">
        <v>25</v>
      </c>
      <c r="W74">
        <v>14</v>
      </c>
      <c r="Y74">
        <v>307</v>
      </c>
      <c r="Z74">
        <v>1</v>
      </c>
      <c r="AA74">
        <v>0</v>
      </c>
      <c r="AB74">
        <v>1</v>
      </c>
      <c r="AC74">
        <v>0</v>
      </c>
      <c r="AD74">
        <v>3</v>
      </c>
      <c r="AE74">
        <v>3</v>
      </c>
      <c r="AF74">
        <v>13</v>
      </c>
      <c r="AG74">
        <v>0</v>
      </c>
      <c r="AH74">
        <v>24</v>
      </c>
      <c r="AI74">
        <v>5</v>
      </c>
      <c r="AJ74">
        <v>3</v>
      </c>
      <c r="AK74">
        <v>3</v>
      </c>
      <c r="AL74">
        <v>62</v>
      </c>
      <c r="AM74">
        <v>0</v>
      </c>
      <c r="AN74">
        <v>67</v>
      </c>
      <c r="AO74">
        <v>17</v>
      </c>
      <c r="AP74">
        <v>0</v>
      </c>
      <c r="AQ74">
        <v>3</v>
      </c>
      <c r="AR74">
        <v>0</v>
      </c>
      <c r="AS74">
        <v>9</v>
      </c>
      <c r="AU74">
        <v>214</v>
      </c>
      <c r="AV74">
        <v>1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1</v>
      </c>
      <c r="BE74">
        <v>0</v>
      </c>
      <c r="BF74">
        <v>0</v>
      </c>
      <c r="BG74">
        <v>0</v>
      </c>
      <c r="BH74">
        <v>7</v>
      </c>
      <c r="BI74">
        <v>0</v>
      </c>
      <c r="BJ74">
        <v>4</v>
      </c>
      <c r="BK74">
        <v>0</v>
      </c>
      <c r="BL74">
        <v>0</v>
      </c>
      <c r="BM74">
        <v>0</v>
      </c>
      <c r="BN74">
        <v>0</v>
      </c>
      <c r="BO74">
        <v>0</v>
      </c>
      <c r="BQ74">
        <v>13</v>
      </c>
      <c r="BR74">
        <v>2</v>
      </c>
      <c r="BS74">
        <v>0</v>
      </c>
      <c r="BT74">
        <v>1</v>
      </c>
      <c r="BU74">
        <v>0</v>
      </c>
      <c r="BV74">
        <v>3</v>
      </c>
      <c r="BW74">
        <v>3</v>
      </c>
      <c r="BX74">
        <v>13</v>
      </c>
      <c r="BY74">
        <v>0</v>
      </c>
      <c r="BZ74">
        <v>25</v>
      </c>
      <c r="CA74">
        <v>5</v>
      </c>
      <c r="CB74">
        <v>3</v>
      </c>
      <c r="CC74">
        <v>3</v>
      </c>
      <c r="CD74">
        <v>69</v>
      </c>
      <c r="CE74">
        <v>0</v>
      </c>
      <c r="CF74">
        <v>71</v>
      </c>
      <c r="CG74">
        <v>17</v>
      </c>
      <c r="CH74">
        <v>0</v>
      </c>
      <c r="CI74">
        <v>3</v>
      </c>
      <c r="CJ74">
        <v>0</v>
      </c>
      <c r="CK74">
        <v>9</v>
      </c>
      <c r="CM74">
        <v>227</v>
      </c>
      <c r="CN74">
        <v>0</v>
      </c>
      <c r="CO74">
        <v>0</v>
      </c>
      <c r="CP74">
        <v>0</v>
      </c>
      <c r="CQ74">
        <v>0</v>
      </c>
      <c r="CR74">
        <v>1</v>
      </c>
      <c r="CS74">
        <v>1</v>
      </c>
      <c r="CT74">
        <v>2</v>
      </c>
      <c r="CU74">
        <v>0</v>
      </c>
      <c r="CV74">
        <v>16</v>
      </c>
      <c r="CW74">
        <v>5</v>
      </c>
      <c r="CX74">
        <v>2</v>
      </c>
      <c r="CY74">
        <v>2</v>
      </c>
      <c r="CZ74">
        <v>52</v>
      </c>
      <c r="DA74">
        <v>0</v>
      </c>
      <c r="DB74">
        <v>67</v>
      </c>
      <c r="DC74">
        <v>11</v>
      </c>
      <c r="DD74">
        <v>0</v>
      </c>
      <c r="DE74">
        <v>3</v>
      </c>
      <c r="DF74">
        <v>0</v>
      </c>
      <c r="DG74">
        <v>8</v>
      </c>
      <c r="DH74">
        <v>170</v>
      </c>
      <c r="DJ74">
        <v>2</v>
      </c>
      <c r="DK74">
        <v>0</v>
      </c>
      <c r="DL74">
        <v>1</v>
      </c>
      <c r="DM74">
        <v>0</v>
      </c>
      <c r="DN74">
        <v>2</v>
      </c>
      <c r="DO74">
        <v>2</v>
      </c>
      <c r="DP74">
        <v>11</v>
      </c>
      <c r="DQ74">
        <v>0</v>
      </c>
      <c r="DR74">
        <v>9</v>
      </c>
      <c r="DS74">
        <v>0</v>
      </c>
      <c r="DT74">
        <v>1</v>
      </c>
      <c r="DU74">
        <v>1</v>
      </c>
      <c r="DV74">
        <v>15</v>
      </c>
      <c r="DW74">
        <v>0</v>
      </c>
      <c r="DX74">
        <v>4</v>
      </c>
      <c r="DY74">
        <v>6</v>
      </c>
      <c r="DZ74">
        <v>0</v>
      </c>
      <c r="EA74">
        <v>0</v>
      </c>
      <c r="EB74">
        <v>0</v>
      </c>
      <c r="EC74">
        <v>1</v>
      </c>
      <c r="ED74">
        <v>55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2</v>
      </c>
      <c r="FK74">
        <v>0</v>
      </c>
      <c r="FL74">
        <v>0</v>
      </c>
      <c r="FM74">
        <v>0</v>
      </c>
      <c r="FN74">
        <v>0</v>
      </c>
      <c r="FO74">
        <v>2</v>
      </c>
      <c r="GV74">
        <v>0</v>
      </c>
      <c r="GW74">
        <v>307</v>
      </c>
      <c r="GX74">
        <v>227</v>
      </c>
      <c r="GY74">
        <v>32</v>
      </c>
      <c r="GZ74">
        <v>0</v>
      </c>
      <c r="HA74">
        <v>48</v>
      </c>
      <c r="HE74">
        <v>3</v>
      </c>
      <c r="HF74">
        <v>1</v>
      </c>
      <c r="HG74">
        <v>4</v>
      </c>
      <c r="HH74">
        <v>29</v>
      </c>
      <c r="HI74">
        <v>156</v>
      </c>
      <c r="HJ74">
        <v>185</v>
      </c>
    </row>
    <row r="75" spans="1:223" x14ac:dyDescent="0.25">
      <c r="A75" t="s">
        <v>223</v>
      </c>
      <c r="B75" t="s">
        <v>264</v>
      </c>
      <c r="C75" t="s">
        <v>460</v>
      </c>
      <c r="D75">
        <v>1</v>
      </c>
      <c r="E75">
        <v>0</v>
      </c>
      <c r="F75">
        <v>2</v>
      </c>
      <c r="G75">
        <v>1</v>
      </c>
      <c r="H75">
        <v>0</v>
      </c>
      <c r="I75">
        <v>0</v>
      </c>
      <c r="J75">
        <v>9</v>
      </c>
      <c r="K75">
        <v>0</v>
      </c>
      <c r="L75">
        <v>42</v>
      </c>
      <c r="M75">
        <v>0</v>
      </c>
      <c r="N75">
        <v>3</v>
      </c>
      <c r="O75">
        <v>2</v>
      </c>
      <c r="P75">
        <v>87</v>
      </c>
      <c r="Q75">
        <v>3</v>
      </c>
      <c r="R75">
        <v>76</v>
      </c>
      <c r="S75">
        <v>16</v>
      </c>
      <c r="T75">
        <v>0</v>
      </c>
      <c r="U75">
        <v>6</v>
      </c>
      <c r="V75">
        <v>26</v>
      </c>
      <c r="W75">
        <v>21</v>
      </c>
      <c r="Y75">
        <v>295</v>
      </c>
      <c r="Z75">
        <v>3</v>
      </c>
      <c r="AA75">
        <v>0</v>
      </c>
      <c r="AB75">
        <v>1</v>
      </c>
      <c r="AC75">
        <v>0</v>
      </c>
      <c r="AD75">
        <v>0</v>
      </c>
      <c r="AE75">
        <v>0</v>
      </c>
      <c r="AF75">
        <v>4</v>
      </c>
      <c r="AG75">
        <v>0</v>
      </c>
      <c r="AH75">
        <v>24</v>
      </c>
      <c r="AI75">
        <v>0</v>
      </c>
      <c r="AJ75">
        <v>2</v>
      </c>
      <c r="AK75">
        <v>2</v>
      </c>
      <c r="AL75">
        <v>73</v>
      </c>
      <c r="AM75">
        <v>0</v>
      </c>
      <c r="AN75">
        <v>74</v>
      </c>
      <c r="AO75">
        <v>13</v>
      </c>
      <c r="AP75">
        <v>0</v>
      </c>
      <c r="AQ75">
        <v>13</v>
      </c>
      <c r="AR75">
        <v>18</v>
      </c>
      <c r="AS75">
        <v>9</v>
      </c>
      <c r="AU75">
        <v>236</v>
      </c>
      <c r="AV75">
        <v>2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3</v>
      </c>
      <c r="BE75">
        <v>0</v>
      </c>
      <c r="BF75">
        <v>0</v>
      </c>
      <c r="BG75">
        <v>0</v>
      </c>
      <c r="BH75">
        <v>1</v>
      </c>
      <c r="BI75">
        <v>0</v>
      </c>
      <c r="BJ75">
        <v>3</v>
      </c>
      <c r="BK75">
        <v>1</v>
      </c>
      <c r="BL75">
        <v>0</v>
      </c>
      <c r="BM75">
        <v>0</v>
      </c>
      <c r="BN75">
        <v>0</v>
      </c>
      <c r="BO75">
        <v>1</v>
      </c>
      <c r="BQ75">
        <v>11</v>
      </c>
      <c r="BR75">
        <v>5</v>
      </c>
      <c r="BS75">
        <v>0</v>
      </c>
      <c r="BT75">
        <v>1</v>
      </c>
      <c r="BU75">
        <v>0</v>
      </c>
      <c r="BV75">
        <v>0</v>
      </c>
      <c r="BW75">
        <v>0</v>
      </c>
      <c r="BX75">
        <v>4</v>
      </c>
      <c r="BY75">
        <v>0</v>
      </c>
      <c r="BZ75">
        <v>27</v>
      </c>
      <c r="CA75">
        <v>0</v>
      </c>
      <c r="CB75">
        <v>2</v>
      </c>
      <c r="CC75">
        <v>2</v>
      </c>
      <c r="CD75">
        <v>74</v>
      </c>
      <c r="CE75">
        <v>0</v>
      </c>
      <c r="CF75">
        <v>77</v>
      </c>
      <c r="CG75">
        <v>14</v>
      </c>
      <c r="CH75">
        <v>0</v>
      </c>
      <c r="CI75">
        <v>13</v>
      </c>
      <c r="CJ75">
        <v>18</v>
      </c>
      <c r="CK75">
        <v>10</v>
      </c>
      <c r="CM75">
        <v>247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1</v>
      </c>
      <c r="CU75">
        <v>0</v>
      </c>
      <c r="CV75">
        <v>12</v>
      </c>
      <c r="CW75">
        <v>0</v>
      </c>
      <c r="CX75">
        <v>2</v>
      </c>
      <c r="CY75">
        <v>1</v>
      </c>
      <c r="CZ75">
        <v>57</v>
      </c>
      <c r="DA75">
        <v>0</v>
      </c>
      <c r="DB75">
        <v>74</v>
      </c>
      <c r="DC75">
        <v>4</v>
      </c>
      <c r="DD75">
        <v>0</v>
      </c>
      <c r="DE75">
        <v>10</v>
      </c>
      <c r="DF75">
        <v>12</v>
      </c>
      <c r="DG75">
        <v>4</v>
      </c>
      <c r="DH75">
        <v>177</v>
      </c>
      <c r="DJ75">
        <v>5</v>
      </c>
      <c r="DK75">
        <v>0</v>
      </c>
      <c r="DL75">
        <v>1</v>
      </c>
      <c r="DM75">
        <v>0</v>
      </c>
      <c r="DN75">
        <v>0</v>
      </c>
      <c r="DO75">
        <v>0</v>
      </c>
      <c r="DP75">
        <v>2</v>
      </c>
      <c r="DQ75">
        <v>0</v>
      </c>
      <c r="DR75">
        <v>15</v>
      </c>
      <c r="DS75">
        <v>0</v>
      </c>
      <c r="DT75">
        <v>0</v>
      </c>
      <c r="DU75">
        <v>1</v>
      </c>
      <c r="DV75">
        <v>17</v>
      </c>
      <c r="DW75">
        <v>0</v>
      </c>
      <c r="DX75">
        <v>3</v>
      </c>
      <c r="DY75">
        <v>10</v>
      </c>
      <c r="DZ75">
        <v>0</v>
      </c>
      <c r="EA75">
        <v>3</v>
      </c>
      <c r="EB75">
        <v>6</v>
      </c>
      <c r="EC75">
        <v>6</v>
      </c>
      <c r="ED75">
        <v>69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1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GV75">
        <v>0</v>
      </c>
      <c r="GW75">
        <v>295</v>
      </c>
      <c r="GX75">
        <v>247</v>
      </c>
      <c r="GY75">
        <v>23</v>
      </c>
      <c r="GZ75">
        <v>0</v>
      </c>
      <c r="HA75">
        <v>25</v>
      </c>
      <c r="HE75">
        <v>1</v>
      </c>
      <c r="HF75">
        <v>1</v>
      </c>
      <c r="HG75">
        <v>2</v>
      </c>
      <c r="HH75">
        <v>25</v>
      </c>
      <c r="HI75">
        <v>78</v>
      </c>
      <c r="HJ75">
        <v>103</v>
      </c>
    </row>
    <row r="76" spans="1:223" x14ac:dyDescent="0.25">
      <c r="A76" t="s">
        <v>223</v>
      </c>
      <c r="B76" t="s">
        <v>265</v>
      </c>
      <c r="C76" t="s">
        <v>460</v>
      </c>
      <c r="D76">
        <v>4</v>
      </c>
      <c r="E76">
        <v>0</v>
      </c>
      <c r="F76">
        <v>2</v>
      </c>
      <c r="G76">
        <v>0</v>
      </c>
      <c r="H76">
        <v>0</v>
      </c>
      <c r="I76">
        <v>0</v>
      </c>
      <c r="J76">
        <v>12</v>
      </c>
      <c r="K76">
        <v>0</v>
      </c>
      <c r="L76">
        <v>63</v>
      </c>
      <c r="M76">
        <v>3</v>
      </c>
      <c r="N76">
        <v>1</v>
      </c>
      <c r="O76">
        <v>7</v>
      </c>
      <c r="P76">
        <v>64</v>
      </c>
      <c r="Q76">
        <v>1</v>
      </c>
      <c r="R76">
        <v>69</v>
      </c>
      <c r="S76">
        <v>24</v>
      </c>
      <c r="T76">
        <v>0</v>
      </c>
      <c r="U76">
        <v>6</v>
      </c>
      <c r="V76">
        <v>22</v>
      </c>
      <c r="W76">
        <v>20</v>
      </c>
      <c r="X76">
        <v>9</v>
      </c>
      <c r="Y76">
        <v>307</v>
      </c>
      <c r="Z76">
        <v>4</v>
      </c>
      <c r="AA76">
        <v>0</v>
      </c>
      <c r="AB76">
        <v>1</v>
      </c>
      <c r="AC76">
        <v>0</v>
      </c>
      <c r="AD76">
        <v>0</v>
      </c>
      <c r="AE76">
        <v>1</v>
      </c>
      <c r="AF76">
        <v>14</v>
      </c>
      <c r="AG76">
        <v>0</v>
      </c>
      <c r="AH76">
        <v>23</v>
      </c>
      <c r="AI76">
        <v>0</v>
      </c>
      <c r="AJ76">
        <v>2</v>
      </c>
      <c r="AK76">
        <v>4</v>
      </c>
      <c r="AL76">
        <v>63</v>
      </c>
      <c r="AM76">
        <v>2</v>
      </c>
      <c r="AN76">
        <v>50</v>
      </c>
      <c r="AO76">
        <v>14</v>
      </c>
      <c r="AP76">
        <v>1</v>
      </c>
      <c r="AQ76">
        <v>6</v>
      </c>
      <c r="AR76">
        <v>16</v>
      </c>
      <c r="AS76">
        <v>13</v>
      </c>
      <c r="AT76">
        <v>8</v>
      </c>
      <c r="AU76">
        <v>222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3</v>
      </c>
      <c r="BE76">
        <v>0</v>
      </c>
      <c r="BF76">
        <v>0</v>
      </c>
      <c r="BG76">
        <v>0</v>
      </c>
      <c r="BH76">
        <v>5</v>
      </c>
      <c r="BI76">
        <v>0</v>
      </c>
      <c r="BJ76">
        <v>4</v>
      </c>
      <c r="BK76">
        <v>0</v>
      </c>
      <c r="BL76">
        <v>1</v>
      </c>
      <c r="BM76">
        <v>0</v>
      </c>
      <c r="BN76">
        <v>0</v>
      </c>
      <c r="BO76">
        <v>0</v>
      </c>
      <c r="BP76">
        <v>0</v>
      </c>
      <c r="BQ76">
        <v>13</v>
      </c>
      <c r="BR76">
        <v>4</v>
      </c>
      <c r="BS76">
        <v>0</v>
      </c>
      <c r="BT76">
        <v>1</v>
      </c>
      <c r="BU76">
        <v>0</v>
      </c>
      <c r="BV76">
        <v>0</v>
      </c>
      <c r="BW76">
        <v>1</v>
      </c>
      <c r="BX76">
        <v>14</v>
      </c>
      <c r="BY76">
        <v>0</v>
      </c>
      <c r="BZ76">
        <v>26</v>
      </c>
      <c r="CA76">
        <v>0</v>
      </c>
      <c r="CB76">
        <v>2</v>
      </c>
      <c r="CC76">
        <v>4</v>
      </c>
      <c r="CD76">
        <v>68</v>
      </c>
      <c r="CE76">
        <v>2</v>
      </c>
      <c r="CF76">
        <v>54</v>
      </c>
      <c r="CG76">
        <v>14</v>
      </c>
      <c r="CH76">
        <v>2</v>
      </c>
      <c r="CI76">
        <v>6</v>
      </c>
      <c r="CJ76">
        <v>16</v>
      </c>
      <c r="CK76">
        <v>13</v>
      </c>
      <c r="CL76">
        <v>8</v>
      </c>
      <c r="CM76">
        <v>227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11</v>
      </c>
      <c r="CW76">
        <v>0</v>
      </c>
      <c r="CX76">
        <v>1</v>
      </c>
      <c r="CY76">
        <v>2</v>
      </c>
      <c r="CZ76">
        <v>29</v>
      </c>
      <c r="DA76">
        <v>0</v>
      </c>
      <c r="DB76">
        <v>46</v>
      </c>
      <c r="DC76">
        <v>9</v>
      </c>
      <c r="DD76">
        <v>1</v>
      </c>
      <c r="DE76">
        <v>4</v>
      </c>
      <c r="DF76">
        <v>6</v>
      </c>
      <c r="DG76">
        <v>9</v>
      </c>
      <c r="DH76">
        <v>118</v>
      </c>
      <c r="DI76">
        <v>5</v>
      </c>
      <c r="DJ76">
        <v>4</v>
      </c>
      <c r="DK76">
        <v>0</v>
      </c>
      <c r="DL76">
        <v>1</v>
      </c>
      <c r="DM76">
        <v>0</v>
      </c>
      <c r="DN76">
        <v>0</v>
      </c>
      <c r="DO76">
        <v>0</v>
      </c>
      <c r="DP76">
        <v>14</v>
      </c>
      <c r="DQ76">
        <v>0</v>
      </c>
      <c r="DR76">
        <v>15</v>
      </c>
      <c r="DS76">
        <v>0</v>
      </c>
      <c r="DT76">
        <v>1</v>
      </c>
      <c r="DU76">
        <v>2</v>
      </c>
      <c r="DV76">
        <v>39</v>
      </c>
      <c r="DW76">
        <v>2</v>
      </c>
      <c r="DX76">
        <v>8</v>
      </c>
      <c r="DY76">
        <v>5</v>
      </c>
      <c r="DZ76">
        <v>1</v>
      </c>
      <c r="EA76">
        <v>2</v>
      </c>
      <c r="EB76">
        <v>10</v>
      </c>
      <c r="EC76">
        <v>4</v>
      </c>
      <c r="ED76">
        <v>108</v>
      </c>
      <c r="EE76">
        <v>3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1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1</v>
      </c>
      <c r="FP76">
        <v>4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3</v>
      </c>
      <c r="FW76">
        <v>0</v>
      </c>
      <c r="FX76">
        <v>2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155</v>
      </c>
      <c r="GU76">
        <v>70</v>
      </c>
      <c r="GV76">
        <v>0</v>
      </c>
      <c r="GW76">
        <v>307</v>
      </c>
      <c r="GX76">
        <v>227</v>
      </c>
      <c r="GY76">
        <v>29</v>
      </c>
      <c r="GZ76">
        <v>0</v>
      </c>
      <c r="HA76">
        <v>51</v>
      </c>
      <c r="HB76">
        <v>18</v>
      </c>
      <c r="HC76">
        <v>217</v>
      </c>
      <c r="HD76">
        <v>235</v>
      </c>
      <c r="HE76">
        <v>1</v>
      </c>
      <c r="HF76">
        <v>1</v>
      </c>
      <c r="HG76">
        <v>2</v>
      </c>
      <c r="HH76">
        <v>11</v>
      </c>
      <c r="HI76">
        <v>23</v>
      </c>
      <c r="HJ76">
        <v>34</v>
      </c>
      <c r="HK76">
        <v>0</v>
      </c>
      <c r="HL76">
        <v>0</v>
      </c>
      <c r="HM76">
        <v>0</v>
      </c>
      <c r="HN76">
        <v>357</v>
      </c>
      <c r="HO76">
        <v>0</v>
      </c>
    </row>
    <row r="77" spans="1:223" x14ac:dyDescent="0.25">
      <c r="A77" t="s">
        <v>223</v>
      </c>
      <c r="B77" t="s">
        <v>267</v>
      </c>
      <c r="C77" t="s">
        <v>460</v>
      </c>
      <c r="D77">
        <v>1</v>
      </c>
      <c r="E77">
        <v>1</v>
      </c>
      <c r="F77">
        <v>2</v>
      </c>
      <c r="G77">
        <v>0</v>
      </c>
      <c r="H77">
        <v>0</v>
      </c>
      <c r="I77">
        <v>1</v>
      </c>
      <c r="J77">
        <v>6</v>
      </c>
      <c r="K77">
        <v>0</v>
      </c>
      <c r="L77">
        <v>60</v>
      </c>
      <c r="M77">
        <v>2</v>
      </c>
      <c r="N77">
        <v>5</v>
      </c>
      <c r="O77">
        <v>4</v>
      </c>
      <c r="P77">
        <v>64</v>
      </c>
      <c r="Q77">
        <v>0</v>
      </c>
      <c r="R77">
        <v>93</v>
      </c>
      <c r="S77">
        <v>15</v>
      </c>
      <c r="T77">
        <v>1</v>
      </c>
      <c r="U77">
        <v>4</v>
      </c>
      <c r="V77">
        <v>20</v>
      </c>
      <c r="W77">
        <v>7</v>
      </c>
      <c r="X77">
        <v>11</v>
      </c>
      <c r="Y77">
        <v>297</v>
      </c>
      <c r="Z77">
        <v>2</v>
      </c>
      <c r="AA77">
        <v>0</v>
      </c>
      <c r="AB77">
        <v>2</v>
      </c>
      <c r="AC77">
        <v>0</v>
      </c>
      <c r="AD77">
        <v>0</v>
      </c>
      <c r="AE77">
        <v>0</v>
      </c>
      <c r="AF77">
        <v>4</v>
      </c>
      <c r="AG77">
        <v>0</v>
      </c>
      <c r="AH77">
        <v>41</v>
      </c>
      <c r="AI77">
        <v>1</v>
      </c>
      <c r="AJ77">
        <v>1</v>
      </c>
      <c r="AK77">
        <v>4</v>
      </c>
      <c r="AL77">
        <v>43</v>
      </c>
      <c r="AM77">
        <v>1</v>
      </c>
      <c r="AN77">
        <v>58</v>
      </c>
      <c r="AO77">
        <v>12</v>
      </c>
      <c r="AP77">
        <v>1</v>
      </c>
      <c r="AQ77">
        <v>5</v>
      </c>
      <c r="AR77">
        <v>8</v>
      </c>
      <c r="AS77">
        <v>10</v>
      </c>
      <c r="AT77">
        <v>4</v>
      </c>
      <c r="AU77">
        <v>197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7</v>
      </c>
      <c r="BE77">
        <v>0</v>
      </c>
      <c r="BF77">
        <v>0</v>
      </c>
      <c r="BG77">
        <v>0</v>
      </c>
      <c r="BH77">
        <v>5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0</v>
      </c>
      <c r="BO77">
        <v>2</v>
      </c>
      <c r="BP77">
        <v>0</v>
      </c>
      <c r="BQ77">
        <v>15</v>
      </c>
      <c r="BR77">
        <v>2</v>
      </c>
      <c r="BS77">
        <v>0</v>
      </c>
      <c r="BT77">
        <v>2</v>
      </c>
      <c r="BU77">
        <v>0</v>
      </c>
      <c r="BV77">
        <v>0</v>
      </c>
      <c r="BW77">
        <v>0</v>
      </c>
      <c r="BX77">
        <v>4</v>
      </c>
      <c r="BY77">
        <v>0</v>
      </c>
      <c r="BZ77">
        <v>48</v>
      </c>
      <c r="CA77">
        <v>1</v>
      </c>
      <c r="CB77">
        <v>1</v>
      </c>
      <c r="CC77">
        <v>4</v>
      </c>
      <c r="CD77">
        <v>48</v>
      </c>
      <c r="CE77">
        <v>1</v>
      </c>
      <c r="CF77">
        <v>59</v>
      </c>
      <c r="CG77">
        <v>12</v>
      </c>
      <c r="CH77">
        <v>1</v>
      </c>
      <c r="CI77">
        <v>5</v>
      </c>
      <c r="CJ77">
        <v>8</v>
      </c>
      <c r="CK77">
        <v>12</v>
      </c>
      <c r="CL77">
        <v>4</v>
      </c>
      <c r="CM77">
        <v>208</v>
      </c>
      <c r="CN77">
        <v>0</v>
      </c>
      <c r="CO77">
        <v>0</v>
      </c>
      <c r="CP77">
        <v>1</v>
      </c>
      <c r="CQ77">
        <v>0</v>
      </c>
      <c r="CR77">
        <v>0</v>
      </c>
      <c r="CS77">
        <v>0</v>
      </c>
      <c r="CT77">
        <v>1</v>
      </c>
      <c r="CU77">
        <v>0</v>
      </c>
      <c r="CV77">
        <v>12</v>
      </c>
      <c r="CW77">
        <v>1</v>
      </c>
      <c r="CX77">
        <v>1</v>
      </c>
      <c r="CY77">
        <v>3</v>
      </c>
      <c r="CZ77">
        <v>15</v>
      </c>
      <c r="DA77">
        <v>0</v>
      </c>
      <c r="DB77">
        <v>48</v>
      </c>
      <c r="DC77">
        <v>3</v>
      </c>
      <c r="DD77">
        <v>1</v>
      </c>
      <c r="DE77">
        <v>1</v>
      </c>
      <c r="DF77">
        <v>2</v>
      </c>
      <c r="DG77">
        <v>3</v>
      </c>
      <c r="DH77">
        <v>92</v>
      </c>
      <c r="DI77">
        <v>0</v>
      </c>
      <c r="DJ77">
        <v>2</v>
      </c>
      <c r="DK77">
        <v>0</v>
      </c>
      <c r="DL77">
        <v>1</v>
      </c>
      <c r="DM77">
        <v>0</v>
      </c>
      <c r="DN77">
        <v>0</v>
      </c>
      <c r="DO77">
        <v>0</v>
      </c>
      <c r="DP77">
        <v>3</v>
      </c>
      <c r="DQ77">
        <v>0</v>
      </c>
      <c r="DR77">
        <v>36</v>
      </c>
      <c r="DS77">
        <v>0</v>
      </c>
      <c r="DT77">
        <v>0</v>
      </c>
      <c r="DU77">
        <v>1</v>
      </c>
      <c r="DV77">
        <v>33</v>
      </c>
      <c r="DW77">
        <v>1</v>
      </c>
      <c r="DX77">
        <v>11</v>
      </c>
      <c r="DY77">
        <v>9</v>
      </c>
      <c r="DZ77">
        <v>0</v>
      </c>
      <c r="EA77">
        <v>4</v>
      </c>
      <c r="EB77">
        <v>6</v>
      </c>
      <c r="EC77">
        <v>9</v>
      </c>
      <c r="ED77">
        <v>116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1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297</v>
      </c>
      <c r="GX77">
        <v>208</v>
      </c>
      <c r="GY77">
        <v>26</v>
      </c>
      <c r="GZ77">
        <v>0</v>
      </c>
      <c r="HA77">
        <v>63</v>
      </c>
      <c r="HB77">
        <v>0</v>
      </c>
      <c r="HC77">
        <v>0</v>
      </c>
      <c r="HD77">
        <v>0</v>
      </c>
      <c r="HE77">
        <v>0</v>
      </c>
      <c r="HF77">
        <v>1</v>
      </c>
      <c r="HG77">
        <v>1</v>
      </c>
      <c r="HH77">
        <v>15</v>
      </c>
      <c r="HI77">
        <v>20</v>
      </c>
      <c r="HJ77">
        <v>35</v>
      </c>
      <c r="HK77">
        <v>19</v>
      </c>
      <c r="HL77">
        <v>16</v>
      </c>
      <c r="HM77">
        <v>35</v>
      </c>
      <c r="HN77">
        <v>200</v>
      </c>
      <c r="HO77">
        <v>803</v>
      </c>
    </row>
    <row r="78" spans="1:223" x14ac:dyDescent="0.25">
      <c r="A78" t="s">
        <v>266</v>
      </c>
      <c r="B78" t="s">
        <v>295</v>
      </c>
      <c r="C78" t="s">
        <v>460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2</v>
      </c>
      <c r="K78">
        <v>0</v>
      </c>
      <c r="L78">
        <v>55</v>
      </c>
      <c r="M78">
        <v>3</v>
      </c>
      <c r="N78">
        <v>4</v>
      </c>
      <c r="O78">
        <v>14</v>
      </c>
      <c r="P78">
        <v>24</v>
      </c>
      <c r="Q78">
        <v>5</v>
      </c>
      <c r="R78">
        <v>148</v>
      </c>
      <c r="S78">
        <v>4</v>
      </c>
      <c r="T78">
        <v>104</v>
      </c>
      <c r="U78">
        <v>13</v>
      </c>
      <c r="V78">
        <v>7</v>
      </c>
      <c r="W78">
        <v>38</v>
      </c>
      <c r="Y78">
        <v>425</v>
      </c>
      <c r="Z78">
        <v>5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2</v>
      </c>
      <c r="AG78">
        <v>0</v>
      </c>
      <c r="AH78">
        <v>29</v>
      </c>
      <c r="AI78">
        <v>1</v>
      </c>
      <c r="AJ78">
        <v>1</v>
      </c>
      <c r="AK78">
        <v>10</v>
      </c>
      <c r="AL78">
        <v>25</v>
      </c>
      <c r="AM78">
        <v>2</v>
      </c>
      <c r="AN78">
        <v>126</v>
      </c>
      <c r="AO78">
        <v>4</v>
      </c>
      <c r="AP78">
        <v>63</v>
      </c>
      <c r="AQ78">
        <v>8</v>
      </c>
      <c r="AR78">
        <v>7</v>
      </c>
      <c r="AS78">
        <v>30</v>
      </c>
      <c r="AU78">
        <v>313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8</v>
      </c>
      <c r="BE78">
        <v>1</v>
      </c>
      <c r="BF78">
        <v>0</v>
      </c>
      <c r="BG78">
        <v>6</v>
      </c>
      <c r="BH78">
        <v>3</v>
      </c>
      <c r="BI78">
        <v>0</v>
      </c>
      <c r="BJ78">
        <v>2</v>
      </c>
      <c r="BK78">
        <v>1</v>
      </c>
      <c r="BL78">
        <v>0</v>
      </c>
      <c r="BM78">
        <v>1</v>
      </c>
      <c r="BN78">
        <v>0</v>
      </c>
      <c r="BO78">
        <v>1</v>
      </c>
      <c r="BQ78">
        <v>23</v>
      </c>
      <c r="BR78">
        <v>5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2</v>
      </c>
      <c r="BY78">
        <v>0</v>
      </c>
      <c r="BZ78">
        <v>37</v>
      </c>
      <c r="CA78">
        <v>2</v>
      </c>
      <c r="CB78">
        <v>1</v>
      </c>
      <c r="CC78">
        <v>16</v>
      </c>
      <c r="CD78">
        <v>28</v>
      </c>
      <c r="CE78">
        <v>2</v>
      </c>
      <c r="CF78">
        <v>128</v>
      </c>
      <c r="CG78">
        <v>5</v>
      </c>
      <c r="CH78">
        <v>63</v>
      </c>
      <c r="CI78">
        <v>9</v>
      </c>
      <c r="CJ78">
        <v>7</v>
      </c>
      <c r="CK78">
        <v>31</v>
      </c>
      <c r="CM78">
        <v>336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26</v>
      </c>
      <c r="CW78">
        <v>1</v>
      </c>
      <c r="CX78">
        <v>1</v>
      </c>
      <c r="CY78">
        <v>12</v>
      </c>
      <c r="CZ78">
        <v>22</v>
      </c>
      <c r="DA78">
        <v>1</v>
      </c>
      <c r="DB78">
        <v>119</v>
      </c>
      <c r="DC78">
        <v>1</v>
      </c>
      <c r="DD78">
        <v>55</v>
      </c>
      <c r="DE78">
        <v>9</v>
      </c>
      <c r="DF78">
        <v>0</v>
      </c>
      <c r="DG78">
        <v>29</v>
      </c>
      <c r="DH78">
        <v>276</v>
      </c>
      <c r="DJ78">
        <v>5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11</v>
      </c>
      <c r="DS78">
        <v>1</v>
      </c>
      <c r="DT78">
        <v>0</v>
      </c>
      <c r="DU78">
        <v>4</v>
      </c>
      <c r="DV78">
        <v>6</v>
      </c>
      <c r="DW78">
        <v>1</v>
      </c>
      <c r="DX78">
        <v>9</v>
      </c>
      <c r="DY78">
        <v>4</v>
      </c>
      <c r="DZ78">
        <v>8</v>
      </c>
      <c r="EA78">
        <v>0</v>
      </c>
      <c r="EB78">
        <v>7</v>
      </c>
      <c r="EC78">
        <v>2</v>
      </c>
      <c r="ED78">
        <v>60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GV78">
        <v>496</v>
      </c>
      <c r="GW78">
        <v>425</v>
      </c>
      <c r="GX78">
        <v>336</v>
      </c>
      <c r="GY78">
        <v>14</v>
      </c>
      <c r="GZ78">
        <v>0</v>
      </c>
      <c r="HA78">
        <v>571</v>
      </c>
      <c r="HE78">
        <v>1</v>
      </c>
      <c r="HF78">
        <v>3</v>
      </c>
      <c r="HG78">
        <v>4</v>
      </c>
      <c r="HH78">
        <v>84</v>
      </c>
      <c r="HI78">
        <v>33</v>
      </c>
      <c r="HJ78">
        <v>117</v>
      </c>
    </row>
    <row r="79" spans="1:223" x14ac:dyDescent="0.25">
      <c r="A79" t="s">
        <v>266</v>
      </c>
      <c r="B79" t="s">
        <v>264</v>
      </c>
      <c r="C79" t="s">
        <v>460</v>
      </c>
      <c r="D79">
        <v>3</v>
      </c>
      <c r="E79">
        <v>0</v>
      </c>
      <c r="F79">
        <v>0</v>
      </c>
      <c r="G79">
        <v>1</v>
      </c>
      <c r="H79">
        <v>0</v>
      </c>
      <c r="I79">
        <v>0</v>
      </c>
      <c r="J79">
        <v>3</v>
      </c>
      <c r="K79">
        <v>0</v>
      </c>
      <c r="L79">
        <v>53</v>
      </c>
      <c r="M79">
        <v>2</v>
      </c>
      <c r="N79">
        <v>6</v>
      </c>
      <c r="O79">
        <v>16</v>
      </c>
      <c r="P79">
        <v>24</v>
      </c>
      <c r="Q79">
        <v>3</v>
      </c>
      <c r="R79">
        <v>133</v>
      </c>
      <c r="S79">
        <v>16</v>
      </c>
      <c r="T79">
        <v>106</v>
      </c>
      <c r="U79">
        <v>11</v>
      </c>
      <c r="V79">
        <v>2</v>
      </c>
      <c r="W79">
        <v>39</v>
      </c>
      <c r="Y79">
        <v>418</v>
      </c>
      <c r="Z79">
        <v>2</v>
      </c>
      <c r="AA79">
        <v>1</v>
      </c>
      <c r="AB79">
        <v>0</v>
      </c>
      <c r="AC79">
        <v>1</v>
      </c>
      <c r="AD79">
        <v>0</v>
      </c>
      <c r="AE79">
        <v>0</v>
      </c>
      <c r="AF79">
        <v>2</v>
      </c>
      <c r="AG79">
        <v>0</v>
      </c>
      <c r="AH79">
        <v>39</v>
      </c>
      <c r="AI79">
        <v>3</v>
      </c>
      <c r="AJ79">
        <v>4</v>
      </c>
      <c r="AK79">
        <v>14</v>
      </c>
      <c r="AL79">
        <v>22</v>
      </c>
      <c r="AM79">
        <v>5</v>
      </c>
      <c r="AN79">
        <v>131</v>
      </c>
      <c r="AO79">
        <v>6</v>
      </c>
      <c r="AP79">
        <v>64</v>
      </c>
      <c r="AQ79">
        <v>10</v>
      </c>
      <c r="AR79">
        <v>5</v>
      </c>
      <c r="AS79">
        <v>34</v>
      </c>
      <c r="AU79">
        <v>343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13</v>
      </c>
      <c r="BE79">
        <v>1</v>
      </c>
      <c r="BF79">
        <v>1</v>
      </c>
      <c r="BG79">
        <v>1</v>
      </c>
      <c r="BH79">
        <v>8</v>
      </c>
      <c r="BI79">
        <v>0</v>
      </c>
      <c r="BJ79">
        <v>6</v>
      </c>
      <c r="BK79">
        <v>2</v>
      </c>
      <c r="BL79">
        <v>0</v>
      </c>
      <c r="BM79">
        <v>0</v>
      </c>
      <c r="BN79">
        <v>0</v>
      </c>
      <c r="BO79">
        <v>2</v>
      </c>
      <c r="BQ79">
        <v>35</v>
      </c>
      <c r="BR79">
        <v>3</v>
      </c>
      <c r="BS79">
        <v>1</v>
      </c>
      <c r="BT79">
        <v>0</v>
      </c>
      <c r="BU79">
        <v>1</v>
      </c>
      <c r="BV79">
        <v>0</v>
      </c>
      <c r="BW79">
        <v>0</v>
      </c>
      <c r="BX79">
        <v>2</v>
      </c>
      <c r="BY79">
        <v>0</v>
      </c>
      <c r="BZ79">
        <v>52</v>
      </c>
      <c r="CA79">
        <v>4</v>
      </c>
      <c r="CB79">
        <v>5</v>
      </c>
      <c r="CC79">
        <v>15</v>
      </c>
      <c r="CD79">
        <v>30</v>
      </c>
      <c r="CE79">
        <v>5</v>
      </c>
      <c r="CF79">
        <v>137</v>
      </c>
      <c r="CG79">
        <v>8</v>
      </c>
      <c r="CH79">
        <v>64</v>
      </c>
      <c r="CI79">
        <v>10</v>
      </c>
      <c r="CJ79">
        <v>5</v>
      </c>
      <c r="CK79">
        <v>36</v>
      </c>
      <c r="CM79">
        <v>378</v>
      </c>
      <c r="CN79">
        <v>0</v>
      </c>
      <c r="CO79">
        <v>0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37</v>
      </c>
      <c r="CW79">
        <v>3</v>
      </c>
      <c r="CX79">
        <v>4</v>
      </c>
      <c r="CY79">
        <v>12</v>
      </c>
      <c r="CZ79">
        <v>17</v>
      </c>
      <c r="DA79">
        <v>5</v>
      </c>
      <c r="DB79">
        <v>132</v>
      </c>
      <c r="DC79">
        <v>4</v>
      </c>
      <c r="DD79">
        <v>46</v>
      </c>
      <c r="DE79">
        <v>9</v>
      </c>
      <c r="DF79">
        <v>1</v>
      </c>
      <c r="DG79">
        <v>34</v>
      </c>
      <c r="DH79">
        <v>305</v>
      </c>
      <c r="DJ79">
        <v>3</v>
      </c>
      <c r="DK79">
        <v>1</v>
      </c>
      <c r="DL79">
        <v>0</v>
      </c>
      <c r="DM79">
        <v>0</v>
      </c>
      <c r="DN79">
        <v>0</v>
      </c>
      <c r="DO79">
        <v>0</v>
      </c>
      <c r="DP79">
        <v>1</v>
      </c>
      <c r="DQ79">
        <v>0</v>
      </c>
      <c r="DR79">
        <v>15</v>
      </c>
      <c r="DS79">
        <v>1</v>
      </c>
      <c r="DT79">
        <v>1</v>
      </c>
      <c r="DU79">
        <v>3</v>
      </c>
      <c r="DV79">
        <v>13</v>
      </c>
      <c r="DW79">
        <v>0</v>
      </c>
      <c r="DX79">
        <v>5</v>
      </c>
      <c r="DY79">
        <v>4</v>
      </c>
      <c r="DZ79">
        <v>18</v>
      </c>
      <c r="EA79">
        <v>1</v>
      </c>
      <c r="EB79">
        <v>4</v>
      </c>
      <c r="EC79">
        <v>2</v>
      </c>
      <c r="ED79">
        <v>72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1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1</v>
      </c>
      <c r="GV79">
        <v>482</v>
      </c>
      <c r="GW79">
        <v>418</v>
      </c>
      <c r="GX79">
        <v>378</v>
      </c>
      <c r="GY79">
        <v>33</v>
      </c>
      <c r="GZ79">
        <v>0</v>
      </c>
      <c r="HA79">
        <v>489</v>
      </c>
      <c r="HE79">
        <v>0</v>
      </c>
      <c r="HF79">
        <v>2</v>
      </c>
      <c r="HG79">
        <v>2</v>
      </c>
      <c r="HH79">
        <v>74</v>
      </c>
      <c r="HI79">
        <v>24</v>
      </c>
      <c r="HJ79">
        <v>98</v>
      </c>
    </row>
    <row r="80" spans="1:223" x14ac:dyDescent="0.25">
      <c r="A80" t="s">
        <v>266</v>
      </c>
      <c r="B80" t="s">
        <v>265</v>
      </c>
      <c r="C80" t="s">
        <v>460</v>
      </c>
      <c r="D80">
        <v>8</v>
      </c>
      <c r="E80">
        <v>0</v>
      </c>
      <c r="F80">
        <v>1</v>
      </c>
      <c r="G80">
        <v>0</v>
      </c>
      <c r="H80">
        <v>0</v>
      </c>
      <c r="I80">
        <v>0</v>
      </c>
      <c r="J80">
        <v>3</v>
      </c>
      <c r="K80">
        <v>0</v>
      </c>
      <c r="L80">
        <v>42</v>
      </c>
      <c r="M80">
        <v>5</v>
      </c>
      <c r="N80">
        <v>4</v>
      </c>
      <c r="O80">
        <v>23</v>
      </c>
      <c r="P80">
        <v>35</v>
      </c>
      <c r="Q80">
        <v>3</v>
      </c>
      <c r="R80">
        <v>99</v>
      </c>
      <c r="S80">
        <v>12</v>
      </c>
      <c r="T80">
        <v>71</v>
      </c>
      <c r="U80">
        <v>10</v>
      </c>
      <c r="V80">
        <v>4</v>
      </c>
      <c r="W80">
        <v>14</v>
      </c>
      <c r="X80">
        <v>11</v>
      </c>
      <c r="Y80">
        <v>345</v>
      </c>
      <c r="Z80">
        <v>6</v>
      </c>
      <c r="AA80">
        <v>0</v>
      </c>
      <c r="AB80">
        <v>0</v>
      </c>
      <c r="AC80">
        <v>3</v>
      </c>
      <c r="AD80">
        <v>0</v>
      </c>
      <c r="AE80">
        <v>0</v>
      </c>
      <c r="AF80">
        <v>3</v>
      </c>
      <c r="AG80">
        <v>0</v>
      </c>
      <c r="AH80">
        <v>40</v>
      </c>
      <c r="AI80">
        <v>1</v>
      </c>
      <c r="AJ80">
        <v>2</v>
      </c>
      <c r="AK80">
        <v>22</v>
      </c>
      <c r="AL80">
        <v>31</v>
      </c>
      <c r="AM80">
        <v>1</v>
      </c>
      <c r="AN80">
        <v>100</v>
      </c>
      <c r="AO80">
        <v>15</v>
      </c>
      <c r="AP80">
        <v>86</v>
      </c>
      <c r="AQ80">
        <v>9</v>
      </c>
      <c r="AR80">
        <v>3</v>
      </c>
      <c r="AS80">
        <v>13</v>
      </c>
      <c r="AT80">
        <v>10</v>
      </c>
      <c r="AU80">
        <v>345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1</v>
      </c>
      <c r="BC80">
        <v>0</v>
      </c>
      <c r="BD80">
        <v>9</v>
      </c>
      <c r="BE80">
        <v>3</v>
      </c>
      <c r="BF80">
        <v>0</v>
      </c>
      <c r="BG80">
        <v>1</v>
      </c>
      <c r="BH80">
        <v>5</v>
      </c>
      <c r="BI80">
        <v>0</v>
      </c>
      <c r="BJ80">
        <v>4</v>
      </c>
      <c r="BK80">
        <v>2</v>
      </c>
      <c r="BL80">
        <v>1</v>
      </c>
      <c r="BM80">
        <v>0</v>
      </c>
      <c r="BN80">
        <v>0</v>
      </c>
      <c r="BO80">
        <v>0</v>
      </c>
      <c r="BP80">
        <v>0</v>
      </c>
      <c r="BQ80">
        <v>26</v>
      </c>
      <c r="BR80">
        <v>6</v>
      </c>
      <c r="BS80">
        <v>0</v>
      </c>
      <c r="BT80">
        <v>0</v>
      </c>
      <c r="BU80">
        <v>3</v>
      </c>
      <c r="BV80">
        <v>0</v>
      </c>
      <c r="BW80">
        <v>0</v>
      </c>
      <c r="BX80">
        <v>4</v>
      </c>
      <c r="BY80">
        <v>0</v>
      </c>
      <c r="BZ80">
        <v>49</v>
      </c>
      <c r="CA80">
        <v>4</v>
      </c>
      <c r="CB80">
        <v>2</v>
      </c>
      <c r="CC80">
        <v>23</v>
      </c>
      <c r="CD80">
        <v>36</v>
      </c>
      <c r="CE80">
        <v>1</v>
      </c>
      <c r="CF80">
        <v>104</v>
      </c>
      <c r="CG80">
        <v>17</v>
      </c>
      <c r="CH80">
        <v>87</v>
      </c>
      <c r="CI80">
        <v>9</v>
      </c>
      <c r="CJ80">
        <v>3</v>
      </c>
      <c r="CK80">
        <v>13</v>
      </c>
      <c r="CL80">
        <v>10</v>
      </c>
      <c r="CM80">
        <v>361</v>
      </c>
      <c r="CN80">
        <v>0</v>
      </c>
      <c r="CO80">
        <v>0</v>
      </c>
      <c r="CP80">
        <v>0</v>
      </c>
      <c r="CQ80">
        <v>1</v>
      </c>
      <c r="CR80">
        <v>0</v>
      </c>
      <c r="CS80">
        <v>0</v>
      </c>
      <c r="CT80">
        <v>0</v>
      </c>
      <c r="CU80">
        <v>0</v>
      </c>
      <c r="CV80">
        <v>36</v>
      </c>
      <c r="CW80">
        <v>4</v>
      </c>
      <c r="CX80">
        <v>2</v>
      </c>
      <c r="CY80">
        <v>18</v>
      </c>
      <c r="CZ80">
        <v>27</v>
      </c>
      <c r="DA80">
        <v>0</v>
      </c>
      <c r="DB80">
        <v>100</v>
      </c>
      <c r="DC80">
        <v>12</v>
      </c>
      <c r="DD80">
        <v>55</v>
      </c>
      <c r="DE80">
        <v>9</v>
      </c>
      <c r="DF80">
        <v>0</v>
      </c>
      <c r="DG80">
        <v>11</v>
      </c>
      <c r="DH80">
        <v>275</v>
      </c>
      <c r="DI80">
        <v>10</v>
      </c>
      <c r="DJ80">
        <v>5</v>
      </c>
      <c r="DK80">
        <v>0</v>
      </c>
      <c r="DL80">
        <v>0</v>
      </c>
      <c r="DM80">
        <v>1</v>
      </c>
      <c r="DN80">
        <v>0</v>
      </c>
      <c r="DO80">
        <v>0</v>
      </c>
      <c r="DP80">
        <v>2</v>
      </c>
      <c r="DQ80">
        <v>0</v>
      </c>
      <c r="DR80">
        <v>13</v>
      </c>
      <c r="DS80">
        <v>0</v>
      </c>
      <c r="DT80">
        <v>0</v>
      </c>
      <c r="DU80">
        <v>5</v>
      </c>
      <c r="DV80">
        <v>9</v>
      </c>
      <c r="DW80">
        <v>1</v>
      </c>
      <c r="DX80">
        <v>4</v>
      </c>
      <c r="DY80">
        <v>5</v>
      </c>
      <c r="DZ80">
        <v>32</v>
      </c>
      <c r="EA80">
        <v>0</v>
      </c>
      <c r="EB80">
        <v>3</v>
      </c>
      <c r="EC80">
        <v>2</v>
      </c>
      <c r="ED80">
        <v>82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1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1</v>
      </c>
      <c r="EX80">
        <v>1</v>
      </c>
      <c r="EY80">
        <v>0</v>
      </c>
      <c r="EZ80">
        <v>0</v>
      </c>
      <c r="FA80">
        <v>1</v>
      </c>
      <c r="FB80">
        <v>0</v>
      </c>
      <c r="FC80">
        <v>0</v>
      </c>
      <c r="FD80">
        <v>1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3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518</v>
      </c>
      <c r="GU80">
        <v>91</v>
      </c>
      <c r="GV80">
        <v>475</v>
      </c>
      <c r="GW80">
        <v>345</v>
      </c>
      <c r="GX80">
        <v>361</v>
      </c>
      <c r="GY80">
        <v>42</v>
      </c>
      <c r="GZ80">
        <v>0</v>
      </c>
      <c r="HA80">
        <v>417</v>
      </c>
      <c r="HB80">
        <v>33</v>
      </c>
      <c r="HC80">
        <v>338</v>
      </c>
      <c r="HD80">
        <v>371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109</v>
      </c>
      <c r="HL80">
        <v>14</v>
      </c>
      <c r="HM80">
        <v>123</v>
      </c>
      <c r="HN80">
        <v>0</v>
      </c>
      <c r="HO80">
        <v>89</v>
      </c>
    </row>
    <row r="81" spans="1:223" x14ac:dyDescent="0.25">
      <c r="A81" t="s">
        <v>266</v>
      </c>
      <c r="B81" t="s">
        <v>267</v>
      </c>
      <c r="C81" t="s">
        <v>460</v>
      </c>
      <c r="D81">
        <v>6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45</v>
      </c>
      <c r="M81">
        <v>1</v>
      </c>
      <c r="N81">
        <v>6</v>
      </c>
      <c r="O81">
        <v>9</v>
      </c>
      <c r="P81">
        <v>42</v>
      </c>
      <c r="Q81">
        <v>4</v>
      </c>
      <c r="R81">
        <v>135</v>
      </c>
      <c r="S81">
        <v>11</v>
      </c>
      <c r="T81">
        <v>119</v>
      </c>
      <c r="U81">
        <v>19</v>
      </c>
      <c r="V81">
        <v>5</v>
      </c>
      <c r="W81">
        <v>25</v>
      </c>
      <c r="X81">
        <v>20</v>
      </c>
      <c r="Y81">
        <v>448</v>
      </c>
      <c r="Z81">
        <v>4</v>
      </c>
      <c r="AA81">
        <v>0</v>
      </c>
      <c r="AB81">
        <v>1</v>
      </c>
      <c r="AC81">
        <v>0</v>
      </c>
      <c r="AD81">
        <v>0</v>
      </c>
      <c r="AE81">
        <v>0</v>
      </c>
      <c r="AF81">
        <v>4</v>
      </c>
      <c r="AG81">
        <v>0</v>
      </c>
      <c r="AH81">
        <v>28</v>
      </c>
      <c r="AI81">
        <v>3</v>
      </c>
      <c r="AJ81">
        <v>3</v>
      </c>
      <c r="AK81">
        <v>19</v>
      </c>
      <c r="AL81">
        <v>33</v>
      </c>
      <c r="AM81">
        <v>3</v>
      </c>
      <c r="AN81">
        <v>84</v>
      </c>
      <c r="AO81">
        <v>5</v>
      </c>
      <c r="AP81">
        <v>67</v>
      </c>
      <c r="AQ81">
        <v>15</v>
      </c>
      <c r="AR81">
        <v>4</v>
      </c>
      <c r="AS81">
        <v>19</v>
      </c>
      <c r="AT81">
        <v>16</v>
      </c>
      <c r="AU81">
        <v>308</v>
      </c>
      <c r="AV81">
        <v>1</v>
      </c>
      <c r="AW81">
        <v>0</v>
      </c>
      <c r="AX81">
        <v>0</v>
      </c>
      <c r="AY81">
        <v>1</v>
      </c>
      <c r="AZ81">
        <v>0</v>
      </c>
      <c r="BA81">
        <v>0</v>
      </c>
      <c r="BB81">
        <v>0</v>
      </c>
      <c r="BC81">
        <v>0</v>
      </c>
      <c r="BD81">
        <v>8</v>
      </c>
      <c r="BE81">
        <v>0</v>
      </c>
      <c r="BF81">
        <v>1</v>
      </c>
      <c r="BG81">
        <v>0</v>
      </c>
      <c r="BH81">
        <v>5</v>
      </c>
      <c r="BI81">
        <v>0</v>
      </c>
      <c r="BJ81">
        <v>7</v>
      </c>
      <c r="BK81">
        <v>1</v>
      </c>
      <c r="BL81">
        <v>2</v>
      </c>
      <c r="BM81">
        <v>0</v>
      </c>
      <c r="BN81">
        <v>0</v>
      </c>
      <c r="BO81">
        <v>5</v>
      </c>
      <c r="BP81">
        <v>1</v>
      </c>
      <c r="BQ81">
        <v>32</v>
      </c>
      <c r="BR81">
        <v>5</v>
      </c>
      <c r="BS81">
        <v>0</v>
      </c>
      <c r="BT81">
        <v>1</v>
      </c>
      <c r="BU81">
        <v>1</v>
      </c>
      <c r="BV81">
        <v>0</v>
      </c>
      <c r="BW81">
        <v>0</v>
      </c>
      <c r="BX81">
        <v>4</v>
      </c>
      <c r="BY81">
        <v>0</v>
      </c>
      <c r="BZ81">
        <v>36</v>
      </c>
      <c r="CA81">
        <v>3</v>
      </c>
      <c r="CB81">
        <v>4</v>
      </c>
      <c r="CC81">
        <v>19</v>
      </c>
      <c r="CD81">
        <v>38</v>
      </c>
      <c r="CE81">
        <v>3</v>
      </c>
      <c r="CF81">
        <v>91</v>
      </c>
      <c r="CG81">
        <v>6</v>
      </c>
      <c r="CH81">
        <v>69</v>
      </c>
      <c r="CI81">
        <v>15</v>
      </c>
      <c r="CJ81">
        <v>4</v>
      </c>
      <c r="CK81">
        <v>24</v>
      </c>
      <c r="CL81">
        <v>17</v>
      </c>
      <c r="CM81">
        <v>323</v>
      </c>
      <c r="CN81">
        <v>0</v>
      </c>
      <c r="CO81">
        <v>0</v>
      </c>
      <c r="CP81">
        <v>1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23</v>
      </c>
      <c r="CW81">
        <v>1</v>
      </c>
      <c r="CX81">
        <v>3</v>
      </c>
      <c r="CY81">
        <v>17</v>
      </c>
      <c r="CZ81">
        <v>32</v>
      </c>
      <c r="DA81">
        <v>3</v>
      </c>
      <c r="DB81">
        <v>87</v>
      </c>
      <c r="DC81">
        <v>5</v>
      </c>
      <c r="DD81">
        <v>53</v>
      </c>
      <c r="DE81">
        <v>15</v>
      </c>
      <c r="DF81">
        <v>0</v>
      </c>
      <c r="DG81">
        <v>20</v>
      </c>
      <c r="DH81">
        <v>260</v>
      </c>
      <c r="DI81">
        <v>15</v>
      </c>
      <c r="DJ81">
        <v>5</v>
      </c>
      <c r="DK81">
        <v>0</v>
      </c>
      <c r="DL81">
        <v>0</v>
      </c>
      <c r="DM81">
        <v>1</v>
      </c>
      <c r="DN81">
        <v>0</v>
      </c>
      <c r="DO81">
        <v>0</v>
      </c>
      <c r="DP81">
        <v>3</v>
      </c>
      <c r="DQ81">
        <v>0</v>
      </c>
      <c r="DR81">
        <v>13</v>
      </c>
      <c r="DS81">
        <v>2</v>
      </c>
      <c r="DT81">
        <v>1</v>
      </c>
      <c r="DU81">
        <v>2</v>
      </c>
      <c r="DV81">
        <v>6</v>
      </c>
      <c r="DW81">
        <v>0</v>
      </c>
      <c r="DX81">
        <v>4</v>
      </c>
      <c r="DY81">
        <v>1</v>
      </c>
      <c r="DZ81">
        <v>16</v>
      </c>
      <c r="EA81">
        <v>0</v>
      </c>
      <c r="EB81">
        <v>4</v>
      </c>
      <c r="EC81">
        <v>4</v>
      </c>
      <c r="ED81">
        <v>62</v>
      </c>
      <c r="EE81">
        <v>2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1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168</v>
      </c>
      <c r="GU81">
        <v>67</v>
      </c>
      <c r="GV81">
        <v>407</v>
      </c>
      <c r="GW81">
        <v>448</v>
      </c>
      <c r="GX81">
        <v>323</v>
      </c>
      <c r="GY81">
        <v>24</v>
      </c>
      <c r="GZ81">
        <v>0</v>
      </c>
      <c r="HA81">
        <v>508</v>
      </c>
      <c r="HB81">
        <v>31</v>
      </c>
      <c r="HC81">
        <v>309</v>
      </c>
      <c r="HD81">
        <v>340</v>
      </c>
      <c r="HE81">
        <v>0</v>
      </c>
      <c r="HF81">
        <v>1</v>
      </c>
      <c r="HG81">
        <v>1</v>
      </c>
      <c r="HH81">
        <v>70</v>
      </c>
      <c r="HI81">
        <v>27</v>
      </c>
      <c r="HJ81">
        <v>97</v>
      </c>
      <c r="HK81">
        <v>83</v>
      </c>
      <c r="HL81">
        <v>14</v>
      </c>
      <c r="HM81">
        <v>97</v>
      </c>
      <c r="HN81">
        <v>0</v>
      </c>
      <c r="HO81">
        <v>97</v>
      </c>
    </row>
    <row r="82" spans="1:223" x14ac:dyDescent="0.25">
      <c r="A82" t="s">
        <v>237</v>
      </c>
      <c r="B82" t="s">
        <v>295</v>
      </c>
      <c r="C82" t="s">
        <v>460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</v>
      </c>
      <c r="K82">
        <v>0</v>
      </c>
      <c r="L82">
        <v>7</v>
      </c>
      <c r="M82">
        <v>0</v>
      </c>
      <c r="N82">
        <v>0</v>
      </c>
      <c r="O82">
        <v>0</v>
      </c>
      <c r="P82">
        <v>84</v>
      </c>
      <c r="Q82">
        <v>0</v>
      </c>
      <c r="R82">
        <v>33</v>
      </c>
      <c r="S82">
        <v>9</v>
      </c>
      <c r="T82">
        <v>0</v>
      </c>
      <c r="U82">
        <v>1</v>
      </c>
      <c r="V82">
        <v>12</v>
      </c>
      <c r="W82">
        <v>1</v>
      </c>
      <c r="Y82">
        <v>149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</v>
      </c>
      <c r="AG82">
        <v>0</v>
      </c>
      <c r="AH82">
        <v>7</v>
      </c>
      <c r="AI82">
        <v>0</v>
      </c>
      <c r="AJ82">
        <v>0</v>
      </c>
      <c r="AK82">
        <v>0</v>
      </c>
      <c r="AL82">
        <v>52</v>
      </c>
      <c r="AM82">
        <v>0</v>
      </c>
      <c r="AN82">
        <v>27</v>
      </c>
      <c r="AO82">
        <v>3</v>
      </c>
      <c r="AP82">
        <v>0</v>
      </c>
      <c r="AQ82">
        <v>3</v>
      </c>
      <c r="AR82">
        <v>11</v>
      </c>
      <c r="AS82">
        <v>4</v>
      </c>
      <c r="AU82">
        <v>108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8</v>
      </c>
      <c r="BI82">
        <v>0</v>
      </c>
      <c r="BJ82">
        <v>2</v>
      </c>
      <c r="BK82">
        <v>1</v>
      </c>
      <c r="BL82">
        <v>0</v>
      </c>
      <c r="BM82">
        <v>0</v>
      </c>
      <c r="BN82">
        <v>0</v>
      </c>
      <c r="BO82">
        <v>2</v>
      </c>
      <c r="BQ82">
        <v>13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1</v>
      </c>
      <c r="BY82">
        <v>0</v>
      </c>
      <c r="BZ82">
        <v>7</v>
      </c>
      <c r="CA82">
        <v>0</v>
      </c>
      <c r="CB82">
        <v>0</v>
      </c>
      <c r="CC82">
        <v>0</v>
      </c>
      <c r="CD82">
        <v>60</v>
      </c>
      <c r="CE82">
        <v>0</v>
      </c>
      <c r="CF82">
        <v>29</v>
      </c>
      <c r="CG82">
        <v>4</v>
      </c>
      <c r="CH82">
        <v>0</v>
      </c>
      <c r="CI82">
        <v>3</v>
      </c>
      <c r="CJ82">
        <v>11</v>
      </c>
      <c r="CK82">
        <v>6</v>
      </c>
      <c r="CM82">
        <v>121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1</v>
      </c>
      <c r="CU82">
        <v>0</v>
      </c>
      <c r="CV82">
        <v>2</v>
      </c>
      <c r="CW82">
        <v>0</v>
      </c>
      <c r="CX82">
        <v>0</v>
      </c>
      <c r="CY82">
        <v>0</v>
      </c>
      <c r="CZ82">
        <v>43</v>
      </c>
      <c r="DA82">
        <v>0</v>
      </c>
      <c r="DB82">
        <v>27</v>
      </c>
      <c r="DC82">
        <v>2</v>
      </c>
      <c r="DD82">
        <v>0</v>
      </c>
      <c r="DE82">
        <v>2</v>
      </c>
      <c r="DF82">
        <v>4</v>
      </c>
      <c r="DG82">
        <v>2</v>
      </c>
      <c r="DH82">
        <v>83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5</v>
      </c>
      <c r="DS82">
        <v>0</v>
      </c>
      <c r="DT82">
        <v>0</v>
      </c>
      <c r="DU82">
        <v>0</v>
      </c>
      <c r="DV82">
        <v>17</v>
      </c>
      <c r="DW82">
        <v>0</v>
      </c>
      <c r="DX82">
        <v>2</v>
      </c>
      <c r="DY82">
        <v>2</v>
      </c>
      <c r="DZ82">
        <v>0</v>
      </c>
      <c r="EA82">
        <v>1</v>
      </c>
      <c r="EB82">
        <v>7</v>
      </c>
      <c r="EC82">
        <v>4</v>
      </c>
      <c r="ED82">
        <v>38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GV82">
        <v>92</v>
      </c>
      <c r="GW82">
        <v>149</v>
      </c>
      <c r="GX82">
        <v>121</v>
      </c>
      <c r="GY82">
        <v>5</v>
      </c>
      <c r="GZ82">
        <v>0</v>
      </c>
      <c r="HA82">
        <v>115</v>
      </c>
      <c r="HE82">
        <v>1</v>
      </c>
      <c r="HF82">
        <v>0</v>
      </c>
      <c r="HG82">
        <v>1</v>
      </c>
      <c r="HH82">
        <v>37</v>
      </c>
      <c r="HI82">
        <v>28</v>
      </c>
      <c r="HJ82">
        <v>65</v>
      </c>
    </row>
    <row r="83" spans="1:223" x14ac:dyDescent="0.25">
      <c r="A83" t="s">
        <v>237</v>
      </c>
      <c r="B83" t="s">
        <v>264</v>
      </c>
      <c r="C83" t="s">
        <v>460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4</v>
      </c>
      <c r="M83">
        <v>0</v>
      </c>
      <c r="N83">
        <v>0</v>
      </c>
      <c r="O83">
        <v>0</v>
      </c>
      <c r="P83">
        <v>54</v>
      </c>
      <c r="Q83">
        <v>0</v>
      </c>
      <c r="R83">
        <v>30</v>
      </c>
      <c r="S83">
        <v>4</v>
      </c>
      <c r="T83">
        <v>0</v>
      </c>
      <c r="U83">
        <v>4</v>
      </c>
      <c r="V83">
        <v>21</v>
      </c>
      <c r="W83">
        <v>5</v>
      </c>
      <c r="X83">
        <v>0</v>
      </c>
      <c r="Y83">
        <v>122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2</v>
      </c>
      <c r="AI83">
        <v>0</v>
      </c>
      <c r="AJ83">
        <v>0</v>
      </c>
      <c r="AK83">
        <v>0</v>
      </c>
      <c r="AL83">
        <v>44</v>
      </c>
      <c r="AM83">
        <v>0</v>
      </c>
      <c r="AN83">
        <v>23</v>
      </c>
      <c r="AO83">
        <v>6</v>
      </c>
      <c r="AP83">
        <v>0</v>
      </c>
      <c r="AQ83">
        <v>8</v>
      </c>
      <c r="AR83">
        <v>5</v>
      </c>
      <c r="AS83">
        <v>0</v>
      </c>
      <c r="AT83">
        <v>0</v>
      </c>
      <c r="AU83">
        <v>88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1</v>
      </c>
      <c r="BE83">
        <v>0</v>
      </c>
      <c r="BF83">
        <v>0</v>
      </c>
      <c r="BG83">
        <v>0</v>
      </c>
      <c r="BH83">
        <v>3</v>
      </c>
      <c r="BI83">
        <v>0</v>
      </c>
      <c r="BJ83">
        <v>3</v>
      </c>
      <c r="BK83">
        <v>1</v>
      </c>
      <c r="BL83">
        <v>0</v>
      </c>
      <c r="BM83">
        <v>0</v>
      </c>
      <c r="BN83">
        <v>1</v>
      </c>
      <c r="BO83">
        <v>0</v>
      </c>
      <c r="BP83">
        <v>0</v>
      </c>
      <c r="BQ83">
        <v>9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3</v>
      </c>
      <c r="CA83">
        <v>0</v>
      </c>
      <c r="CB83">
        <v>0</v>
      </c>
      <c r="CC83">
        <v>0</v>
      </c>
      <c r="CD83">
        <v>47</v>
      </c>
      <c r="CE83">
        <v>0</v>
      </c>
      <c r="CF83">
        <v>26</v>
      </c>
      <c r="CG83">
        <v>7</v>
      </c>
      <c r="CH83">
        <v>0</v>
      </c>
      <c r="CI83">
        <v>8</v>
      </c>
      <c r="CJ83">
        <v>6</v>
      </c>
      <c r="CK83">
        <v>0</v>
      </c>
      <c r="CL83">
        <v>0</v>
      </c>
      <c r="CM83">
        <v>97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3</v>
      </c>
      <c r="CW83">
        <v>0</v>
      </c>
      <c r="CX83">
        <v>0</v>
      </c>
      <c r="CY83">
        <v>0</v>
      </c>
      <c r="CZ83">
        <v>37</v>
      </c>
      <c r="DA83">
        <v>0</v>
      </c>
      <c r="DB83">
        <v>25</v>
      </c>
      <c r="DC83">
        <v>5</v>
      </c>
      <c r="DD83">
        <v>0</v>
      </c>
      <c r="DE83">
        <v>8</v>
      </c>
      <c r="DF83">
        <v>5</v>
      </c>
      <c r="DG83">
        <v>0</v>
      </c>
      <c r="DH83">
        <v>83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10</v>
      </c>
      <c r="DW83">
        <v>0</v>
      </c>
      <c r="DX83">
        <v>1</v>
      </c>
      <c r="DY83">
        <v>2</v>
      </c>
      <c r="DZ83">
        <v>0</v>
      </c>
      <c r="EA83">
        <v>0</v>
      </c>
      <c r="EB83">
        <v>1</v>
      </c>
      <c r="EC83">
        <v>0</v>
      </c>
      <c r="ED83">
        <v>14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115</v>
      </c>
      <c r="GW83">
        <v>122</v>
      </c>
      <c r="GX83">
        <v>97</v>
      </c>
      <c r="GY83">
        <v>3</v>
      </c>
      <c r="GZ83">
        <v>0</v>
      </c>
      <c r="HA83">
        <v>137</v>
      </c>
      <c r="HB83">
        <v>10</v>
      </c>
      <c r="HC83">
        <v>87</v>
      </c>
      <c r="HD83">
        <v>97</v>
      </c>
      <c r="HE83">
        <v>1</v>
      </c>
      <c r="HF83">
        <v>0</v>
      </c>
      <c r="HG83">
        <v>1</v>
      </c>
      <c r="HH83">
        <v>28</v>
      </c>
      <c r="HI83">
        <v>20</v>
      </c>
      <c r="HJ83">
        <v>48</v>
      </c>
    </row>
    <row r="84" spans="1:223" x14ac:dyDescent="0.25">
      <c r="A84" t="s">
        <v>237</v>
      </c>
      <c r="B84" t="s">
        <v>265</v>
      </c>
      <c r="C84" t="s">
        <v>460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3</v>
      </c>
      <c r="M84">
        <v>0</v>
      </c>
      <c r="N84">
        <v>0</v>
      </c>
      <c r="O84">
        <v>0</v>
      </c>
      <c r="P84">
        <v>46</v>
      </c>
      <c r="Q84">
        <v>0</v>
      </c>
      <c r="R84">
        <v>31</v>
      </c>
      <c r="S84">
        <v>12</v>
      </c>
      <c r="T84">
        <v>0</v>
      </c>
      <c r="U84">
        <v>5</v>
      </c>
      <c r="V84">
        <v>6</v>
      </c>
      <c r="W84">
        <v>1</v>
      </c>
      <c r="X84">
        <v>0</v>
      </c>
      <c r="Y84">
        <v>104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</v>
      </c>
      <c r="AG84">
        <v>0</v>
      </c>
      <c r="AH84">
        <v>7</v>
      </c>
      <c r="AI84">
        <v>0</v>
      </c>
      <c r="AJ84">
        <v>0</v>
      </c>
      <c r="AK84">
        <v>0</v>
      </c>
      <c r="AL84">
        <v>60</v>
      </c>
      <c r="AM84">
        <v>0</v>
      </c>
      <c r="AN84">
        <v>32</v>
      </c>
      <c r="AO84">
        <v>10</v>
      </c>
      <c r="AP84">
        <v>0</v>
      </c>
      <c r="AQ84">
        <v>1</v>
      </c>
      <c r="AR84">
        <v>12</v>
      </c>
      <c r="AS84">
        <v>0</v>
      </c>
      <c r="AT84">
        <v>0</v>
      </c>
      <c r="AU84">
        <v>123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1</v>
      </c>
      <c r="BE84">
        <v>0</v>
      </c>
      <c r="BF84">
        <v>0</v>
      </c>
      <c r="BG84">
        <v>0</v>
      </c>
      <c r="BH84">
        <v>4</v>
      </c>
      <c r="BI84">
        <v>0</v>
      </c>
      <c r="BJ84">
        <v>2</v>
      </c>
      <c r="BK84">
        <v>2</v>
      </c>
      <c r="BL84">
        <v>0</v>
      </c>
      <c r="BM84">
        <v>1</v>
      </c>
      <c r="BN84">
        <v>0</v>
      </c>
      <c r="BO84">
        <v>0</v>
      </c>
      <c r="BP84">
        <v>0</v>
      </c>
      <c r="BQ84">
        <v>10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1</v>
      </c>
      <c r="BY84">
        <v>0</v>
      </c>
      <c r="BZ84">
        <v>8</v>
      </c>
      <c r="CA84">
        <v>0</v>
      </c>
      <c r="CB84">
        <v>0</v>
      </c>
      <c r="CC84">
        <v>0</v>
      </c>
      <c r="CD84">
        <v>64</v>
      </c>
      <c r="CE84">
        <v>0</v>
      </c>
      <c r="CF84">
        <v>34</v>
      </c>
      <c r="CG84">
        <v>12</v>
      </c>
      <c r="CH84">
        <v>0</v>
      </c>
      <c r="CI84">
        <v>2</v>
      </c>
      <c r="CJ84">
        <v>12</v>
      </c>
      <c r="CK84">
        <v>0</v>
      </c>
      <c r="CL84">
        <v>0</v>
      </c>
      <c r="CM84">
        <v>133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3</v>
      </c>
      <c r="CW84">
        <v>0</v>
      </c>
      <c r="CX84">
        <v>0</v>
      </c>
      <c r="CY84">
        <v>0</v>
      </c>
      <c r="CZ84">
        <v>45</v>
      </c>
      <c r="DA84">
        <v>0</v>
      </c>
      <c r="DB84">
        <v>29</v>
      </c>
      <c r="DC84">
        <v>9</v>
      </c>
      <c r="DD84">
        <v>0</v>
      </c>
      <c r="DE84">
        <v>2</v>
      </c>
      <c r="DF84">
        <v>7</v>
      </c>
      <c r="DG84">
        <v>0</v>
      </c>
      <c r="DH84">
        <v>95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1</v>
      </c>
      <c r="DQ84">
        <v>0</v>
      </c>
      <c r="DR84">
        <v>5</v>
      </c>
      <c r="DS84">
        <v>0</v>
      </c>
      <c r="DT84">
        <v>0</v>
      </c>
      <c r="DU84">
        <v>0</v>
      </c>
      <c r="DV84">
        <v>19</v>
      </c>
      <c r="DW84">
        <v>0</v>
      </c>
      <c r="DX84">
        <v>5</v>
      </c>
      <c r="DY84">
        <v>3</v>
      </c>
      <c r="DZ84">
        <v>0</v>
      </c>
      <c r="EA84">
        <v>0</v>
      </c>
      <c r="EB84">
        <v>5</v>
      </c>
      <c r="EC84">
        <v>0</v>
      </c>
      <c r="ED84">
        <v>38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115</v>
      </c>
      <c r="GW84">
        <v>104</v>
      </c>
      <c r="GX84">
        <v>133</v>
      </c>
      <c r="GY84">
        <v>5</v>
      </c>
      <c r="GZ84">
        <v>0</v>
      </c>
      <c r="HA84">
        <v>81</v>
      </c>
      <c r="HB84">
        <v>0</v>
      </c>
      <c r="HC84">
        <v>0</v>
      </c>
      <c r="HD84">
        <v>0</v>
      </c>
      <c r="HE84">
        <v>5</v>
      </c>
      <c r="HF84">
        <v>0</v>
      </c>
      <c r="HG84">
        <v>5</v>
      </c>
      <c r="HH84">
        <v>27</v>
      </c>
      <c r="HI84">
        <v>6</v>
      </c>
      <c r="HJ84">
        <v>33</v>
      </c>
      <c r="HK84">
        <v>0</v>
      </c>
      <c r="HL84">
        <v>0</v>
      </c>
      <c r="HM84">
        <v>0</v>
      </c>
    </row>
    <row r="85" spans="1:223" x14ac:dyDescent="0.25">
      <c r="A85" t="s">
        <v>237</v>
      </c>
      <c r="B85" t="s">
        <v>267</v>
      </c>
      <c r="C85" t="s">
        <v>460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3</v>
      </c>
      <c r="M85">
        <v>0</v>
      </c>
      <c r="N85">
        <v>0</v>
      </c>
      <c r="O85">
        <v>0</v>
      </c>
      <c r="P85">
        <v>67</v>
      </c>
      <c r="Q85">
        <v>0</v>
      </c>
      <c r="R85">
        <v>22</v>
      </c>
      <c r="S85">
        <v>3</v>
      </c>
      <c r="T85">
        <v>0</v>
      </c>
      <c r="U85">
        <v>6</v>
      </c>
      <c r="V85">
        <v>14</v>
      </c>
      <c r="W85">
        <v>3</v>
      </c>
      <c r="X85">
        <v>6</v>
      </c>
      <c r="Y85">
        <v>124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0</v>
      </c>
      <c r="AJ85">
        <v>0</v>
      </c>
      <c r="AK85">
        <v>0</v>
      </c>
      <c r="AL85">
        <v>45</v>
      </c>
      <c r="AM85">
        <v>0</v>
      </c>
      <c r="AN85">
        <v>26</v>
      </c>
      <c r="AO85">
        <v>5</v>
      </c>
      <c r="AP85">
        <v>0</v>
      </c>
      <c r="AQ85">
        <v>3</v>
      </c>
      <c r="AR85">
        <v>19</v>
      </c>
      <c r="AS85">
        <v>2</v>
      </c>
      <c r="AT85">
        <v>4</v>
      </c>
      <c r="AU85">
        <v>105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5</v>
      </c>
      <c r="BE85">
        <v>0</v>
      </c>
      <c r="BF85">
        <v>0</v>
      </c>
      <c r="BG85">
        <v>0</v>
      </c>
      <c r="BH85">
        <v>2</v>
      </c>
      <c r="BI85">
        <v>0</v>
      </c>
      <c r="BJ85">
        <v>3</v>
      </c>
      <c r="BK85">
        <v>0</v>
      </c>
      <c r="BL85">
        <v>0</v>
      </c>
      <c r="BM85">
        <v>0</v>
      </c>
      <c r="BN85">
        <v>2</v>
      </c>
      <c r="BO85">
        <v>0</v>
      </c>
      <c r="BP85">
        <v>0</v>
      </c>
      <c r="BQ85">
        <v>12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6</v>
      </c>
      <c r="CA85">
        <v>0</v>
      </c>
      <c r="CB85">
        <v>0</v>
      </c>
      <c r="CC85">
        <v>0</v>
      </c>
      <c r="CD85">
        <v>47</v>
      </c>
      <c r="CE85">
        <v>0</v>
      </c>
      <c r="CF85">
        <v>29</v>
      </c>
      <c r="CG85">
        <v>5</v>
      </c>
      <c r="CH85">
        <v>0</v>
      </c>
      <c r="CI85">
        <v>3</v>
      </c>
      <c r="CJ85">
        <v>21</v>
      </c>
      <c r="CK85">
        <v>2</v>
      </c>
      <c r="CL85">
        <v>4</v>
      </c>
      <c r="CM85">
        <v>113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2</v>
      </c>
      <c r="CW85">
        <v>0</v>
      </c>
      <c r="CX85">
        <v>0</v>
      </c>
      <c r="CY85">
        <v>0</v>
      </c>
      <c r="CZ85">
        <v>31</v>
      </c>
      <c r="DA85">
        <v>0</v>
      </c>
      <c r="DB85">
        <v>26</v>
      </c>
      <c r="DC85">
        <v>5</v>
      </c>
      <c r="DD85">
        <v>0</v>
      </c>
      <c r="DE85">
        <v>3</v>
      </c>
      <c r="DF85">
        <v>18</v>
      </c>
      <c r="DG85">
        <v>2</v>
      </c>
      <c r="DH85">
        <v>87</v>
      </c>
      <c r="DI85">
        <v>3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4</v>
      </c>
      <c r="DS85">
        <v>0</v>
      </c>
      <c r="DT85">
        <v>0</v>
      </c>
      <c r="DU85">
        <v>0</v>
      </c>
      <c r="DV85">
        <v>16</v>
      </c>
      <c r="DW85">
        <v>0</v>
      </c>
      <c r="DX85">
        <v>3</v>
      </c>
      <c r="DY85">
        <v>0</v>
      </c>
      <c r="DZ85">
        <v>0</v>
      </c>
      <c r="EA85">
        <v>0</v>
      </c>
      <c r="EB85">
        <v>3</v>
      </c>
      <c r="EC85">
        <v>0</v>
      </c>
      <c r="ED85">
        <v>26</v>
      </c>
      <c r="EE85">
        <v>1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137</v>
      </c>
      <c r="GW85">
        <v>124</v>
      </c>
      <c r="GX85">
        <v>113</v>
      </c>
      <c r="GY85">
        <v>9</v>
      </c>
      <c r="GZ85">
        <v>0</v>
      </c>
      <c r="HA85">
        <v>139</v>
      </c>
      <c r="HB85">
        <v>11</v>
      </c>
      <c r="HC85">
        <v>106</v>
      </c>
      <c r="HD85">
        <v>117</v>
      </c>
      <c r="HE85">
        <v>2</v>
      </c>
      <c r="HF85">
        <v>2</v>
      </c>
      <c r="HG85">
        <v>4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</row>
    <row r="86" spans="1:223" x14ac:dyDescent="0.25">
      <c r="A86" t="s">
        <v>224</v>
      </c>
      <c r="B86" t="s">
        <v>295</v>
      </c>
      <c r="C86" t="s">
        <v>460</v>
      </c>
      <c r="D86">
        <v>6</v>
      </c>
      <c r="E86">
        <v>0</v>
      </c>
      <c r="F86">
        <v>0</v>
      </c>
      <c r="G86">
        <v>1</v>
      </c>
      <c r="H86">
        <v>0</v>
      </c>
      <c r="I86">
        <v>0</v>
      </c>
      <c r="J86">
        <v>5</v>
      </c>
      <c r="K86">
        <v>0</v>
      </c>
      <c r="L86">
        <v>52</v>
      </c>
      <c r="M86">
        <v>0</v>
      </c>
      <c r="N86">
        <v>1</v>
      </c>
      <c r="O86">
        <v>9</v>
      </c>
      <c r="P86">
        <v>80</v>
      </c>
      <c r="Q86">
        <v>5</v>
      </c>
      <c r="R86">
        <v>182</v>
      </c>
      <c r="S86">
        <v>9</v>
      </c>
      <c r="T86">
        <v>6</v>
      </c>
      <c r="U86">
        <v>19</v>
      </c>
      <c r="V86">
        <v>6</v>
      </c>
      <c r="W86">
        <v>55</v>
      </c>
      <c r="Y86">
        <v>436</v>
      </c>
      <c r="Z86">
        <v>4</v>
      </c>
      <c r="AA86">
        <v>0</v>
      </c>
      <c r="AB86">
        <v>0</v>
      </c>
      <c r="AC86">
        <v>1</v>
      </c>
      <c r="AD86">
        <v>0</v>
      </c>
      <c r="AE86">
        <v>0</v>
      </c>
      <c r="AF86">
        <v>3</v>
      </c>
      <c r="AG86">
        <v>0</v>
      </c>
      <c r="AH86">
        <v>27</v>
      </c>
      <c r="AI86">
        <v>1</v>
      </c>
      <c r="AJ86">
        <v>1</v>
      </c>
      <c r="AK86">
        <v>13</v>
      </c>
      <c r="AL86">
        <v>62</v>
      </c>
      <c r="AM86">
        <v>5</v>
      </c>
      <c r="AN86">
        <v>143</v>
      </c>
      <c r="AO86">
        <v>10</v>
      </c>
      <c r="AP86">
        <v>5</v>
      </c>
      <c r="AQ86">
        <v>18</v>
      </c>
      <c r="AR86">
        <v>6</v>
      </c>
      <c r="AS86">
        <v>49</v>
      </c>
      <c r="AU86">
        <v>348</v>
      </c>
      <c r="AV86">
        <v>1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15</v>
      </c>
      <c r="BE86">
        <v>0</v>
      </c>
      <c r="BF86">
        <v>0</v>
      </c>
      <c r="BG86">
        <v>2</v>
      </c>
      <c r="BH86">
        <v>5</v>
      </c>
      <c r="BI86">
        <v>0</v>
      </c>
      <c r="BJ86">
        <v>38</v>
      </c>
      <c r="BK86">
        <v>0</v>
      </c>
      <c r="BL86">
        <v>0</v>
      </c>
      <c r="BM86">
        <v>1</v>
      </c>
      <c r="BN86">
        <v>0</v>
      </c>
      <c r="BO86">
        <v>7</v>
      </c>
      <c r="BQ86">
        <v>69</v>
      </c>
      <c r="BR86">
        <v>5</v>
      </c>
      <c r="BS86">
        <v>0</v>
      </c>
      <c r="BT86">
        <v>0</v>
      </c>
      <c r="BU86">
        <v>1</v>
      </c>
      <c r="BV86">
        <v>0</v>
      </c>
      <c r="BW86">
        <v>0</v>
      </c>
      <c r="BX86">
        <v>3</v>
      </c>
      <c r="BY86">
        <v>0</v>
      </c>
      <c r="BZ86">
        <v>42</v>
      </c>
      <c r="CA86">
        <v>1</v>
      </c>
      <c r="CB86">
        <v>1</v>
      </c>
      <c r="CC86">
        <v>15</v>
      </c>
      <c r="CD86">
        <v>67</v>
      </c>
      <c r="CE86">
        <v>5</v>
      </c>
      <c r="CF86">
        <v>181</v>
      </c>
      <c r="CG86">
        <v>10</v>
      </c>
      <c r="CH86">
        <v>5</v>
      </c>
      <c r="CI86">
        <v>19</v>
      </c>
      <c r="CJ86">
        <v>6</v>
      </c>
      <c r="CK86">
        <v>56</v>
      </c>
      <c r="CM86">
        <v>417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8</v>
      </c>
      <c r="CW86">
        <v>0</v>
      </c>
      <c r="CX86">
        <v>0</v>
      </c>
      <c r="CY86">
        <v>2</v>
      </c>
      <c r="CZ86">
        <v>39</v>
      </c>
      <c r="DA86">
        <v>2</v>
      </c>
      <c r="DB86">
        <v>135</v>
      </c>
      <c r="DC86">
        <v>4</v>
      </c>
      <c r="DD86">
        <v>2</v>
      </c>
      <c r="DE86">
        <v>15</v>
      </c>
      <c r="DF86">
        <v>3</v>
      </c>
      <c r="DG86">
        <v>49</v>
      </c>
      <c r="DH86">
        <v>259</v>
      </c>
      <c r="DJ86">
        <v>5</v>
      </c>
      <c r="DK86">
        <v>0</v>
      </c>
      <c r="DL86">
        <v>0</v>
      </c>
      <c r="DM86">
        <v>1</v>
      </c>
      <c r="DN86">
        <v>0</v>
      </c>
      <c r="DO86">
        <v>0</v>
      </c>
      <c r="DP86">
        <v>3</v>
      </c>
      <c r="DQ86">
        <v>0</v>
      </c>
      <c r="DR86">
        <v>34</v>
      </c>
      <c r="DS86">
        <v>1</v>
      </c>
      <c r="DT86">
        <v>1</v>
      </c>
      <c r="DU86">
        <v>13</v>
      </c>
      <c r="DV86">
        <v>28</v>
      </c>
      <c r="DW86">
        <v>3</v>
      </c>
      <c r="DX86">
        <v>46</v>
      </c>
      <c r="DY86">
        <v>6</v>
      </c>
      <c r="DZ86">
        <v>3</v>
      </c>
      <c r="EA86">
        <v>4</v>
      </c>
      <c r="EB86">
        <v>3</v>
      </c>
      <c r="EC86">
        <v>7</v>
      </c>
      <c r="ED86">
        <v>158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GV86">
        <v>551</v>
      </c>
      <c r="GW86">
        <v>436</v>
      </c>
      <c r="GX86">
        <v>417</v>
      </c>
      <c r="GY86">
        <v>5</v>
      </c>
      <c r="GZ86">
        <v>0</v>
      </c>
      <c r="HA86">
        <v>565</v>
      </c>
      <c r="HE86">
        <v>2</v>
      </c>
      <c r="HF86">
        <v>2</v>
      </c>
      <c r="HG86">
        <v>4</v>
      </c>
      <c r="HH86">
        <v>45</v>
      </c>
      <c r="HI86">
        <v>80</v>
      </c>
      <c r="HJ86">
        <v>125</v>
      </c>
    </row>
    <row r="87" spans="1:223" x14ac:dyDescent="0.25">
      <c r="A87" t="s">
        <v>224</v>
      </c>
      <c r="B87" t="s">
        <v>264</v>
      </c>
      <c r="C87" t="s">
        <v>460</v>
      </c>
      <c r="D87">
        <v>7</v>
      </c>
      <c r="E87">
        <v>0</v>
      </c>
      <c r="F87">
        <v>1</v>
      </c>
      <c r="G87">
        <v>0</v>
      </c>
      <c r="H87">
        <v>0</v>
      </c>
      <c r="I87">
        <v>0</v>
      </c>
      <c r="J87">
        <v>3</v>
      </c>
      <c r="K87">
        <v>0</v>
      </c>
      <c r="L87">
        <v>57</v>
      </c>
      <c r="M87">
        <v>0</v>
      </c>
      <c r="N87">
        <v>2</v>
      </c>
      <c r="O87">
        <v>7</v>
      </c>
      <c r="P87">
        <v>68</v>
      </c>
      <c r="Q87">
        <v>4</v>
      </c>
      <c r="R87">
        <v>146</v>
      </c>
      <c r="S87">
        <v>25</v>
      </c>
      <c r="T87">
        <v>23</v>
      </c>
      <c r="U87">
        <v>24</v>
      </c>
      <c r="V87">
        <v>3</v>
      </c>
      <c r="W87">
        <v>50</v>
      </c>
      <c r="Y87">
        <v>420</v>
      </c>
      <c r="Z87">
        <v>4</v>
      </c>
      <c r="AA87">
        <v>0</v>
      </c>
      <c r="AB87">
        <v>0</v>
      </c>
      <c r="AC87">
        <v>2</v>
      </c>
      <c r="AD87">
        <v>0</v>
      </c>
      <c r="AE87">
        <v>0</v>
      </c>
      <c r="AF87">
        <v>3</v>
      </c>
      <c r="AG87">
        <v>0</v>
      </c>
      <c r="AH87">
        <v>49</v>
      </c>
      <c r="AI87">
        <v>0</v>
      </c>
      <c r="AJ87">
        <v>2</v>
      </c>
      <c r="AK87">
        <v>6</v>
      </c>
      <c r="AL87">
        <v>76</v>
      </c>
      <c r="AM87">
        <v>5</v>
      </c>
      <c r="AN87">
        <v>147</v>
      </c>
      <c r="AO87">
        <v>14</v>
      </c>
      <c r="AP87">
        <v>8</v>
      </c>
      <c r="AQ87">
        <v>16</v>
      </c>
      <c r="AR87">
        <v>2</v>
      </c>
      <c r="AS87">
        <v>62</v>
      </c>
      <c r="AU87">
        <v>396</v>
      </c>
      <c r="AV87">
        <v>1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2</v>
      </c>
      <c r="BC87">
        <v>0</v>
      </c>
      <c r="BD87">
        <v>6</v>
      </c>
      <c r="BE87">
        <v>0</v>
      </c>
      <c r="BF87">
        <v>0</v>
      </c>
      <c r="BG87">
        <v>2</v>
      </c>
      <c r="BH87">
        <v>13</v>
      </c>
      <c r="BI87">
        <v>0</v>
      </c>
      <c r="BJ87">
        <v>36</v>
      </c>
      <c r="BK87">
        <v>3</v>
      </c>
      <c r="BL87">
        <v>0</v>
      </c>
      <c r="BM87">
        <v>1</v>
      </c>
      <c r="BN87">
        <v>0</v>
      </c>
      <c r="BO87">
        <v>11</v>
      </c>
      <c r="BQ87">
        <v>75</v>
      </c>
      <c r="BR87">
        <v>5</v>
      </c>
      <c r="BS87">
        <v>0</v>
      </c>
      <c r="BT87">
        <v>0</v>
      </c>
      <c r="BU87">
        <v>2</v>
      </c>
      <c r="BV87">
        <v>0</v>
      </c>
      <c r="BW87">
        <v>0</v>
      </c>
      <c r="BX87">
        <v>5</v>
      </c>
      <c r="BY87">
        <v>0</v>
      </c>
      <c r="BZ87">
        <v>55</v>
      </c>
      <c r="CA87">
        <v>0</v>
      </c>
      <c r="CB87">
        <v>2</v>
      </c>
      <c r="CC87">
        <v>8</v>
      </c>
      <c r="CD87">
        <v>89</v>
      </c>
      <c r="CE87">
        <v>5</v>
      </c>
      <c r="CF87">
        <v>183</v>
      </c>
      <c r="CG87">
        <v>17</v>
      </c>
      <c r="CH87">
        <v>8</v>
      </c>
      <c r="CI87">
        <v>17</v>
      </c>
      <c r="CJ87">
        <v>2</v>
      </c>
      <c r="CK87">
        <v>73</v>
      </c>
      <c r="CM87">
        <v>471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19</v>
      </c>
      <c r="CW87">
        <v>0</v>
      </c>
      <c r="CX87">
        <v>2</v>
      </c>
      <c r="CY87">
        <v>2</v>
      </c>
      <c r="CZ87">
        <v>53</v>
      </c>
      <c r="DA87">
        <v>3</v>
      </c>
      <c r="DB87">
        <v>136</v>
      </c>
      <c r="DC87">
        <v>9</v>
      </c>
      <c r="DD87">
        <v>3</v>
      </c>
      <c r="DE87">
        <v>13</v>
      </c>
      <c r="DF87">
        <v>0</v>
      </c>
      <c r="DG87">
        <v>61</v>
      </c>
      <c r="DH87">
        <v>301</v>
      </c>
      <c r="DJ87">
        <v>5</v>
      </c>
      <c r="DK87">
        <v>0</v>
      </c>
      <c r="DL87">
        <v>0</v>
      </c>
      <c r="DM87">
        <v>2</v>
      </c>
      <c r="DN87">
        <v>0</v>
      </c>
      <c r="DO87">
        <v>0</v>
      </c>
      <c r="DP87">
        <v>5</v>
      </c>
      <c r="DQ87">
        <v>0</v>
      </c>
      <c r="DR87">
        <v>36</v>
      </c>
      <c r="DS87">
        <v>0</v>
      </c>
      <c r="DT87">
        <v>0</v>
      </c>
      <c r="DU87">
        <v>6</v>
      </c>
      <c r="DV87">
        <v>36</v>
      </c>
      <c r="DW87">
        <v>2</v>
      </c>
      <c r="DX87">
        <v>47</v>
      </c>
      <c r="DY87">
        <v>8</v>
      </c>
      <c r="DZ87">
        <v>5</v>
      </c>
      <c r="EA87">
        <v>4</v>
      </c>
      <c r="EB87">
        <v>2</v>
      </c>
      <c r="EC87">
        <v>12</v>
      </c>
      <c r="ED87">
        <v>170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GV87">
        <v>565</v>
      </c>
      <c r="GW87">
        <v>420</v>
      </c>
      <c r="GX87">
        <v>471</v>
      </c>
      <c r="GY87">
        <v>17</v>
      </c>
      <c r="GZ87">
        <v>0</v>
      </c>
      <c r="HA87">
        <v>497</v>
      </c>
      <c r="HE87">
        <v>4</v>
      </c>
      <c r="HF87">
        <v>7</v>
      </c>
      <c r="HG87">
        <v>11</v>
      </c>
      <c r="HH87">
        <v>64</v>
      </c>
      <c r="HI87">
        <v>151</v>
      </c>
      <c r="HJ87">
        <v>215</v>
      </c>
    </row>
    <row r="88" spans="1:223" x14ac:dyDescent="0.25">
      <c r="A88" t="s">
        <v>224</v>
      </c>
      <c r="B88" t="s">
        <v>265</v>
      </c>
      <c r="C88" t="s">
        <v>460</v>
      </c>
      <c r="D88">
        <v>6</v>
      </c>
      <c r="E88">
        <v>0</v>
      </c>
      <c r="F88">
        <v>1</v>
      </c>
      <c r="G88">
        <v>0</v>
      </c>
      <c r="H88">
        <v>0</v>
      </c>
      <c r="I88">
        <v>0</v>
      </c>
      <c r="J88">
        <v>3</v>
      </c>
      <c r="K88">
        <v>0</v>
      </c>
      <c r="L88">
        <v>60</v>
      </c>
      <c r="M88">
        <v>1</v>
      </c>
      <c r="N88">
        <v>3</v>
      </c>
      <c r="O88">
        <v>14</v>
      </c>
      <c r="P88">
        <v>56</v>
      </c>
      <c r="Q88">
        <v>9</v>
      </c>
      <c r="R88">
        <v>161</v>
      </c>
      <c r="S88">
        <v>20</v>
      </c>
      <c r="T88">
        <v>53</v>
      </c>
      <c r="U88">
        <v>18</v>
      </c>
      <c r="V88">
        <v>3</v>
      </c>
      <c r="W88">
        <v>42</v>
      </c>
      <c r="X88">
        <v>33</v>
      </c>
      <c r="Y88">
        <v>483</v>
      </c>
      <c r="Z88">
        <v>3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5</v>
      </c>
      <c r="AG88">
        <v>0</v>
      </c>
      <c r="AH88">
        <v>36</v>
      </c>
      <c r="AI88">
        <v>1</v>
      </c>
      <c r="AJ88">
        <v>5</v>
      </c>
      <c r="AK88">
        <v>11</v>
      </c>
      <c r="AL88">
        <v>46</v>
      </c>
      <c r="AM88">
        <v>6</v>
      </c>
      <c r="AN88">
        <v>121</v>
      </c>
      <c r="AO88">
        <v>21</v>
      </c>
      <c r="AP88">
        <v>29</v>
      </c>
      <c r="AQ88">
        <v>24</v>
      </c>
      <c r="AR88">
        <v>2</v>
      </c>
      <c r="AS88">
        <v>34</v>
      </c>
      <c r="AT88">
        <v>21</v>
      </c>
      <c r="AU88">
        <v>366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11</v>
      </c>
      <c r="BE88">
        <v>0</v>
      </c>
      <c r="BF88">
        <v>0</v>
      </c>
      <c r="BG88">
        <v>2</v>
      </c>
      <c r="BH88">
        <v>4</v>
      </c>
      <c r="BI88">
        <v>0</v>
      </c>
      <c r="BJ88">
        <v>27</v>
      </c>
      <c r="BK88">
        <v>2</v>
      </c>
      <c r="BL88">
        <v>6</v>
      </c>
      <c r="BM88">
        <v>1</v>
      </c>
      <c r="BN88">
        <v>0</v>
      </c>
      <c r="BO88">
        <v>5</v>
      </c>
      <c r="BP88">
        <v>1</v>
      </c>
      <c r="BQ88">
        <v>59</v>
      </c>
      <c r="BR88">
        <v>3</v>
      </c>
      <c r="BS88">
        <v>0</v>
      </c>
      <c r="BT88">
        <v>1</v>
      </c>
      <c r="BU88">
        <v>0</v>
      </c>
      <c r="BV88">
        <v>0</v>
      </c>
      <c r="BW88">
        <v>0</v>
      </c>
      <c r="BX88">
        <v>5</v>
      </c>
      <c r="BY88">
        <v>0</v>
      </c>
      <c r="BZ88">
        <v>47</v>
      </c>
      <c r="CA88">
        <v>1</v>
      </c>
      <c r="CB88">
        <v>5</v>
      </c>
      <c r="CC88">
        <v>13</v>
      </c>
      <c r="CD88">
        <v>50</v>
      </c>
      <c r="CE88">
        <v>6</v>
      </c>
      <c r="CF88">
        <v>148</v>
      </c>
      <c r="CG88">
        <v>23</v>
      </c>
      <c r="CH88">
        <v>35</v>
      </c>
      <c r="CI88">
        <v>25</v>
      </c>
      <c r="CJ88">
        <v>2</v>
      </c>
      <c r="CK88">
        <v>39</v>
      </c>
      <c r="CL88">
        <v>22</v>
      </c>
      <c r="CM88">
        <v>403</v>
      </c>
      <c r="CN88">
        <v>0</v>
      </c>
      <c r="CO88">
        <v>0</v>
      </c>
      <c r="CP88">
        <v>1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37</v>
      </c>
      <c r="CW88">
        <v>0</v>
      </c>
      <c r="CX88">
        <v>5</v>
      </c>
      <c r="CY88">
        <v>10</v>
      </c>
      <c r="CZ88">
        <v>39</v>
      </c>
      <c r="DA88">
        <v>6</v>
      </c>
      <c r="DB88">
        <v>139</v>
      </c>
      <c r="DC88">
        <v>18</v>
      </c>
      <c r="DD88">
        <v>24</v>
      </c>
      <c r="DE88">
        <v>24</v>
      </c>
      <c r="DF88">
        <v>0</v>
      </c>
      <c r="DG88">
        <v>37</v>
      </c>
      <c r="DH88">
        <v>340</v>
      </c>
      <c r="DI88">
        <v>10</v>
      </c>
      <c r="DJ88">
        <v>3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4</v>
      </c>
      <c r="DQ88">
        <v>0</v>
      </c>
      <c r="DR88">
        <v>10</v>
      </c>
      <c r="DS88">
        <v>1</v>
      </c>
      <c r="DT88">
        <v>0</v>
      </c>
      <c r="DU88">
        <v>3</v>
      </c>
      <c r="DV88">
        <v>11</v>
      </c>
      <c r="DW88">
        <v>0</v>
      </c>
      <c r="DX88">
        <v>9</v>
      </c>
      <c r="DY88">
        <v>5</v>
      </c>
      <c r="DZ88">
        <v>11</v>
      </c>
      <c r="EA88">
        <v>1</v>
      </c>
      <c r="EB88">
        <v>2</v>
      </c>
      <c r="EC88">
        <v>2</v>
      </c>
      <c r="ED88">
        <v>62</v>
      </c>
      <c r="EE88">
        <v>12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1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98</v>
      </c>
      <c r="GU88">
        <v>64</v>
      </c>
      <c r="GV88">
        <v>497</v>
      </c>
      <c r="GW88">
        <v>483</v>
      </c>
      <c r="GX88">
        <v>403</v>
      </c>
      <c r="GY88">
        <v>23</v>
      </c>
      <c r="GZ88">
        <v>0</v>
      </c>
      <c r="HA88">
        <v>554</v>
      </c>
      <c r="HB88">
        <v>14</v>
      </c>
      <c r="HC88">
        <v>411</v>
      </c>
      <c r="HD88">
        <v>425</v>
      </c>
      <c r="HE88">
        <v>3</v>
      </c>
      <c r="HF88">
        <v>1</v>
      </c>
      <c r="HG88">
        <v>4</v>
      </c>
      <c r="HH88">
        <v>77</v>
      </c>
      <c r="HI88">
        <v>104</v>
      </c>
      <c r="HJ88">
        <v>181</v>
      </c>
      <c r="HK88">
        <v>13</v>
      </c>
      <c r="HL88">
        <v>8</v>
      </c>
      <c r="HM88">
        <v>21</v>
      </c>
      <c r="HN88">
        <v>127</v>
      </c>
      <c r="HO88">
        <v>62</v>
      </c>
    </row>
    <row r="89" spans="1:223" ht="17.25" customHeight="1" x14ac:dyDescent="0.25">
      <c r="A89" t="s">
        <v>224</v>
      </c>
      <c r="B89" t="s">
        <v>267</v>
      </c>
      <c r="C89" t="s">
        <v>460</v>
      </c>
      <c r="D89">
        <v>10</v>
      </c>
      <c r="E89">
        <v>0</v>
      </c>
      <c r="F89">
        <v>2</v>
      </c>
      <c r="G89">
        <v>1</v>
      </c>
      <c r="H89">
        <v>0</v>
      </c>
      <c r="I89">
        <v>0</v>
      </c>
      <c r="J89">
        <v>2</v>
      </c>
      <c r="K89">
        <v>0</v>
      </c>
      <c r="L89">
        <v>65</v>
      </c>
      <c r="M89">
        <v>1</v>
      </c>
      <c r="N89">
        <v>2</v>
      </c>
      <c r="O89">
        <v>6</v>
      </c>
      <c r="P89">
        <v>78</v>
      </c>
      <c r="Q89">
        <v>7</v>
      </c>
      <c r="R89">
        <v>147</v>
      </c>
      <c r="S89">
        <v>17</v>
      </c>
      <c r="T89">
        <v>69</v>
      </c>
      <c r="U89">
        <v>58</v>
      </c>
      <c r="V89">
        <v>7</v>
      </c>
      <c r="W89">
        <v>40</v>
      </c>
      <c r="X89">
        <v>37</v>
      </c>
      <c r="Y89">
        <v>549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44</v>
      </c>
      <c r="AI89">
        <v>0</v>
      </c>
      <c r="AJ89">
        <v>1</v>
      </c>
      <c r="AK89">
        <v>9</v>
      </c>
      <c r="AL89">
        <v>51</v>
      </c>
      <c r="AM89">
        <v>8</v>
      </c>
      <c r="AN89">
        <v>137</v>
      </c>
      <c r="AO89">
        <v>11</v>
      </c>
      <c r="AP89">
        <v>41</v>
      </c>
      <c r="AQ89">
        <v>47</v>
      </c>
      <c r="AR89">
        <v>1</v>
      </c>
      <c r="AS89">
        <v>35</v>
      </c>
      <c r="AT89">
        <v>32</v>
      </c>
      <c r="AU89">
        <v>417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</v>
      </c>
      <c r="BC89">
        <v>0</v>
      </c>
      <c r="BD89">
        <v>17</v>
      </c>
      <c r="BE89">
        <v>0</v>
      </c>
      <c r="BF89">
        <v>0</v>
      </c>
      <c r="BG89">
        <v>2</v>
      </c>
      <c r="BH89">
        <v>9</v>
      </c>
      <c r="BI89">
        <v>0</v>
      </c>
      <c r="BJ89">
        <v>19</v>
      </c>
      <c r="BK89">
        <v>3</v>
      </c>
      <c r="BL89">
        <v>0</v>
      </c>
      <c r="BM89">
        <v>0</v>
      </c>
      <c r="BN89">
        <v>0</v>
      </c>
      <c r="BO89">
        <v>6</v>
      </c>
      <c r="BP89">
        <v>5</v>
      </c>
      <c r="BQ89">
        <v>63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</v>
      </c>
      <c r="BY89">
        <v>0</v>
      </c>
      <c r="BZ89">
        <v>61</v>
      </c>
      <c r="CA89">
        <v>0</v>
      </c>
      <c r="CB89">
        <v>1</v>
      </c>
      <c r="CC89">
        <v>11</v>
      </c>
      <c r="CD89">
        <v>60</v>
      </c>
      <c r="CE89">
        <v>8</v>
      </c>
      <c r="CF89">
        <v>156</v>
      </c>
      <c r="CG89">
        <v>14</v>
      </c>
      <c r="CH89">
        <v>41</v>
      </c>
      <c r="CI89">
        <v>47</v>
      </c>
      <c r="CJ89">
        <v>1</v>
      </c>
      <c r="CK89">
        <v>41</v>
      </c>
      <c r="CL89">
        <v>37</v>
      </c>
      <c r="CM89">
        <v>443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35</v>
      </c>
      <c r="CW89">
        <v>0</v>
      </c>
      <c r="CX89">
        <v>0</v>
      </c>
      <c r="CY89">
        <v>6</v>
      </c>
      <c r="CZ89">
        <v>44</v>
      </c>
      <c r="DA89">
        <v>7</v>
      </c>
      <c r="DB89">
        <v>129</v>
      </c>
      <c r="DC89">
        <v>5</v>
      </c>
      <c r="DD89">
        <v>25</v>
      </c>
      <c r="DE89">
        <v>47</v>
      </c>
      <c r="DF89">
        <v>0</v>
      </c>
      <c r="DG89">
        <v>33</v>
      </c>
      <c r="DH89">
        <v>331</v>
      </c>
      <c r="DI89">
        <v>25</v>
      </c>
      <c r="DJ89">
        <v>1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1</v>
      </c>
      <c r="DQ89">
        <v>0</v>
      </c>
      <c r="DR89">
        <v>26</v>
      </c>
      <c r="DS89">
        <v>0</v>
      </c>
      <c r="DT89">
        <v>1</v>
      </c>
      <c r="DU89">
        <v>5</v>
      </c>
      <c r="DV89">
        <v>16</v>
      </c>
      <c r="DW89">
        <v>1</v>
      </c>
      <c r="DX89">
        <v>27</v>
      </c>
      <c r="DY89">
        <v>9</v>
      </c>
      <c r="DZ89">
        <v>16</v>
      </c>
      <c r="EA89">
        <v>0</v>
      </c>
      <c r="EB89">
        <v>1</v>
      </c>
      <c r="EC89">
        <v>8</v>
      </c>
      <c r="ED89">
        <v>112</v>
      </c>
      <c r="EE89">
        <v>12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395</v>
      </c>
      <c r="GU89">
        <v>63</v>
      </c>
      <c r="GV89">
        <v>532</v>
      </c>
      <c r="GW89">
        <v>549</v>
      </c>
      <c r="GX89">
        <v>443</v>
      </c>
      <c r="GY89">
        <v>30</v>
      </c>
      <c r="GZ89">
        <v>0</v>
      </c>
      <c r="HA89">
        <v>608</v>
      </c>
      <c r="HB89">
        <v>33</v>
      </c>
      <c r="HC89">
        <v>447</v>
      </c>
      <c r="HD89">
        <v>480</v>
      </c>
      <c r="HE89">
        <v>3</v>
      </c>
      <c r="HF89">
        <v>4</v>
      </c>
      <c r="HG89">
        <v>7</v>
      </c>
      <c r="HH89">
        <v>49</v>
      </c>
      <c r="HI89">
        <v>117</v>
      </c>
      <c r="HJ89">
        <v>166</v>
      </c>
      <c r="HK89">
        <v>13</v>
      </c>
      <c r="HL89">
        <v>15</v>
      </c>
      <c r="HM89">
        <v>28</v>
      </c>
      <c r="HN89">
        <v>102</v>
      </c>
      <c r="HO89">
        <v>306</v>
      </c>
    </row>
    <row r="90" spans="1:223" x14ac:dyDescent="0.25">
      <c r="A90" t="s">
        <v>238</v>
      </c>
      <c r="B90" t="s">
        <v>295</v>
      </c>
      <c r="C90" t="s">
        <v>460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7</v>
      </c>
      <c r="M90">
        <v>1</v>
      </c>
      <c r="N90">
        <v>2</v>
      </c>
      <c r="O90">
        <v>5</v>
      </c>
      <c r="P90">
        <v>17</v>
      </c>
      <c r="Q90">
        <v>0</v>
      </c>
      <c r="R90">
        <v>67</v>
      </c>
      <c r="S90">
        <v>1</v>
      </c>
      <c r="T90">
        <v>29</v>
      </c>
      <c r="U90">
        <v>9</v>
      </c>
      <c r="V90">
        <v>0</v>
      </c>
      <c r="W90">
        <v>8</v>
      </c>
      <c r="Y90">
        <v>146</v>
      </c>
      <c r="Z90">
        <v>4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4</v>
      </c>
      <c r="AK90">
        <v>3</v>
      </c>
      <c r="AL90">
        <v>28</v>
      </c>
      <c r="AM90">
        <v>5</v>
      </c>
      <c r="AN90">
        <v>63</v>
      </c>
      <c r="AO90">
        <v>1</v>
      </c>
      <c r="AP90">
        <v>15</v>
      </c>
      <c r="AQ90">
        <v>13</v>
      </c>
      <c r="AR90">
        <v>3</v>
      </c>
      <c r="AS90">
        <v>1</v>
      </c>
      <c r="AU90">
        <v>153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1</v>
      </c>
      <c r="BE90">
        <v>0</v>
      </c>
      <c r="BF90">
        <v>0</v>
      </c>
      <c r="BG90">
        <v>0</v>
      </c>
      <c r="BH90">
        <v>2</v>
      </c>
      <c r="BI90">
        <v>0</v>
      </c>
      <c r="BJ90">
        <v>4</v>
      </c>
      <c r="BK90">
        <v>0</v>
      </c>
      <c r="BL90">
        <v>0</v>
      </c>
      <c r="BM90">
        <v>0</v>
      </c>
      <c r="BN90">
        <v>0</v>
      </c>
      <c r="BO90">
        <v>0</v>
      </c>
      <c r="BQ90">
        <v>7</v>
      </c>
      <c r="BR90">
        <v>4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14</v>
      </c>
      <c r="CA90">
        <v>0</v>
      </c>
      <c r="CB90">
        <v>4</v>
      </c>
      <c r="CC90">
        <v>3</v>
      </c>
      <c r="CD90">
        <v>30</v>
      </c>
      <c r="CE90">
        <v>5</v>
      </c>
      <c r="CF90">
        <v>67</v>
      </c>
      <c r="CG90">
        <v>1</v>
      </c>
      <c r="CH90">
        <v>15</v>
      </c>
      <c r="CI90">
        <v>13</v>
      </c>
      <c r="CJ90">
        <v>3</v>
      </c>
      <c r="CK90">
        <v>1</v>
      </c>
      <c r="CM90">
        <v>160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2</v>
      </c>
      <c r="CW90">
        <v>0</v>
      </c>
      <c r="CX90">
        <v>2</v>
      </c>
      <c r="CY90">
        <v>3</v>
      </c>
      <c r="CZ90">
        <v>16</v>
      </c>
      <c r="DA90">
        <v>5</v>
      </c>
      <c r="DB90">
        <v>49</v>
      </c>
      <c r="DC90">
        <v>0</v>
      </c>
      <c r="DD90">
        <v>13</v>
      </c>
      <c r="DE90">
        <v>11</v>
      </c>
      <c r="DF90">
        <v>0</v>
      </c>
      <c r="DG90">
        <v>0</v>
      </c>
      <c r="DH90">
        <v>101</v>
      </c>
      <c r="DJ90">
        <v>4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12</v>
      </c>
      <c r="DS90">
        <v>0</v>
      </c>
      <c r="DT90">
        <v>2</v>
      </c>
      <c r="DU90">
        <v>0</v>
      </c>
      <c r="DV90">
        <v>14</v>
      </c>
      <c r="DW90">
        <v>0</v>
      </c>
      <c r="DX90">
        <v>18</v>
      </c>
      <c r="DY90">
        <v>1</v>
      </c>
      <c r="DZ90">
        <v>2</v>
      </c>
      <c r="EA90">
        <v>2</v>
      </c>
      <c r="EB90">
        <v>3</v>
      </c>
      <c r="EC90">
        <v>1</v>
      </c>
      <c r="ED90">
        <v>59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GV90">
        <v>203</v>
      </c>
      <c r="GW90">
        <v>146</v>
      </c>
      <c r="GX90">
        <v>160</v>
      </c>
      <c r="GY90">
        <v>13</v>
      </c>
      <c r="GZ90">
        <v>0</v>
      </c>
      <c r="HA90">
        <v>176</v>
      </c>
      <c r="HE90">
        <v>0</v>
      </c>
      <c r="HF90">
        <v>0</v>
      </c>
      <c r="HG90">
        <v>0</v>
      </c>
      <c r="HH90">
        <v>65</v>
      </c>
      <c r="HI90">
        <v>20</v>
      </c>
      <c r="HJ90">
        <v>85</v>
      </c>
    </row>
    <row r="91" spans="1:223" x14ac:dyDescent="0.25">
      <c r="A91" t="s">
        <v>238</v>
      </c>
      <c r="B91" t="s">
        <v>264</v>
      </c>
      <c r="C91" t="s">
        <v>460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0</v>
      </c>
      <c r="L91">
        <v>8</v>
      </c>
      <c r="M91">
        <v>0</v>
      </c>
      <c r="N91">
        <v>3</v>
      </c>
      <c r="O91">
        <v>3</v>
      </c>
      <c r="P91">
        <v>22</v>
      </c>
      <c r="Q91">
        <v>0</v>
      </c>
      <c r="R91">
        <v>52</v>
      </c>
      <c r="S91">
        <v>5</v>
      </c>
      <c r="T91">
        <v>30</v>
      </c>
      <c r="U91">
        <v>14</v>
      </c>
      <c r="V91">
        <v>2</v>
      </c>
      <c r="W91">
        <v>25</v>
      </c>
      <c r="X91">
        <v>0</v>
      </c>
      <c r="Y91">
        <v>165</v>
      </c>
      <c r="Z91">
        <v>1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11</v>
      </c>
      <c r="AI91">
        <v>0</v>
      </c>
      <c r="AJ91">
        <v>3</v>
      </c>
      <c r="AK91">
        <v>6</v>
      </c>
      <c r="AL91">
        <v>8</v>
      </c>
      <c r="AM91">
        <v>0</v>
      </c>
      <c r="AN91">
        <v>53</v>
      </c>
      <c r="AO91">
        <v>0</v>
      </c>
      <c r="AP91">
        <v>23</v>
      </c>
      <c r="AQ91">
        <v>7</v>
      </c>
      <c r="AR91">
        <v>2</v>
      </c>
      <c r="AS91">
        <v>15</v>
      </c>
      <c r="AT91">
        <v>0</v>
      </c>
      <c r="AU91">
        <v>129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</v>
      </c>
      <c r="BE91">
        <v>0</v>
      </c>
      <c r="BF91">
        <v>0</v>
      </c>
      <c r="BG91">
        <v>1</v>
      </c>
      <c r="BH91">
        <v>3</v>
      </c>
      <c r="BI91">
        <v>0</v>
      </c>
      <c r="BJ91">
        <v>3</v>
      </c>
      <c r="BK91">
        <v>0</v>
      </c>
      <c r="BL91">
        <v>0</v>
      </c>
      <c r="BM91">
        <v>0</v>
      </c>
      <c r="BN91">
        <v>0</v>
      </c>
      <c r="BO91">
        <v>1</v>
      </c>
      <c r="BP91">
        <v>0</v>
      </c>
      <c r="BQ91">
        <v>12</v>
      </c>
      <c r="BR91">
        <v>1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15</v>
      </c>
      <c r="CA91">
        <v>0</v>
      </c>
      <c r="CB91">
        <v>3</v>
      </c>
      <c r="CC91">
        <v>7</v>
      </c>
      <c r="CD91">
        <v>11</v>
      </c>
      <c r="CE91">
        <v>0</v>
      </c>
      <c r="CF91">
        <v>56</v>
      </c>
      <c r="CG91">
        <v>0</v>
      </c>
      <c r="CH91">
        <v>23</v>
      </c>
      <c r="CI91">
        <v>7</v>
      </c>
      <c r="CJ91">
        <v>2</v>
      </c>
      <c r="CK91">
        <v>16</v>
      </c>
      <c r="CL91">
        <v>0</v>
      </c>
      <c r="CM91">
        <v>141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5</v>
      </c>
      <c r="CW91">
        <v>0</v>
      </c>
      <c r="CX91">
        <v>1</v>
      </c>
      <c r="CY91">
        <v>4</v>
      </c>
      <c r="CZ91">
        <v>8</v>
      </c>
      <c r="DA91">
        <v>0</v>
      </c>
      <c r="DB91">
        <v>47</v>
      </c>
      <c r="DC91">
        <v>0</v>
      </c>
      <c r="DD91">
        <v>17</v>
      </c>
      <c r="DE91">
        <v>7</v>
      </c>
      <c r="DF91">
        <v>0</v>
      </c>
      <c r="DG91">
        <v>12</v>
      </c>
      <c r="DH91">
        <v>101</v>
      </c>
      <c r="DI91">
        <v>0</v>
      </c>
      <c r="DJ91">
        <v>1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10</v>
      </c>
      <c r="DS91">
        <v>0</v>
      </c>
      <c r="DT91">
        <v>2</v>
      </c>
      <c r="DU91">
        <v>3</v>
      </c>
      <c r="DV91">
        <v>3</v>
      </c>
      <c r="DW91">
        <v>0</v>
      </c>
      <c r="DX91">
        <v>9</v>
      </c>
      <c r="DY91">
        <v>0</v>
      </c>
      <c r="DZ91">
        <v>6</v>
      </c>
      <c r="EA91">
        <v>0</v>
      </c>
      <c r="EB91">
        <v>2</v>
      </c>
      <c r="EC91">
        <v>4</v>
      </c>
      <c r="ED91">
        <v>40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210</v>
      </c>
      <c r="GW91">
        <v>165</v>
      </c>
      <c r="GX91">
        <v>141</v>
      </c>
      <c r="GY91">
        <v>25</v>
      </c>
      <c r="GZ91">
        <v>0</v>
      </c>
      <c r="HA91">
        <v>209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</row>
    <row r="92" spans="1:223" x14ac:dyDescent="0.25">
      <c r="A92" t="s">
        <v>238</v>
      </c>
      <c r="B92" t="s">
        <v>265</v>
      </c>
      <c r="C92" t="s">
        <v>460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17</v>
      </c>
      <c r="M92">
        <v>0</v>
      </c>
      <c r="N92">
        <v>2</v>
      </c>
      <c r="O92">
        <v>9</v>
      </c>
      <c r="P92">
        <v>18</v>
      </c>
      <c r="Q92">
        <v>0</v>
      </c>
      <c r="R92">
        <v>42</v>
      </c>
      <c r="S92">
        <v>9</v>
      </c>
      <c r="T92">
        <v>37</v>
      </c>
      <c r="U92">
        <v>5</v>
      </c>
      <c r="V92">
        <v>1</v>
      </c>
      <c r="W92">
        <v>11</v>
      </c>
      <c r="X92">
        <v>0</v>
      </c>
      <c r="Y92">
        <v>153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4</v>
      </c>
      <c r="AI92">
        <v>1</v>
      </c>
      <c r="AJ92">
        <v>0</v>
      </c>
      <c r="AK92">
        <v>5</v>
      </c>
      <c r="AL92">
        <v>19</v>
      </c>
      <c r="AM92">
        <v>2</v>
      </c>
      <c r="AN92">
        <v>43</v>
      </c>
      <c r="AO92">
        <v>1</v>
      </c>
      <c r="AP92">
        <v>22</v>
      </c>
      <c r="AQ92">
        <v>2</v>
      </c>
      <c r="AR92">
        <v>0</v>
      </c>
      <c r="AS92">
        <v>6</v>
      </c>
      <c r="AT92">
        <v>0</v>
      </c>
      <c r="AU92">
        <v>106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1</v>
      </c>
      <c r="BE92">
        <v>0</v>
      </c>
      <c r="BF92">
        <v>0</v>
      </c>
      <c r="BG92">
        <v>0</v>
      </c>
      <c r="BH92">
        <v>2</v>
      </c>
      <c r="BI92">
        <v>0</v>
      </c>
      <c r="BJ92">
        <v>3</v>
      </c>
      <c r="BK92">
        <v>0</v>
      </c>
      <c r="BL92">
        <v>1</v>
      </c>
      <c r="BM92">
        <v>0</v>
      </c>
      <c r="BN92">
        <v>1</v>
      </c>
      <c r="BO92">
        <v>0</v>
      </c>
      <c r="BP92">
        <v>0</v>
      </c>
      <c r="BQ92">
        <v>8</v>
      </c>
      <c r="BR92">
        <v>1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5</v>
      </c>
      <c r="CA92">
        <v>1</v>
      </c>
      <c r="CB92">
        <v>0</v>
      </c>
      <c r="CC92">
        <v>5</v>
      </c>
      <c r="CD92">
        <v>21</v>
      </c>
      <c r="CE92">
        <v>2</v>
      </c>
      <c r="CF92">
        <v>46</v>
      </c>
      <c r="CG92">
        <v>1</v>
      </c>
      <c r="CH92">
        <v>23</v>
      </c>
      <c r="CI92">
        <v>2</v>
      </c>
      <c r="CJ92">
        <v>1</v>
      </c>
      <c r="CK92">
        <v>6</v>
      </c>
      <c r="CL92">
        <v>0</v>
      </c>
      <c r="CM92">
        <v>114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1</v>
      </c>
      <c r="CW92">
        <v>1</v>
      </c>
      <c r="CX92">
        <v>0</v>
      </c>
      <c r="CY92">
        <v>4</v>
      </c>
      <c r="CZ92">
        <v>12</v>
      </c>
      <c r="DA92">
        <v>1</v>
      </c>
      <c r="DB92">
        <v>29</v>
      </c>
      <c r="DC92">
        <v>1</v>
      </c>
      <c r="DD92">
        <v>19</v>
      </c>
      <c r="DE92">
        <v>1</v>
      </c>
      <c r="DF92">
        <v>0</v>
      </c>
      <c r="DG92">
        <v>2</v>
      </c>
      <c r="DH92">
        <v>71</v>
      </c>
      <c r="DI92">
        <v>0</v>
      </c>
      <c r="DJ92">
        <v>1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4</v>
      </c>
      <c r="DS92">
        <v>0</v>
      </c>
      <c r="DT92">
        <v>0</v>
      </c>
      <c r="DU92">
        <v>1</v>
      </c>
      <c r="DV92">
        <v>9</v>
      </c>
      <c r="DW92">
        <v>1</v>
      </c>
      <c r="DX92">
        <v>17</v>
      </c>
      <c r="DY92">
        <v>0</v>
      </c>
      <c r="DZ92">
        <v>4</v>
      </c>
      <c r="EA92">
        <v>1</v>
      </c>
      <c r="EB92">
        <v>1</v>
      </c>
      <c r="EC92">
        <v>4</v>
      </c>
      <c r="ED92">
        <v>43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193</v>
      </c>
      <c r="GW92">
        <v>153</v>
      </c>
      <c r="GX92">
        <v>114</v>
      </c>
      <c r="GY92">
        <v>8</v>
      </c>
      <c r="GZ92">
        <v>0</v>
      </c>
      <c r="HA92">
        <v>224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59</v>
      </c>
      <c r="HI92">
        <v>25</v>
      </c>
      <c r="HJ92">
        <v>84</v>
      </c>
      <c r="HK92">
        <v>0</v>
      </c>
      <c r="HL92">
        <v>0</v>
      </c>
      <c r="HM92">
        <v>0</v>
      </c>
    </row>
    <row r="93" spans="1:223" x14ac:dyDescent="0.25">
      <c r="A93" t="s">
        <v>238</v>
      </c>
      <c r="B93" t="s">
        <v>267</v>
      </c>
      <c r="C93" t="s">
        <v>460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5</v>
      </c>
      <c r="K93">
        <v>0</v>
      </c>
      <c r="L93">
        <v>11</v>
      </c>
      <c r="M93">
        <v>0</v>
      </c>
      <c r="N93">
        <v>4</v>
      </c>
      <c r="O93">
        <v>3</v>
      </c>
      <c r="P93">
        <v>30</v>
      </c>
      <c r="Q93">
        <v>0</v>
      </c>
      <c r="R93">
        <v>37</v>
      </c>
      <c r="S93">
        <v>2</v>
      </c>
      <c r="T93">
        <v>33</v>
      </c>
      <c r="U93">
        <v>6</v>
      </c>
      <c r="V93">
        <v>2</v>
      </c>
      <c r="W93">
        <v>14</v>
      </c>
      <c r="X93">
        <v>22</v>
      </c>
      <c r="Y93">
        <v>171</v>
      </c>
      <c r="Z93">
        <v>3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2</v>
      </c>
      <c r="AG93">
        <v>0</v>
      </c>
      <c r="AH93">
        <v>7</v>
      </c>
      <c r="AI93">
        <v>0</v>
      </c>
      <c r="AJ93">
        <v>1</v>
      </c>
      <c r="AK93">
        <v>6</v>
      </c>
      <c r="AL93">
        <v>12</v>
      </c>
      <c r="AM93">
        <v>2</v>
      </c>
      <c r="AN93">
        <v>36</v>
      </c>
      <c r="AO93">
        <v>1</v>
      </c>
      <c r="AP93">
        <v>17</v>
      </c>
      <c r="AQ93">
        <v>12</v>
      </c>
      <c r="AR93">
        <v>0</v>
      </c>
      <c r="AS93">
        <v>7</v>
      </c>
      <c r="AT93">
        <v>2</v>
      </c>
      <c r="AU93">
        <v>108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1</v>
      </c>
      <c r="BE93">
        <v>0</v>
      </c>
      <c r="BF93">
        <v>0</v>
      </c>
      <c r="BG93">
        <v>0</v>
      </c>
      <c r="BH93">
        <v>1</v>
      </c>
      <c r="BI93">
        <v>0</v>
      </c>
      <c r="BJ93">
        <v>2</v>
      </c>
      <c r="BK93">
        <v>0</v>
      </c>
      <c r="BL93">
        <v>0</v>
      </c>
      <c r="BM93">
        <v>1</v>
      </c>
      <c r="BN93">
        <v>1</v>
      </c>
      <c r="BO93">
        <v>0</v>
      </c>
      <c r="BP93">
        <v>0</v>
      </c>
      <c r="BQ93">
        <v>6</v>
      </c>
      <c r="BR93">
        <v>3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2</v>
      </c>
      <c r="BY93">
        <v>0</v>
      </c>
      <c r="BZ93">
        <v>8</v>
      </c>
      <c r="CA93">
        <v>0</v>
      </c>
      <c r="CB93">
        <v>1</v>
      </c>
      <c r="CC93">
        <v>6</v>
      </c>
      <c r="CD93">
        <v>13</v>
      </c>
      <c r="CE93">
        <v>2</v>
      </c>
      <c r="CF93">
        <v>38</v>
      </c>
      <c r="CG93">
        <v>1</v>
      </c>
      <c r="CH93">
        <v>17</v>
      </c>
      <c r="CI93">
        <v>13</v>
      </c>
      <c r="CJ93">
        <v>1</v>
      </c>
      <c r="CK93">
        <v>7</v>
      </c>
      <c r="CL93">
        <v>2</v>
      </c>
      <c r="CM93">
        <v>112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1</v>
      </c>
      <c r="CU93">
        <v>0</v>
      </c>
      <c r="CV93">
        <v>2</v>
      </c>
      <c r="CW93">
        <v>0</v>
      </c>
      <c r="CX93">
        <v>0</v>
      </c>
      <c r="CY93">
        <v>3</v>
      </c>
      <c r="CZ93">
        <v>8</v>
      </c>
      <c r="DA93">
        <v>2</v>
      </c>
      <c r="DB93">
        <v>27</v>
      </c>
      <c r="DC93">
        <v>0</v>
      </c>
      <c r="DD93">
        <v>13</v>
      </c>
      <c r="DE93">
        <v>11</v>
      </c>
      <c r="DF93">
        <v>0</v>
      </c>
      <c r="DG93">
        <v>1</v>
      </c>
      <c r="DH93">
        <v>68</v>
      </c>
      <c r="DI93">
        <v>1</v>
      </c>
      <c r="DJ93">
        <v>3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1</v>
      </c>
      <c r="DQ93">
        <v>0</v>
      </c>
      <c r="DR93">
        <v>6</v>
      </c>
      <c r="DS93">
        <v>0</v>
      </c>
      <c r="DT93">
        <v>1</v>
      </c>
      <c r="DU93">
        <v>3</v>
      </c>
      <c r="DV93">
        <v>5</v>
      </c>
      <c r="DW93">
        <v>0</v>
      </c>
      <c r="DX93">
        <v>11</v>
      </c>
      <c r="DY93">
        <v>1</v>
      </c>
      <c r="DZ93">
        <v>4</v>
      </c>
      <c r="EA93">
        <v>2</v>
      </c>
      <c r="EB93">
        <v>1</v>
      </c>
      <c r="EC93">
        <v>6</v>
      </c>
      <c r="ED93">
        <v>44</v>
      </c>
      <c r="EE93">
        <v>1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192</v>
      </c>
      <c r="GW93">
        <v>171</v>
      </c>
      <c r="GX93">
        <v>112</v>
      </c>
      <c r="GY93">
        <v>40</v>
      </c>
      <c r="GZ93">
        <v>0</v>
      </c>
      <c r="HA93">
        <v>211</v>
      </c>
      <c r="HB93">
        <v>9</v>
      </c>
      <c r="HC93">
        <v>105</v>
      </c>
      <c r="HD93">
        <v>114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48</v>
      </c>
      <c r="HL93">
        <v>11</v>
      </c>
      <c r="HM93">
        <v>59</v>
      </c>
      <c r="HN93">
        <v>0</v>
      </c>
      <c r="HO93">
        <v>170</v>
      </c>
    </row>
    <row r="94" spans="1:223" x14ac:dyDescent="0.25">
      <c r="A94" t="s">
        <v>225</v>
      </c>
      <c r="B94" t="s">
        <v>295</v>
      </c>
      <c r="C94" t="s">
        <v>460</v>
      </c>
      <c r="D94">
        <v>7</v>
      </c>
      <c r="E94">
        <v>0</v>
      </c>
      <c r="F94">
        <v>0</v>
      </c>
      <c r="G94">
        <v>0</v>
      </c>
      <c r="H94">
        <v>0</v>
      </c>
      <c r="I94">
        <v>0</v>
      </c>
      <c r="J94">
        <v>4</v>
      </c>
      <c r="K94">
        <v>0</v>
      </c>
      <c r="L94">
        <v>25</v>
      </c>
      <c r="M94">
        <v>0</v>
      </c>
      <c r="N94">
        <v>1</v>
      </c>
      <c r="O94">
        <v>6</v>
      </c>
      <c r="P94">
        <v>49</v>
      </c>
      <c r="Q94">
        <v>4</v>
      </c>
      <c r="R94">
        <v>190</v>
      </c>
      <c r="S94">
        <v>7</v>
      </c>
      <c r="T94">
        <v>0</v>
      </c>
      <c r="U94">
        <v>9</v>
      </c>
      <c r="V94">
        <v>17</v>
      </c>
      <c r="W94">
        <v>15</v>
      </c>
      <c r="Y94">
        <v>334</v>
      </c>
      <c r="Z94">
        <v>4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17</v>
      </c>
      <c r="AI94">
        <v>0</v>
      </c>
      <c r="AJ94">
        <v>0</v>
      </c>
      <c r="AK94">
        <v>6</v>
      </c>
      <c r="AL94">
        <v>28</v>
      </c>
      <c r="AM94">
        <v>2</v>
      </c>
      <c r="AN94">
        <v>164</v>
      </c>
      <c r="AO94">
        <v>6</v>
      </c>
      <c r="AP94">
        <v>0</v>
      </c>
      <c r="AQ94">
        <v>10</v>
      </c>
      <c r="AR94">
        <v>10</v>
      </c>
      <c r="AS94">
        <v>19</v>
      </c>
      <c r="AU94">
        <v>266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12</v>
      </c>
      <c r="BE94">
        <v>0</v>
      </c>
      <c r="BF94">
        <v>0</v>
      </c>
      <c r="BG94">
        <v>0</v>
      </c>
      <c r="BH94">
        <v>3</v>
      </c>
      <c r="BI94">
        <v>0</v>
      </c>
      <c r="BJ94">
        <v>6</v>
      </c>
      <c r="BK94">
        <v>1</v>
      </c>
      <c r="BL94">
        <v>0</v>
      </c>
      <c r="BM94">
        <v>0</v>
      </c>
      <c r="BN94">
        <v>0</v>
      </c>
      <c r="BO94">
        <v>1</v>
      </c>
      <c r="BQ94">
        <v>23</v>
      </c>
      <c r="BR94">
        <v>4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29</v>
      </c>
      <c r="CA94">
        <v>0</v>
      </c>
      <c r="CB94">
        <v>0</v>
      </c>
      <c r="CC94">
        <v>6</v>
      </c>
      <c r="CD94">
        <v>31</v>
      </c>
      <c r="CE94">
        <v>2</v>
      </c>
      <c r="CF94">
        <v>170</v>
      </c>
      <c r="CG94">
        <v>7</v>
      </c>
      <c r="CH94">
        <v>0</v>
      </c>
      <c r="CI94">
        <v>10</v>
      </c>
      <c r="CJ94">
        <v>10</v>
      </c>
      <c r="CK94">
        <v>20</v>
      </c>
      <c r="CM94">
        <v>289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16</v>
      </c>
      <c r="CW94">
        <v>0</v>
      </c>
      <c r="CX94">
        <v>0</v>
      </c>
      <c r="CY94">
        <v>6</v>
      </c>
      <c r="CZ94">
        <v>22</v>
      </c>
      <c r="DA94">
        <v>2</v>
      </c>
      <c r="DB94">
        <v>155</v>
      </c>
      <c r="DC94">
        <v>5</v>
      </c>
      <c r="DD94">
        <v>0</v>
      </c>
      <c r="DE94">
        <v>10</v>
      </c>
      <c r="DF94">
        <v>2</v>
      </c>
      <c r="DG94">
        <v>19</v>
      </c>
      <c r="DH94">
        <v>237</v>
      </c>
      <c r="DJ94">
        <v>4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13</v>
      </c>
      <c r="DS94">
        <v>0</v>
      </c>
      <c r="DT94">
        <v>0</v>
      </c>
      <c r="DU94">
        <v>0</v>
      </c>
      <c r="DV94">
        <v>9</v>
      </c>
      <c r="DW94">
        <v>0</v>
      </c>
      <c r="DX94">
        <v>15</v>
      </c>
      <c r="DY94">
        <v>2</v>
      </c>
      <c r="DZ94">
        <v>0</v>
      </c>
      <c r="EA94">
        <v>0</v>
      </c>
      <c r="EB94">
        <v>8</v>
      </c>
      <c r="EC94">
        <v>1</v>
      </c>
      <c r="ED94">
        <v>52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GV94">
        <v>56</v>
      </c>
      <c r="GW94">
        <v>334</v>
      </c>
      <c r="GX94">
        <v>289</v>
      </c>
      <c r="GY94">
        <v>15</v>
      </c>
      <c r="GZ94">
        <v>0</v>
      </c>
      <c r="HA94">
        <v>86</v>
      </c>
      <c r="HE94">
        <v>0</v>
      </c>
      <c r="HF94">
        <v>0</v>
      </c>
      <c r="HG94">
        <v>0</v>
      </c>
      <c r="HH94">
        <v>41</v>
      </c>
      <c r="HI94">
        <v>18</v>
      </c>
      <c r="HJ94">
        <v>59</v>
      </c>
    </row>
    <row r="95" spans="1:223" x14ac:dyDescent="0.25">
      <c r="A95" t="s">
        <v>225</v>
      </c>
      <c r="B95" t="s">
        <v>264</v>
      </c>
      <c r="C95" t="s">
        <v>460</v>
      </c>
      <c r="D95">
        <v>9</v>
      </c>
      <c r="E95">
        <v>0</v>
      </c>
      <c r="F95">
        <v>0</v>
      </c>
      <c r="G95">
        <v>1</v>
      </c>
      <c r="H95">
        <v>0</v>
      </c>
      <c r="I95">
        <v>0</v>
      </c>
      <c r="J95">
        <v>3</v>
      </c>
      <c r="K95">
        <v>2</v>
      </c>
      <c r="L95">
        <v>39</v>
      </c>
      <c r="M95">
        <v>3</v>
      </c>
      <c r="N95">
        <v>3</v>
      </c>
      <c r="O95">
        <v>8</v>
      </c>
      <c r="P95">
        <v>38</v>
      </c>
      <c r="Q95">
        <v>3</v>
      </c>
      <c r="R95">
        <v>152</v>
      </c>
      <c r="S95">
        <v>6</v>
      </c>
      <c r="T95">
        <v>0</v>
      </c>
      <c r="U95">
        <v>9</v>
      </c>
      <c r="V95">
        <v>12</v>
      </c>
      <c r="W95">
        <v>21</v>
      </c>
      <c r="Y95">
        <v>309</v>
      </c>
      <c r="Z95">
        <v>3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4</v>
      </c>
      <c r="AG95">
        <v>0</v>
      </c>
      <c r="AH95">
        <v>9</v>
      </c>
      <c r="AI95">
        <v>2</v>
      </c>
      <c r="AJ95">
        <v>2</v>
      </c>
      <c r="AK95">
        <v>6</v>
      </c>
      <c r="AL95">
        <v>36</v>
      </c>
      <c r="AM95">
        <v>8</v>
      </c>
      <c r="AN95">
        <v>172</v>
      </c>
      <c r="AO95">
        <v>3</v>
      </c>
      <c r="AP95">
        <v>0</v>
      </c>
      <c r="AQ95">
        <v>7</v>
      </c>
      <c r="AR95">
        <v>10</v>
      </c>
      <c r="AS95">
        <v>13</v>
      </c>
      <c r="AU95">
        <v>275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8</v>
      </c>
      <c r="BE95">
        <v>0</v>
      </c>
      <c r="BF95">
        <v>0</v>
      </c>
      <c r="BG95">
        <v>1</v>
      </c>
      <c r="BH95">
        <v>7</v>
      </c>
      <c r="BI95">
        <v>0</v>
      </c>
      <c r="BJ95">
        <v>12</v>
      </c>
      <c r="BK95">
        <v>0</v>
      </c>
      <c r="BL95">
        <v>0</v>
      </c>
      <c r="BM95">
        <v>0</v>
      </c>
      <c r="BN95">
        <v>0</v>
      </c>
      <c r="BO95">
        <v>1</v>
      </c>
      <c r="BQ95">
        <v>29</v>
      </c>
      <c r="BR95">
        <v>3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4</v>
      </c>
      <c r="BY95">
        <v>0</v>
      </c>
      <c r="BZ95">
        <v>17</v>
      </c>
      <c r="CA95">
        <v>2</v>
      </c>
      <c r="CB95">
        <v>2</v>
      </c>
      <c r="CC95">
        <v>7</v>
      </c>
      <c r="CD95">
        <v>43</v>
      </c>
      <c r="CE95">
        <v>8</v>
      </c>
      <c r="CF95">
        <v>184</v>
      </c>
      <c r="CG95">
        <v>3</v>
      </c>
      <c r="CH95">
        <v>0</v>
      </c>
      <c r="CI95">
        <v>7</v>
      </c>
      <c r="CJ95">
        <v>10</v>
      </c>
      <c r="CK95">
        <v>14</v>
      </c>
      <c r="CM95">
        <v>304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1</v>
      </c>
      <c r="CU95">
        <v>0</v>
      </c>
      <c r="CV95">
        <v>11</v>
      </c>
      <c r="CW95">
        <v>2</v>
      </c>
      <c r="CX95">
        <v>2</v>
      </c>
      <c r="CY95">
        <v>5</v>
      </c>
      <c r="CZ95">
        <v>27</v>
      </c>
      <c r="DA95">
        <v>6</v>
      </c>
      <c r="DB95">
        <v>167</v>
      </c>
      <c r="DC95">
        <v>3</v>
      </c>
      <c r="DD95">
        <v>0</v>
      </c>
      <c r="DE95">
        <v>5</v>
      </c>
      <c r="DF95">
        <v>4</v>
      </c>
      <c r="DG95">
        <v>12</v>
      </c>
      <c r="DH95">
        <v>245</v>
      </c>
      <c r="DJ95">
        <v>3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3</v>
      </c>
      <c r="DQ95">
        <v>0</v>
      </c>
      <c r="DR95">
        <v>6</v>
      </c>
      <c r="DS95">
        <v>0</v>
      </c>
      <c r="DT95">
        <v>0</v>
      </c>
      <c r="DU95">
        <v>2</v>
      </c>
      <c r="DV95">
        <v>16</v>
      </c>
      <c r="DW95">
        <v>2</v>
      </c>
      <c r="DX95">
        <v>17</v>
      </c>
      <c r="DY95">
        <v>0</v>
      </c>
      <c r="DZ95">
        <v>0</v>
      </c>
      <c r="EA95">
        <v>2</v>
      </c>
      <c r="EB95">
        <v>6</v>
      </c>
      <c r="EC95">
        <v>2</v>
      </c>
      <c r="ED95">
        <v>59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GV95">
        <v>53</v>
      </c>
      <c r="GW95">
        <v>309</v>
      </c>
      <c r="GX95">
        <v>304</v>
      </c>
      <c r="GY95">
        <v>7</v>
      </c>
      <c r="GZ95">
        <v>0</v>
      </c>
      <c r="HA95">
        <v>51</v>
      </c>
      <c r="HE95">
        <v>0</v>
      </c>
      <c r="HF95">
        <v>0</v>
      </c>
      <c r="HG95">
        <v>0</v>
      </c>
      <c r="HH95">
        <v>35</v>
      </c>
      <c r="HI95">
        <v>0</v>
      </c>
      <c r="HJ95">
        <v>35</v>
      </c>
    </row>
    <row r="96" spans="1:223" x14ac:dyDescent="0.25">
      <c r="A96" t="s">
        <v>225</v>
      </c>
      <c r="B96" t="s">
        <v>265</v>
      </c>
      <c r="C96" t="s">
        <v>460</v>
      </c>
      <c r="D96">
        <v>6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50</v>
      </c>
      <c r="M96">
        <v>1</v>
      </c>
      <c r="N96">
        <v>4</v>
      </c>
      <c r="O96">
        <v>6</v>
      </c>
      <c r="P96">
        <v>39</v>
      </c>
      <c r="Q96">
        <v>5</v>
      </c>
      <c r="R96">
        <v>127</v>
      </c>
      <c r="S96">
        <v>2</v>
      </c>
      <c r="T96">
        <v>0</v>
      </c>
      <c r="U96">
        <v>15</v>
      </c>
      <c r="V96">
        <v>11</v>
      </c>
      <c r="W96">
        <v>20</v>
      </c>
      <c r="X96">
        <v>0</v>
      </c>
      <c r="Y96">
        <v>287</v>
      </c>
      <c r="Z96">
        <v>3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6</v>
      </c>
      <c r="AG96">
        <v>2</v>
      </c>
      <c r="AH96">
        <v>26</v>
      </c>
      <c r="AI96">
        <v>1</v>
      </c>
      <c r="AJ96">
        <v>3</v>
      </c>
      <c r="AK96">
        <v>5</v>
      </c>
      <c r="AL96">
        <v>41</v>
      </c>
      <c r="AM96">
        <v>3</v>
      </c>
      <c r="AN96">
        <v>125</v>
      </c>
      <c r="AO96">
        <v>3</v>
      </c>
      <c r="AP96">
        <v>0</v>
      </c>
      <c r="AQ96">
        <v>10</v>
      </c>
      <c r="AR96">
        <v>17</v>
      </c>
      <c r="AS96">
        <v>11</v>
      </c>
      <c r="AT96">
        <v>0</v>
      </c>
      <c r="AU96">
        <v>256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14</v>
      </c>
      <c r="BE96">
        <v>0</v>
      </c>
      <c r="BF96">
        <v>0</v>
      </c>
      <c r="BG96">
        <v>0</v>
      </c>
      <c r="BH96">
        <v>6</v>
      </c>
      <c r="BI96">
        <v>0</v>
      </c>
      <c r="BJ96">
        <v>6</v>
      </c>
      <c r="BK96">
        <v>0</v>
      </c>
      <c r="BL96">
        <v>0</v>
      </c>
      <c r="BM96">
        <v>1</v>
      </c>
      <c r="BN96">
        <v>0</v>
      </c>
      <c r="BO96">
        <v>2</v>
      </c>
      <c r="BP96">
        <v>0</v>
      </c>
      <c r="BQ96">
        <v>29</v>
      </c>
      <c r="BR96">
        <v>3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6</v>
      </c>
      <c r="BY96">
        <v>2</v>
      </c>
      <c r="BZ96">
        <v>40</v>
      </c>
      <c r="CA96">
        <v>1</v>
      </c>
      <c r="CB96">
        <v>3</v>
      </c>
      <c r="CC96">
        <v>5</v>
      </c>
      <c r="CD96">
        <v>47</v>
      </c>
      <c r="CE96">
        <v>3</v>
      </c>
      <c r="CF96">
        <v>131</v>
      </c>
      <c r="CG96">
        <v>3</v>
      </c>
      <c r="CH96">
        <v>0</v>
      </c>
      <c r="CI96">
        <v>11</v>
      </c>
      <c r="CJ96">
        <v>17</v>
      </c>
      <c r="CK96">
        <v>13</v>
      </c>
      <c r="CL96">
        <v>0</v>
      </c>
      <c r="CM96">
        <v>285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1</v>
      </c>
      <c r="CV96">
        <v>24</v>
      </c>
      <c r="CW96">
        <v>1</v>
      </c>
      <c r="CX96">
        <v>2</v>
      </c>
      <c r="CY96">
        <v>3</v>
      </c>
      <c r="CZ96">
        <v>35</v>
      </c>
      <c r="DA96">
        <v>3</v>
      </c>
      <c r="DB96">
        <v>118</v>
      </c>
      <c r="DC96">
        <v>3</v>
      </c>
      <c r="DD96">
        <v>0</v>
      </c>
      <c r="DE96">
        <v>9</v>
      </c>
      <c r="DF96">
        <v>5</v>
      </c>
      <c r="DG96">
        <v>12</v>
      </c>
      <c r="DH96">
        <v>219</v>
      </c>
      <c r="DI96">
        <v>0</v>
      </c>
      <c r="DJ96">
        <v>1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5</v>
      </c>
      <c r="DQ96">
        <v>1</v>
      </c>
      <c r="DR96">
        <v>16</v>
      </c>
      <c r="DS96">
        <v>0</v>
      </c>
      <c r="DT96">
        <v>1</v>
      </c>
      <c r="DU96">
        <v>2</v>
      </c>
      <c r="DV96">
        <v>12</v>
      </c>
      <c r="DW96">
        <v>0</v>
      </c>
      <c r="DX96">
        <v>13</v>
      </c>
      <c r="DY96">
        <v>0</v>
      </c>
      <c r="DZ96">
        <v>0</v>
      </c>
      <c r="EA96">
        <v>2</v>
      </c>
      <c r="EB96">
        <v>12</v>
      </c>
      <c r="EC96">
        <v>1</v>
      </c>
      <c r="ED96">
        <v>66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51</v>
      </c>
      <c r="GW96">
        <v>287</v>
      </c>
      <c r="GX96">
        <v>285</v>
      </c>
      <c r="GY96">
        <v>11</v>
      </c>
      <c r="GZ96">
        <v>0</v>
      </c>
      <c r="HA96">
        <v>42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25</v>
      </c>
      <c r="HL96">
        <v>0</v>
      </c>
      <c r="HM96">
        <v>25</v>
      </c>
      <c r="HN96">
        <v>0</v>
      </c>
      <c r="HO96">
        <v>0</v>
      </c>
    </row>
    <row r="97" spans="1:223" x14ac:dyDescent="0.25">
      <c r="A97" t="s">
        <v>225</v>
      </c>
      <c r="B97" t="s">
        <v>267</v>
      </c>
      <c r="C97" t="s">
        <v>460</v>
      </c>
      <c r="D97">
        <v>10</v>
      </c>
      <c r="E97">
        <v>0</v>
      </c>
      <c r="F97">
        <v>1</v>
      </c>
      <c r="G97">
        <v>0</v>
      </c>
      <c r="H97">
        <v>0</v>
      </c>
      <c r="I97">
        <v>2</v>
      </c>
      <c r="J97">
        <v>5</v>
      </c>
      <c r="K97">
        <v>0</v>
      </c>
      <c r="L97">
        <v>29</v>
      </c>
      <c r="M97">
        <v>0</v>
      </c>
      <c r="N97">
        <v>0</v>
      </c>
      <c r="O97">
        <v>6</v>
      </c>
      <c r="P97">
        <v>31</v>
      </c>
      <c r="Q97">
        <v>5</v>
      </c>
      <c r="R97">
        <v>167</v>
      </c>
      <c r="S97">
        <v>1</v>
      </c>
      <c r="T97">
        <v>0</v>
      </c>
      <c r="U97">
        <v>14</v>
      </c>
      <c r="V97">
        <v>9</v>
      </c>
      <c r="W97">
        <v>19</v>
      </c>
      <c r="X97">
        <v>0</v>
      </c>
      <c r="Y97">
        <v>299</v>
      </c>
      <c r="Z97">
        <v>4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27</v>
      </c>
      <c r="AI97">
        <v>1</v>
      </c>
      <c r="AJ97">
        <v>1</v>
      </c>
      <c r="AK97">
        <v>9</v>
      </c>
      <c r="AL97">
        <v>23</v>
      </c>
      <c r="AM97">
        <v>5</v>
      </c>
      <c r="AN97">
        <v>124</v>
      </c>
      <c r="AO97">
        <v>1</v>
      </c>
      <c r="AP97">
        <v>0</v>
      </c>
      <c r="AQ97">
        <v>13</v>
      </c>
      <c r="AR97">
        <v>8</v>
      </c>
      <c r="AS97">
        <v>19</v>
      </c>
      <c r="AT97">
        <v>0</v>
      </c>
      <c r="AU97">
        <v>235</v>
      </c>
      <c r="AV97">
        <v>1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8</v>
      </c>
      <c r="BE97">
        <v>0</v>
      </c>
      <c r="BF97">
        <v>0</v>
      </c>
      <c r="BG97">
        <v>0</v>
      </c>
      <c r="BH97">
        <v>3</v>
      </c>
      <c r="BI97">
        <v>0</v>
      </c>
      <c r="BJ97">
        <v>10</v>
      </c>
      <c r="BK97">
        <v>0</v>
      </c>
      <c r="BL97">
        <v>0</v>
      </c>
      <c r="BM97">
        <v>1</v>
      </c>
      <c r="BN97">
        <v>1</v>
      </c>
      <c r="BO97">
        <v>0</v>
      </c>
      <c r="BP97">
        <v>0</v>
      </c>
      <c r="BQ97">
        <v>24</v>
      </c>
      <c r="BR97">
        <v>5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35</v>
      </c>
      <c r="CA97">
        <v>1</v>
      </c>
      <c r="CB97">
        <v>1</v>
      </c>
      <c r="CC97">
        <v>9</v>
      </c>
      <c r="CD97">
        <v>26</v>
      </c>
      <c r="CE97">
        <v>5</v>
      </c>
      <c r="CF97">
        <v>134</v>
      </c>
      <c r="CG97">
        <v>1</v>
      </c>
      <c r="CH97">
        <v>0</v>
      </c>
      <c r="CI97">
        <v>14</v>
      </c>
      <c r="CJ97">
        <v>9</v>
      </c>
      <c r="CK97">
        <v>19</v>
      </c>
      <c r="CL97">
        <v>0</v>
      </c>
      <c r="CM97">
        <v>259</v>
      </c>
      <c r="CN97">
        <v>1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24</v>
      </c>
      <c r="CW97">
        <v>1</v>
      </c>
      <c r="CX97">
        <v>1</v>
      </c>
      <c r="CY97">
        <v>8</v>
      </c>
      <c r="CZ97">
        <v>20</v>
      </c>
      <c r="DA97">
        <v>4</v>
      </c>
      <c r="DB97">
        <v>127</v>
      </c>
      <c r="DC97">
        <v>1</v>
      </c>
      <c r="DD97">
        <v>0</v>
      </c>
      <c r="DE97">
        <v>12</v>
      </c>
      <c r="DF97">
        <v>4</v>
      </c>
      <c r="DG97">
        <v>16</v>
      </c>
      <c r="DH97">
        <v>219</v>
      </c>
      <c r="DI97">
        <v>0</v>
      </c>
      <c r="DJ97">
        <v>4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11</v>
      </c>
      <c r="DS97">
        <v>0</v>
      </c>
      <c r="DT97">
        <v>0</v>
      </c>
      <c r="DU97">
        <v>1</v>
      </c>
      <c r="DV97">
        <v>6</v>
      </c>
      <c r="DW97">
        <v>1</v>
      </c>
      <c r="DX97">
        <v>7</v>
      </c>
      <c r="DY97">
        <v>0</v>
      </c>
      <c r="DZ97">
        <v>0</v>
      </c>
      <c r="EA97">
        <v>2</v>
      </c>
      <c r="EB97">
        <v>5</v>
      </c>
      <c r="EC97">
        <v>3</v>
      </c>
      <c r="ED97">
        <v>40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51</v>
      </c>
      <c r="GW97">
        <v>299</v>
      </c>
      <c r="GX97">
        <v>259</v>
      </c>
      <c r="GY97">
        <v>18</v>
      </c>
      <c r="GZ97">
        <v>0</v>
      </c>
      <c r="HA97">
        <v>73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21</v>
      </c>
      <c r="HI97">
        <v>0</v>
      </c>
      <c r="HJ97">
        <v>21</v>
      </c>
      <c r="HK97">
        <v>0</v>
      </c>
      <c r="HL97">
        <v>0</v>
      </c>
      <c r="HM97">
        <v>0</v>
      </c>
      <c r="HN97">
        <v>0</v>
      </c>
      <c r="HO97">
        <v>0</v>
      </c>
    </row>
    <row r="98" spans="1:223" x14ac:dyDescent="0.25">
      <c r="A98" t="s">
        <v>239</v>
      </c>
      <c r="B98" t="s">
        <v>295</v>
      </c>
      <c r="C98" t="s">
        <v>460</v>
      </c>
      <c r="D98">
        <v>6</v>
      </c>
      <c r="E98">
        <v>0</v>
      </c>
      <c r="F98">
        <v>3</v>
      </c>
      <c r="G98">
        <v>0</v>
      </c>
      <c r="H98">
        <v>1</v>
      </c>
      <c r="I98">
        <v>0</v>
      </c>
      <c r="J98">
        <v>3</v>
      </c>
      <c r="K98">
        <v>2</v>
      </c>
      <c r="L98">
        <v>44</v>
      </c>
      <c r="M98">
        <v>3</v>
      </c>
      <c r="N98">
        <v>8</v>
      </c>
      <c r="O98">
        <v>9</v>
      </c>
      <c r="P98">
        <v>35</v>
      </c>
      <c r="Q98">
        <v>2</v>
      </c>
      <c r="R98">
        <v>89</v>
      </c>
      <c r="S98">
        <v>4</v>
      </c>
      <c r="T98">
        <v>0</v>
      </c>
      <c r="U98">
        <v>7</v>
      </c>
      <c r="V98">
        <v>5</v>
      </c>
      <c r="W98">
        <v>2</v>
      </c>
      <c r="Y98">
        <v>223</v>
      </c>
      <c r="Z98">
        <v>2</v>
      </c>
      <c r="AA98">
        <v>0</v>
      </c>
      <c r="AB98">
        <v>1</v>
      </c>
      <c r="AC98">
        <v>0</v>
      </c>
      <c r="AD98">
        <v>0</v>
      </c>
      <c r="AE98">
        <v>1</v>
      </c>
      <c r="AF98">
        <v>3</v>
      </c>
      <c r="AG98">
        <v>0</v>
      </c>
      <c r="AH98">
        <v>24</v>
      </c>
      <c r="AI98">
        <v>1</v>
      </c>
      <c r="AJ98">
        <v>7</v>
      </c>
      <c r="AK98">
        <v>7</v>
      </c>
      <c r="AL98">
        <v>25</v>
      </c>
      <c r="AM98">
        <v>5</v>
      </c>
      <c r="AN98">
        <v>87</v>
      </c>
      <c r="AO98">
        <v>10</v>
      </c>
      <c r="AP98">
        <v>0</v>
      </c>
      <c r="AQ98">
        <v>1</v>
      </c>
      <c r="AR98">
        <v>5</v>
      </c>
      <c r="AS98">
        <v>2</v>
      </c>
      <c r="AU98">
        <v>181</v>
      </c>
      <c r="AV98">
        <v>1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6</v>
      </c>
      <c r="BE98">
        <v>0</v>
      </c>
      <c r="BF98">
        <v>0</v>
      </c>
      <c r="BG98">
        <v>0</v>
      </c>
      <c r="BH98">
        <v>2</v>
      </c>
      <c r="BI98">
        <v>0</v>
      </c>
      <c r="BJ98">
        <v>4</v>
      </c>
      <c r="BK98">
        <v>0</v>
      </c>
      <c r="BL98">
        <v>0</v>
      </c>
      <c r="BM98">
        <v>0</v>
      </c>
      <c r="BN98">
        <v>0</v>
      </c>
      <c r="BO98">
        <v>0</v>
      </c>
      <c r="BQ98">
        <v>13</v>
      </c>
      <c r="BR98">
        <v>3</v>
      </c>
      <c r="BS98">
        <v>0</v>
      </c>
      <c r="BT98">
        <v>1</v>
      </c>
      <c r="BU98">
        <v>0</v>
      </c>
      <c r="BV98">
        <v>0</v>
      </c>
      <c r="BW98">
        <v>1</v>
      </c>
      <c r="BX98">
        <v>3</v>
      </c>
      <c r="BY98">
        <v>0</v>
      </c>
      <c r="BZ98">
        <v>30</v>
      </c>
      <c r="CA98">
        <v>1</v>
      </c>
      <c r="CB98">
        <v>7</v>
      </c>
      <c r="CC98">
        <v>7</v>
      </c>
      <c r="CD98">
        <v>27</v>
      </c>
      <c r="CE98">
        <v>5</v>
      </c>
      <c r="CF98">
        <v>91</v>
      </c>
      <c r="CG98">
        <v>10</v>
      </c>
      <c r="CH98">
        <v>0</v>
      </c>
      <c r="CI98">
        <v>1</v>
      </c>
      <c r="CJ98">
        <v>5</v>
      </c>
      <c r="CK98">
        <v>2</v>
      </c>
      <c r="CM98">
        <v>194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1</v>
      </c>
      <c r="CT98">
        <v>0</v>
      </c>
      <c r="CU98">
        <v>0</v>
      </c>
      <c r="CV98">
        <v>13</v>
      </c>
      <c r="CW98">
        <v>1</v>
      </c>
      <c r="CX98">
        <v>1</v>
      </c>
      <c r="CY98">
        <v>4</v>
      </c>
      <c r="CZ98">
        <v>17</v>
      </c>
      <c r="DA98">
        <v>5</v>
      </c>
      <c r="DB98">
        <v>67</v>
      </c>
      <c r="DC98">
        <v>8</v>
      </c>
      <c r="DD98">
        <v>0</v>
      </c>
      <c r="DE98">
        <v>1</v>
      </c>
      <c r="DF98">
        <v>0</v>
      </c>
      <c r="DG98">
        <v>2</v>
      </c>
      <c r="DH98">
        <v>120</v>
      </c>
      <c r="DJ98">
        <v>3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8</v>
      </c>
      <c r="DS98">
        <v>0</v>
      </c>
      <c r="DT98">
        <v>6</v>
      </c>
      <c r="DU98">
        <v>2</v>
      </c>
      <c r="DV98">
        <v>5</v>
      </c>
      <c r="DW98">
        <v>0</v>
      </c>
      <c r="DX98">
        <v>16</v>
      </c>
      <c r="DY98">
        <v>2</v>
      </c>
      <c r="DZ98">
        <v>0</v>
      </c>
      <c r="EA98">
        <v>0</v>
      </c>
      <c r="EB98">
        <v>4</v>
      </c>
      <c r="EC98">
        <v>0</v>
      </c>
      <c r="ED98">
        <v>46</v>
      </c>
      <c r="EF98">
        <v>0</v>
      </c>
      <c r="EG98">
        <v>0</v>
      </c>
      <c r="EH98">
        <v>1</v>
      </c>
      <c r="EI98">
        <v>0</v>
      </c>
      <c r="EJ98">
        <v>0</v>
      </c>
      <c r="EK98">
        <v>0</v>
      </c>
      <c r="EL98">
        <v>3</v>
      </c>
      <c r="EM98">
        <v>0</v>
      </c>
      <c r="EN98">
        <v>9</v>
      </c>
      <c r="EO98">
        <v>0</v>
      </c>
      <c r="EP98">
        <v>0</v>
      </c>
      <c r="EQ98">
        <v>1</v>
      </c>
      <c r="ER98">
        <v>5</v>
      </c>
      <c r="ES98">
        <v>0</v>
      </c>
      <c r="ET98">
        <v>8</v>
      </c>
      <c r="EU98">
        <v>0</v>
      </c>
      <c r="EV98">
        <v>0</v>
      </c>
      <c r="EW98">
        <v>27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GV98">
        <v>342</v>
      </c>
      <c r="GW98">
        <v>223</v>
      </c>
      <c r="GX98">
        <v>194</v>
      </c>
      <c r="GY98">
        <v>13</v>
      </c>
      <c r="GZ98">
        <v>0</v>
      </c>
      <c r="HA98">
        <v>358</v>
      </c>
      <c r="HE98">
        <v>1</v>
      </c>
      <c r="HF98">
        <v>1</v>
      </c>
      <c r="HG98">
        <v>2</v>
      </c>
      <c r="HH98">
        <v>69</v>
      </c>
      <c r="HI98">
        <v>26</v>
      </c>
      <c r="HJ98">
        <v>95</v>
      </c>
    </row>
    <row r="99" spans="1:223" x14ac:dyDescent="0.25">
      <c r="A99" t="s">
        <v>239</v>
      </c>
      <c r="B99" t="s">
        <v>264</v>
      </c>
      <c r="C99" t="s">
        <v>460</v>
      </c>
      <c r="D99">
        <v>4</v>
      </c>
      <c r="E99">
        <v>1</v>
      </c>
      <c r="F99">
        <v>1</v>
      </c>
      <c r="G99">
        <v>0</v>
      </c>
      <c r="H99">
        <v>0</v>
      </c>
      <c r="I99">
        <v>0</v>
      </c>
      <c r="J99">
        <v>6</v>
      </c>
      <c r="K99">
        <v>0</v>
      </c>
      <c r="L99">
        <v>41</v>
      </c>
      <c r="M99">
        <v>3</v>
      </c>
      <c r="N99">
        <v>5</v>
      </c>
      <c r="O99">
        <v>20</v>
      </c>
      <c r="P99">
        <v>27</v>
      </c>
      <c r="Q99">
        <v>1</v>
      </c>
      <c r="R99">
        <v>72</v>
      </c>
      <c r="S99">
        <v>7</v>
      </c>
      <c r="T99">
        <v>0</v>
      </c>
      <c r="U99">
        <v>18</v>
      </c>
      <c r="V99">
        <v>12</v>
      </c>
      <c r="W99">
        <v>4</v>
      </c>
      <c r="Y99">
        <v>222</v>
      </c>
      <c r="Z99">
        <v>3</v>
      </c>
      <c r="AA99">
        <v>0</v>
      </c>
      <c r="AB99">
        <v>2</v>
      </c>
      <c r="AC99">
        <v>1</v>
      </c>
      <c r="AD99">
        <v>0</v>
      </c>
      <c r="AE99">
        <v>0</v>
      </c>
      <c r="AF99">
        <v>1</v>
      </c>
      <c r="AG99">
        <v>0</v>
      </c>
      <c r="AH99">
        <v>16</v>
      </c>
      <c r="AI99">
        <v>2</v>
      </c>
      <c r="AJ99">
        <v>6</v>
      </c>
      <c r="AK99">
        <v>11</v>
      </c>
      <c r="AL99">
        <v>27</v>
      </c>
      <c r="AM99">
        <v>1</v>
      </c>
      <c r="AN99">
        <v>77</v>
      </c>
      <c r="AO99">
        <v>7</v>
      </c>
      <c r="AP99">
        <v>0</v>
      </c>
      <c r="AQ99">
        <v>16</v>
      </c>
      <c r="AR99">
        <v>6</v>
      </c>
      <c r="AS99">
        <v>2</v>
      </c>
      <c r="AU99">
        <v>178</v>
      </c>
      <c r="AV99">
        <v>3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1</v>
      </c>
      <c r="BC99">
        <v>0</v>
      </c>
      <c r="BD99">
        <v>4</v>
      </c>
      <c r="BE99">
        <v>0</v>
      </c>
      <c r="BF99">
        <v>0</v>
      </c>
      <c r="BG99">
        <v>0</v>
      </c>
      <c r="BH99">
        <v>1</v>
      </c>
      <c r="BI99">
        <v>0</v>
      </c>
      <c r="BJ99">
        <v>2</v>
      </c>
      <c r="BK99">
        <v>1</v>
      </c>
      <c r="BL99">
        <v>0</v>
      </c>
      <c r="BM99">
        <v>0</v>
      </c>
      <c r="BN99">
        <v>0</v>
      </c>
      <c r="BO99">
        <v>0</v>
      </c>
      <c r="BQ99">
        <v>12</v>
      </c>
      <c r="BR99">
        <v>6</v>
      </c>
      <c r="BS99">
        <v>0</v>
      </c>
      <c r="BT99">
        <v>2</v>
      </c>
      <c r="BU99">
        <v>1</v>
      </c>
      <c r="BV99">
        <v>0</v>
      </c>
      <c r="BW99">
        <v>0</v>
      </c>
      <c r="BX99">
        <v>2</v>
      </c>
      <c r="BY99">
        <v>0</v>
      </c>
      <c r="BZ99">
        <v>20</v>
      </c>
      <c r="CA99">
        <v>2</v>
      </c>
      <c r="CB99">
        <v>6</v>
      </c>
      <c r="CC99">
        <v>11</v>
      </c>
      <c r="CD99">
        <v>28</v>
      </c>
      <c r="CE99">
        <v>1</v>
      </c>
      <c r="CF99">
        <v>79</v>
      </c>
      <c r="CG99">
        <v>8</v>
      </c>
      <c r="CH99">
        <v>0</v>
      </c>
      <c r="CI99">
        <v>16</v>
      </c>
      <c r="CJ99">
        <v>6</v>
      </c>
      <c r="CK99">
        <v>2</v>
      </c>
      <c r="CM99">
        <v>190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6</v>
      </c>
      <c r="CW99">
        <v>1</v>
      </c>
      <c r="CX99">
        <v>3</v>
      </c>
      <c r="CY99">
        <v>9</v>
      </c>
      <c r="CZ99">
        <v>13</v>
      </c>
      <c r="DA99">
        <v>1</v>
      </c>
      <c r="DB99">
        <v>59</v>
      </c>
      <c r="DC99">
        <v>4</v>
      </c>
      <c r="DD99">
        <v>0</v>
      </c>
      <c r="DE99">
        <v>12</v>
      </c>
      <c r="DF99">
        <v>0</v>
      </c>
      <c r="DG99">
        <v>1</v>
      </c>
      <c r="DH99">
        <v>109</v>
      </c>
      <c r="DJ99">
        <v>5</v>
      </c>
      <c r="DK99">
        <v>0</v>
      </c>
      <c r="DL99">
        <v>2</v>
      </c>
      <c r="DM99">
        <v>1</v>
      </c>
      <c r="DN99">
        <v>0</v>
      </c>
      <c r="DO99">
        <v>0</v>
      </c>
      <c r="DP99">
        <v>2</v>
      </c>
      <c r="DQ99">
        <v>0</v>
      </c>
      <c r="DR99">
        <v>14</v>
      </c>
      <c r="DS99">
        <v>1</v>
      </c>
      <c r="DT99">
        <v>3</v>
      </c>
      <c r="DU99">
        <v>1</v>
      </c>
      <c r="DV99">
        <v>14</v>
      </c>
      <c r="DW99">
        <v>0</v>
      </c>
      <c r="DX99">
        <v>20</v>
      </c>
      <c r="DY99">
        <v>3</v>
      </c>
      <c r="DZ99">
        <v>0</v>
      </c>
      <c r="EA99">
        <v>4</v>
      </c>
      <c r="EB99">
        <v>4</v>
      </c>
      <c r="EC99">
        <v>1</v>
      </c>
      <c r="ED99">
        <v>75</v>
      </c>
      <c r="EF99">
        <v>1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1</v>
      </c>
      <c r="ER99">
        <v>0</v>
      </c>
      <c r="ES99">
        <v>0</v>
      </c>
      <c r="ET99">
        <v>0</v>
      </c>
      <c r="EU99">
        <v>1</v>
      </c>
      <c r="EV99">
        <v>0</v>
      </c>
      <c r="EW99">
        <v>3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1</v>
      </c>
      <c r="FK99">
        <v>0</v>
      </c>
      <c r="FL99">
        <v>0</v>
      </c>
      <c r="FM99">
        <v>0</v>
      </c>
      <c r="FN99">
        <v>0</v>
      </c>
      <c r="FO99">
        <v>2</v>
      </c>
      <c r="GV99">
        <v>363</v>
      </c>
      <c r="GW99">
        <v>222</v>
      </c>
      <c r="GX99">
        <v>190</v>
      </c>
      <c r="GY99">
        <v>9</v>
      </c>
      <c r="GZ99">
        <v>0</v>
      </c>
      <c r="HA99">
        <v>386</v>
      </c>
      <c r="HE99">
        <v>0</v>
      </c>
      <c r="HF99">
        <v>3</v>
      </c>
      <c r="HG99">
        <v>3</v>
      </c>
      <c r="HH99">
        <v>76</v>
      </c>
      <c r="HI99">
        <v>20</v>
      </c>
      <c r="HJ99">
        <v>96</v>
      </c>
    </row>
    <row r="100" spans="1:223" x14ac:dyDescent="0.25">
      <c r="A100" t="s">
        <v>239</v>
      </c>
      <c r="B100" t="s">
        <v>265</v>
      </c>
      <c r="C100" t="s">
        <v>460</v>
      </c>
      <c r="D100">
        <v>8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23</v>
      </c>
      <c r="M100">
        <v>4</v>
      </c>
      <c r="N100">
        <v>10</v>
      </c>
      <c r="O100">
        <v>10</v>
      </c>
      <c r="P100">
        <v>33</v>
      </c>
      <c r="Q100">
        <v>2</v>
      </c>
      <c r="R100">
        <v>52</v>
      </c>
      <c r="S100">
        <v>9</v>
      </c>
      <c r="T100">
        <v>0</v>
      </c>
      <c r="U100">
        <v>9</v>
      </c>
      <c r="V100">
        <v>5</v>
      </c>
      <c r="W100">
        <v>5</v>
      </c>
      <c r="X100">
        <v>16</v>
      </c>
      <c r="Y100">
        <v>188</v>
      </c>
      <c r="Z100">
        <v>6</v>
      </c>
      <c r="AA100">
        <v>1</v>
      </c>
      <c r="AB100">
        <v>1</v>
      </c>
      <c r="AC100">
        <v>0</v>
      </c>
      <c r="AD100">
        <v>0</v>
      </c>
      <c r="AE100">
        <v>0</v>
      </c>
      <c r="AF100">
        <v>5</v>
      </c>
      <c r="AG100">
        <v>0</v>
      </c>
      <c r="AH100">
        <v>21</v>
      </c>
      <c r="AI100">
        <v>1</v>
      </c>
      <c r="AJ100">
        <v>5</v>
      </c>
      <c r="AK100">
        <v>16</v>
      </c>
      <c r="AL100">
        <v>30</v>
      </c>
      <c r="AM100">
        <v>3</v>
      </c>
      <c r="AN100">
        <v>60</v>
      </c>
      <c r="AO100">
        <v>5</v>
      </c>
      <c r="AP100">
        <v>0</v>
      </c>
      <c r="AQ100">
        <v>12</v>
      </c>
      <c r="AR100">
        <v>9</v>
      </c>
      <c r="AS100">
        <v>1</v>
      </c>
      <c r="AT100">
        <v>13</v>
      </c>
      <c r="AU100">
        <v>189</v>
      </c>
      <c r="AV100">
        <v>2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6</v>
      </c>
      <c r="BE100">
        <v>0</v>
      </c>
      <c r="BF100">
        <v>1</v>
      </c>
      <c r="BG100">
        <v>0</v>
      </c>
      <c r="BH100">
        <v>1</v>
      </c>
      <c r="BI100">
        <v>0</v>
      </c>
      <c r="BJ100">
        <v>5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16</v>
      </c>
      <c r="BR100">
        <v>8</v>
      </c>
      <c r="BS100">
        <v>1</v>
      </c>
      <c r="BT100">
        <v>1</v>
      </c>
      <c r="BU100">
        <v>0</v>
      </c>
      <c r="BV100">
        <v>0</v>
      </c>
      <c r="BW100">
        <v>0</v>
      </c>
      <c r="BX100">
        <v>5</v>
      </c>
      <c r="BY100">
        <v>0</v>
      </c>
      <c r="BZ100">
        <v>27</v>
      </c>
      <c r="CA100">
        <v>1</v>
      </c>
      <c r="CB100">
        <v>6</v>
      </c>
      <c r="CC100">
        <v>16</v>
      </c>
      <c r="CD100">
        <v>31</v>
      </c>
      <c r="CE100">
        <v>3</v>
      </c>
      <c r="CF100">
        <v>65</v>
      </c>
      <c r="CG100">
        <v>5</v>
      </c>
      <c r="CH100">
        <v>0</v>
      </c>
      <c r="CI100">
        <v>12</v>
      </c>
      <c r="CJ100">
        <v>9</v>
      </c>
      <c r="CK100">
        <v>1</v>
      </c>
      <c r="CL100">
        <v>14</v>
      </c>
      <c r="CM100">
        <v>191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5</v>
      </c>
      <c r="CW100">
        <v>0</v>
      </c>
      <c r="CX100">
        <v>4</v>
      </c>
      <c r="CY100">
        <v>8</v>
      </c>
      <c r="CZ100">
        <v>16</v>
      </c>
      <c r="DA100">
        <v>2</v>
      </c>
      <c r="DB100">
        <v>34</v>
      </c>
      <c r="DC100">
        <v>3</v>
      </c>
      <c r="DD100">
        <v>0</v>
      </c>
      <c r="DE100">
        <v>8</v>
      </c>
      <c r="DF100">
        <v>0</v>
      </c>
      <c r="DG100">
        <v>1</v>
      </c>
      <c r="DH100">
        <v>81</v>
      </c>
      <c r="DI100">
        <v>12</v>
      </c>
      <c r="DJ100">
        <v>8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3</v>
      </c>
      <c r="DQ100">
        <v>0</v>
      </c>
      <c r="DR100">
        <v>22</v>
      </c>
      <c r="DS100">
        <v>1</v>
      </c>
      <c r="DT100">
        <v>2</v>
      </c>
      <c r="DU100">
        <v>8</v>
      </c>
      <c r="DV100">
        <v>15</v>
      </c>
      <c r="DW100">
        <v>1</v>
      </c>
      <c r="DX100">
        <v>31</v>
      </c>
      <c r="DY100">
        <v>2</v>
      </c>
      <c r="DZ100">
        <v>0</v>
      </c>
      <c r="EA100">
        <v>4</v>
      </c>
      <c r="EB100">
        <v>9</v>
      </c>
      <c r="EC100">
        <v>0</v>
      </c>
      <c r="ED100">
        <v>106</v>
      </c>
      <c r="EE100">
        <v>2</v>
      </c>
      <c r="EF100">
        <v>0</v>
      </c>
      <c r="EG100">
        <v>1</v>
      </c>
      <c r="EH100">
        <v>1</v>
      </c>
      <c r="EI100">
        <v>0</v>
      </c>
      <c r="EJ100">
        <v>0</v>
      </c>
      <c r="EK100">
        <v>0</v>
      </c>
      <c r="EL100">
        <v>2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4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5</v>
      </c>
      <c r="FY100">
        <v>0</v>
      </c>
      <c r="FZ100">
        <v>4</v>
      </c>
      <c r="GA100">
        <v>8</v>
      </c>
      <c r="GB100">
        <v>16</v>
      </c>
      <c r="GC100">
        <v>2</v>
      </c>
      <c r="GD100">
        <v>34</v>
      </c>
      <c r="GE100">
        <v>8</v>
      </c>
      <c r="GF100">
        <v>1</v>
      </c>
      <c r="GG100">
        <v>1</v>
      </c>
      <c r="GH100">
        <v>0</v>
      </c>
      <c r="GI100">
        <v>0</v>
      </c>
      <c r="GJ100">
        <v>0</v>
      </c>
      <c r="GK100">
        <v>5</v>
      </c>
      <c r="GL100">
        <v>0</v>
      </c>
      <c r="GM100">
        <v>22</v>
      </c>
      <c r="GN100">
        <v>1</v>
      </c>
      <c r="GO100">
        <v>2</v>
      </c>
      <c r="GP100">
        <v>8</v>
      </c>
      <c r="GQ100">
        <v>15</v>
      </c>
      <c r="GR100">
        <v>1</v>
      </c>
      <c r="GS100">
        <v>31</v>
      </c>
      <c r="GT100">
        <v>0</v>
      </c>
      <c r="GU100">
        <v>0</v>
      </c>
      <c r="GV100">
        <v>386</v>
      </c>
      <c r="GW100">
        <v>188</v>
      </c>
      <c r="GX100">
        <v>191</v>
      </c>
      <c r="GY100">
        <v>7</v>
      </c>
      <c r="GZ100">
        <v>0</v>
      </c>
      <c r="HA100">
        <v>376</v>
      </c>
      <c r="HB100">
        <v>45</v>
      </c>
      <c r="HC100">
        <v>160</v>
      </c>
      <c r="HD100">
        <v>205</v>
      </c>
      <c r="HE100">
        <v>1</v>
      </c>
      <c r="HF100">
        <v>3</v>
      </c>
      <c r="HG100">
        <v>4</v>
      </c>
      <c r="HH100">
        <v>103</v>
      </c>
      <c r="HI100">
        <v>0</v>
      </c>
      <c r="HJ100">
        <v>103</v>
      </c>
      <c r="HK100">
        <v>74</v>
      </c>
      <c r="HL100">
        <v>40</v>
      </c>
      <c r="HM100">
        <v>114</v>
      </c>
      <c r="HN100">
        <v>0</v>
      </c>
      <c r="HO100">
        <v>0</v>
      </c>
    </row>
    <row r="101" spans="1:223" x14ac:dyDescent="0.25">
      <c r="A101" t="s">
        <v>239</v>
      </c>
      <c r="B101" t="s">
        <v>267</v>
      </c>
      <c r="C101" t="s">
        <v>460</v>
      </c>
      <c r="D101">
        <v>4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4</v>
      </c>
      <c r="K101">
        <v>0</v>
      </c>
      <c r="L101">
        <v>35</v>
      </c>
      <c r="M101">
        <v>2</v>
      </c>
      <c r="N101">
        <v>5</v>
      </c>
      <c r="O101">
        <v>20</v>
      </c>
      <c r="P101">
        <v>33</v>
      </c>
      <c r="Q101">
        <v>2</v>
      </c>
      <c r="R101">
        <v>73</v>
      </c>
      <c r="S101">
        <v>11</v>
      </c>
      <c r="T101">
        <v>0</v>
      </c>
      <c r="U101">
        <v>6</v>
      </c>
      <c r="V101">
        <v>11</v>
      </c>
      <c r="W101">
        <v>0</v>
      </c>
      <c r="X101">
        <v>17</v>
      </c>
      <c r="Y101">
        <v>225</v>
      </c>
      <c r="Z101">
        <v>2</v>
      </c>
      <c r="AA101">
        <v>0</v>
      </c>
      <c r="AB101">
        <v>2</v>
      </c>
      <c r="AC101">
        <v>0</v>
      </c>
      <c r="AD101">
        <v>0</v>
      </c>
      <c r="AE101">
        <v>0</v>
      </c>
      <c r="AF101">
        <v>4</v>
      </c>
      <c r="AG101">
        <v>0</v>
      </c>
      <c r="AH101">
        <v>19</v>
      </c>
      <c r="AI101">
        <v>4</v>
      </c>
      <c r="AJ101">
        <v>6</v>
      </c>
      <c r="AK101">
        <v>7</v>
      </c>
      <c r="AL101">
        <v>28</v>
      </c>
      <c r="AM101">
        <v>0</v>
      </c>
      <c r="AN101">
        <v>48</v>
      </c>
      <c r="AO101">
        <v>9</v>
      </c>
      <c r="AP101">
        <v>0</v>
      </c>
      <c r="AQ101">
        <v>5</v>
      </c>
      <c r="AR101">
        <v>6</v>
      </c>
      <c r="AS101">
        <v>4</v>
      </c>
      <c r="AT101">
        <v>16</v>
      </c>
      <c r="AU101">
        <v>160</v>
      </c>
      <c r="AV101">
        <v>1</v>
      </c>
      <c r="AW101">
        <v>0</v>
      </c>
      <c r="AX101">
        <v>0</v>
      </c>
      <c r="AY101">
        <v>1</v>
      </c>
      <c r="AZ101">
        <v>0</v>
      </c>
      <c r="BA101">
        <v>0</v>
      </c>
      <c r="BB101">
        <v>0</v>
      </c>
      <c r="BC101">
        <v>0</v>
      </c>
      <c r="BD101">
        <v>7</v>
      </c>
      <c r="BE101">
        <v>0</v>
      </c>
      <c r="BF101">
        <v>0</v>
      </c>
      <c r="BG101">
        <v>1</v>
      </c>
      <c r="BH101">
        <v>1</v>
      </c>
      <c r="BI101">
        <v>0</v>
      </c>
      <c r="BJ101">
        <v>3</v>
      </c>
      <c r="BK101">
        <v>2</v>
      </c>
      <c r="BL101">
        <v>0</v>
      </c>
      <c r="BM101">
        <v>0</v>
      </c>
      <c r="BN101">
        <v>0</v>
      </c>
      <c r="BO101">
        <v>0</v>
      </c>
      <c r="BP101">
        <v>1</v>
      </c>
      <c r="BQ101">
        <v>17</v>
      </c>
      <c r="BR101">
        <v>3</v>
      </c>
      <c r="BS101">
        <v>0</v>
      </c>
      <c r="BT101">
        <v>2</v>
      </c>
      <c r="BU101">
        <v>1</v>
      </c>
      <c r="BV101">
        <v>0</v>
      </c>
      <c r="BW101">
        <v>0</v>
      </c>
      <c r="BX101">
        <v>4</v>
      </c>
      <c r="BY101">
        <v>0</v>
      </c>
      <c r="BZ101">
        <v>26</v>
      </c>
      <c r="CA101">
        <v>4</v>
      </c>
      <c r="CB101">
        <v>6</v>
      </c>
      <c r="CC101">
        <v>8</v>
      </c>
      <c r="CD101">
        <v>29</v>
      </c>
      <c r="CE101">
        <v>0</v>
      </c>
      <c r="CF101">
        <v>51</v>
      </c>
      <c r="CG101">
        <v>11</v>
      </c>
      <c r="CH101">
        <v>0</v>
      </c>
      <c r="CI101">
        <v>5</v>
      </c>
      <c r="CJ101">
        <v>6</v>
      </c>
      <c r="CK101">
        <v>4</v>
      </c>
      <c r="CL101">
        <v>17</v>
      </c>
      <c r="CM101">
        <v>160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3</v>
      </c>
      <c r="CU101">
        <v>0</v>
      </c>
      <c r="CV101">
        <v>8</v>
      </c>
      <c r="CW101">
        <v>2</v>
      </c>
      <c r="CX101">
        <v>2</v>
      </c>
      <c r="CY101">
        <v>5</v>
      </c>
      <c r="CZ101">
        <v>12</v>
      </c>
      <c r="DA101">
        <v>0</v>
      </c>
      <c r="DB101">
        <v>35</v>
      </c>
      <c r="DC101">
        <v>8</v>
      </c>
      <c r="DD101">
        <v>0</v>
      </c>
      <c r="DE101">
        <v>5</v>
      </c>
      <c r="DF101">
        <v>1</v>
      </c>
      <c r="DG101">
        <v>3</v>
      </c>
      <c r="DH101">
        <v>85</v>
      </c>
      <c r="DI101">
        <v>12</v>
      </c>
      <c r="DJ101">
        <v>2</v>
      </c>
      <c r="DK101">
        <v>0</v>
      </c>
      <c r="DL101">
        <v>2</v>
      </c>
      <c r="DM101">
        <v>1</v>
      </c>
      <c r="DN101">
        <v>0</v>
      </c>
      <c r="DO101">
        <v>0</v>
      </c>
      <c r="DP101">
        <v>1</v>
      </c>
      <c r="DQ101">
        <v>0</v>
      </c>
      <c r="DR101">
        <v>18</v>
      </c>
      <c r="DS101">
        <v>2</v>
      </c>
      <c r="DT101">
        <v>4</v>
      </c>
      <c r="DU101">
        <v>3</v>
      </c>
      <c r="DV101">
        <v>17</v>
      </c>
      <c r="DW101">
        <v>0</v>
      </c>
      <c r="DX101">
        <v>16</v>
      </c>
      <c r="DY101">
        <v>3</v>
      </c>
      <c r="DZ101">
        <v>0</v>
      </c>
      <c r="EA101">
        <v>0</v>
      </c>
      <c r="EB101">
        <v>5</v>
      </c>
      <c r="EC101">
        <v>1</v>
      </c>
      <c r="ED101">
        <v>75</v>
      </c>
      <c r="EE101">
        <v>5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1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3</v>
      </c>
      <c r="FW101">
        <v>0</v>
      </c>
      <c r="FX101">
        <v>8</v>
      </c>
      <c r="FY101">
        <v>2</v>
      </c>
      <c r="FZ101">
        <v>2</v>
      </c>
      <c r="GA101">
        <v>5</v>
      </c>
      <c r="GB101">
        <v>12</v>
      </c>
      <c r="GC101">
        <v>0</v>
      </c>
      <c r="GD101">
        <v>35</v>
      </c>
      <c r="GE101">
        <v>2</v>
      </c>
      <c r="GF101">
        <v>0</v>
      </c>
      <c r="GG101">
        <v>2</v>
      </c>
      <c r="GH101">
        <v>1</v>
      </c>
      <c r="GI101">
        <v>0</v>
      </c>
      <c r="GJ101">
        <v>0</v>
      </c>
      <c r="GK101">
        <v>1</v>
      </c>
      <c r="GL101">
        <v>0</v>
      </c>
      <c r="GM101">
        <v>18</v>
      </c>
      <c r="GN101">
        <v>2</v>
      </c>
      <c r="GO101">
        <v>4</v>
      </c>
      <c r="GP101">
        <v>3</v>
      </c>
      <c r="GQ101">
        <v>17</v>
      </c>
      <c r="GR101">
        <v>0</v>
      </c>
      <c r="GS101">
        <v>16</v>
      </c>
      <c r="GT101">
        <v>0</v>
      </c>
      <c r="GU101">
        <v>0</v>
      </c>
      <c r="GV101">
        <v>360</v>
      </c>
      <c r="GW101">
        <v>225</v>
      </c>
      <c r="GX101">
        <v>160</v>
      </c>
      <c r="GY101">
        <v>13</v>
      </c>
      <c r="GZ101">
        <v>0</v>
      </c>
      <c r="HA101">
        <v>412</v>
      </c>
      <c r="HB101">
        <v>38</v>
      </c>
      <c r="HC101">
        <v>139</v>
      </c>
      <c r="HD101">
        <v>177</v>
      </c>
      <c r="HE101">
        <v>1</v>
      </c>
      <c r="HF101">
        <v>4</v>
      </c>
      <c r="HG101">
        <v>5</v>
      </c>
      <c r="HH101">
        <v>114</v>
      </c>
      <c r="HI101">
        <v>0</v>
      </c>
      <c r="HJ101">
        <v>114</v>
      </c>
      <c r="HK101">
        <v>85</v>
      </c>
      <c r="HL101">
        <v>30</v>
      </c>
      <c r="HM101">
        <v>115</v>
      </c>
      <c r="HN101">
        <v>2</v>
      </c>
      <c r="HO101">
        <v>0</v>
      </c>
    </row>
  </sheetData>
  <autoFilter ref="A1:HO101"/>
  <sortState ref="A2:HO101">
    <sortCondition ref="A2:A101"/>
    <sortCondition ref="C2:C101"/>
    <sortCondition ref="B2:B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" defaultRowHeight="13.2" x14ac:dyDescent="0.25"/>
  <cols>
    <col min="1" max="1" width="16.1796875" style="66" customWidth="1"/>
    <col min="2" max="7" width="10" style="66"/>
    <col min="8" max="8" width="14.6328125" style="66" customWidth="1"/>
    <col min="9" max="16384" width="10" style="66"/>
  </cols>
  <sheetData>
    <row r="1" spans="1:19" ht="66" x14ac:dyDescent="0.25">
      <c r="A1" s="67" t="s">
        <v>453</v>
      </c>
      <c r="B1" s="67" t="s">
        <v>298</v>
      </c>
      <c r="C1" s="67" t="s">
        <v>227</v>
      </c>
      <c r="D1" s="67" t="s">
        <v>228</v>
      </c>
      <c r="E1" s="67" t="s">
        <v>229</v>
      </c>
      <c r="F1" s="67" t="s">
        <v>454</v>
      </c>
      <c r="G1" s="67" t="s">
        <v>455</v>
      </c>
      <c r="H1" s="67" t="s">
        <v>457</v>
      </c>
      <c r="J1" s="66" t="s">
        <v>466</v>
      </c>
      <c r="K1" s="66" t="s">
        <v>467</v>
      </c>
      <c r="L1" s="66" t="s">
        <v>234</v>
      </c>
      <c r="M1" s="66" t="s">
        <v>468</v>
      </c>
      <c r="N1" s="66" t="s">
        <v>469</v>
      </c>
      <c r="O1" s="66" t="s">
        <v>470</v>
      </c>
      <c r="P1" s="66" t="s">
        <v>471</v>
      </c>
      <c r="Q1" s="66" t="s">
        <v>472</v>
      </c>
      <c r="R1" s="66" t="s">
        <v>34</v>
      </c>
      <c r="S1" s="66" t="s">
        <v>473</v>
      </c>
    </row>
    <row r="2" spans="1:19" x14ac:dyDescent="0.25">
      <c r="A2" s="66" t="s">
        <v>0</v>
      </c>
      <c r="B2" s="149">
        <v>3</v>
      </c>
      <c r="C2" s="149">
        <v>0</v>
      </c>
      <c r="D2" s="149">
        <v>0</v>
      </c>
      <c r="E2" s="149">
        <v>0</v>
      </c>
      <c r="F2" s="66">
        <v>4.2253521126760563E-2</v>
      </c>
      <c r="G2" s="66">
        <v>3</v>
      </c>
    </row>
    <row r="3" spans="1:19" x14ac:dyDescent="0.25">
      <c r="A3" s="66" t="s">
        <v>0</v>
      </c>
      <c r="B3" s="149">
        <v>0</v>
      </c>
      <c r="C3" s="149">
        <v>1</v>
      </c>
      <c r="D3" s="149">
        <v>0</v>
      </c>
      <c r="E3" s="149">
        <v>1</v>
      </c>
      <c r="F3" s="66">
        <v>0</v>
      </c>
      <c r="G3" s="66">
        <v>0</v>
      </c>
    </row>
    <row r="4" spans="1:19" x14ac:dyDescent="0.25">
      <c r="A4" s="66" t="s">
        <v>0</v>
      </c>
      <c r="B4" s="149">
        <v>1</v>
      </c>
      <c r="C4" s="149">
        <v>0</v>
      </c>
      <c r="D4" s="149">
        <v>3</v>
      </c>
      <c r="E4" s="149">
        <v>3</v>
      </c>
      <c r="F4" s="66">
        <v>1.0416666666666666E-2</v>
      </c>
      <c r="G4" s="66">
        <v>0.14285714285714285</v>
      </c>
    </row>
    <row r="5" spans="1:19" x14ac:dyDescent="0.25">
      <c r="A5" s="66" t="s">
        <v>0</v>
      </c>
      <c r="B5" s="149">
        <v>2</v>
      </c>
      <c r="C5" s="149">
        <v>0</v>
      </c>
      <c r="D5" s="149">
        <v>0</v>
      </c>
      <c r="E5" s="149">
        <v>0</v>
      </c>
      <c r="F5" s="66">
        <v>1.8691588785046728E-2</v>
      </c>
      <c r="G5" s="66">
        <v>1</v>
      </c>
    </row>
    <row r="6" spans="1:19" x14ac:dyDescent="0.25">
      <c r="A6" s="66" t="s">
        <v>208</v>
      </c>
      <c r="B6" s="149">
        <v>0</v>
      </c>
      <c r="C6" s="149">
        <v>0</v>
      </c>
      <c r="D6" s="149">
        <v>2</v>
      </c>
      <c r="E6" s="149">
        <v>2</v>
      </c>
      <c r="F6" s="66">
        <v>0</v>
      </c>
      <c r="G6" s="66">
        <v>0</v>
      </c>
    </row>
    <row r="7" spans="1:19" x14ac:dyDescent="0.25">
      <c r="A7" s="66" t="s">
        <v>208</v>
      </c>
      <c r="B7" s="149">
        <v>3</v>
      </c>
      <c r="C7" s="149">
        <v>0</v>
      </c>
      <c r="D7" s="149">
        <v>0</v>
      </c>
      <c r="E7" s="149">
        <v>0</v>
      </c>
      <c r="F7" s="66">
        <v>2.6086956521739129E-2</v>
      </c>
      <c r="G7" s="66">
        <v>0.33333333333333331</v>
      </c>
    </row>
    <row r="8" spans="1:19" x14ac:dyDescent="0.25">
      <c r="A8" s="66" t="s">
        <v>208</v>
      </c>
      <c r="B8" s="149">
        <v>2</v>
      </c>
      <c r="C8" s="149">
        <v>1</v>
      </c>
      <c r="D8" s="149">
        <v>2</v>
      </c>
      <c r="E8" s="149">
        <v>3</v>
      </c>
      <c r="F8" s="66">
        <v>1.5748031496062992E-2</v>
      </c>
      <c r="G8" s="66">
        <v>0.25</v>
      </c>
    </row>
    <row r="9" spans="1:19" x14ac:dyDescent="0.25">
      <c r="A9" s="66" t="s">
        <v>208</v>
      </c>
      <c r="B9" s="149">
        <v>0</v>
      </c>
      <c r="C9" s="149">
        <v>0</v>
      </c>
      <c r="D9" s="149">
        <v>0</v>
      </c>
      <c r="E9" s="149">
        <v>0</v>
      </c>
      <c r="F9" s="66">
        <v>0</v>
      </c>
      <c r="G9" s="66">
        <v>0</v>
      </c>
    </row>
    <row r="10" spans="1:19" x14ac:dyDescent="0.25">
      <c r="A10" s="66" t="s">
        <v>226</v>
      </c>
      <c r="B10" s="149">
        <v>2</v>
      </c>
      <c r="C10" s="149">
        <v>1</v>
      </c>
      <c r="D10" s="149">
        <v>4</v>
      </c>
      <c r="E10" s="149">
        <v>5</v>
      </c>
      <c r="F10" s="66">
        <v>9.6153846153846159E-3</v>
      </c>
      <c r="G10" s="66">
        <v>0.1</v>
      </c>
    </row>
    <row r="11" spans="1:19" x14ac:dyDescent="0.25">
      <c r="A11" s="66" t="s">
        <v>226</v>
      </c>
      <c r="B11" s="149">
        <v>6</v>
      </c>
      <c r="C11" s="149">
        <v>1</v>
      </c>
      <c r="D11" s="149">
        <v>0</v>
      </c>
      <c r="E11" s="149">
        <v>1</v>
      </c>
      <c r="F11" s="66">
        <v>3.1413612565445025E-2</v>
      </c>
      <c r="G11" s="66">
        <v>0.27272727272727271</v>
      </c>
    </row>
    <row r="12" spans="1:19" x14ac:dyDescent="0.25">
      <c r="A12" s="66" t="s">
        <v>226</v>
      </c>
      <c r="B12" s="149">
        <v>1</v>
      </c>
      <c r="C12" s="149">
        <v>0</v>
      </c>
      <c r="D12" s="149">
        <v>2</v>
      </c>
      <c r="E12" s="149">
        <v>2</v>
      </c>
      <c r="F12" s="66">
        <v>5.5865921787709499E-3</v>
      </c>
      <c r="G12" s="66">
        <v>6.25E-2</v>
      </c>
    </row>
    <row r="13" spans="1:19" x14ac:dyDescent="0.25">
      <c r="A13" s="66" t="s">
        <v>226</v>
      </c>
      <c r="B13" s="149">
        <v>4</v>
      </c>
      <c r="C13" s="149">
        <v>3</v>
      </c>
      <c r="D13" s="149">
        <v>2</v>
      </c>
      <c r="E13" s="149">
        <v>5</v>
      </c>
      <c r="F13" s="66">
        <v>2.7027027027027029E-2</v>
      </c>
      <c r="G13" s="66">
        <v>0.33333333333333331</v>
      </c>
    </row>
    <row r="14" spans="1:19" x14ac:dyDescent="0.25">
      <c r="A14" s="66" t="s">
        <v>3</v>
      </c>
      <c r="B14" s="149">
        <v>1</v>
      </c>
      <c r="C14" s="149">
        <v>2</v>
      </c>
      <c r="D14" s="149">
        <v>4</v>
      </c>
      <c r="E14" s="149">
        <v>6</v>
      </c>
      <c r="F14" s="66">
        <v>4.2194092827004216E-3</v>
      </c>
      <c r="G14" s="66">
        <v>4.3478260869565216E-2</v>
      </c>
    </row>
    <row r="15" spans="1:19" x14ac:dyDescent="0.25">
      <c r="A15" s="66" t="s">
        <v>3</v>
      </c>
      <c r="B15" s="149">
        <v>3</v>
      </c>
      <c r="C15" s="149">
        <v>1</v>
      </c>
      <c r="D15" s="149">
        <v>2</v>
      </c>
      <c r="E15" s="149">
        <v>3</v>
      </c>
      <c r="F15" s="66">
        <v>1.0135135135135136E-2</v>
      </c>
      <c r="G15" s="66">
        <v>0.125</v>
      </c>
    </row>
    <row r="16" spans="1:19" x14ac:dyDescent="0.25">
      <c r="A16" s="66" t="s">
        <v>3</v>
      </c>
      <c r="B16" s="149">
        <v>9</v>
      </c>
      <c r="C16" s="149">
        <v>1</v>
      </c>
      <c r="D16" s="149">
        <v>1</v>
      </c>
      <c r="E16" s="149">
        <v>2</v>
      </c>
      <c r="F16" s="66">
        <v>3.6885245901639344E-2</v>
      </c>
      <c r="G16" s="66">
        <v>0.33333333333333331</v>
      </c>
    </row>
    <row r="17" spans="1:7" x14ac:dyDescent="0.25">
      <c r="A17" s="66" t="s">
        <v>3</v>
      </c>
      <c r="B17" s="149">
        <v>4</v>
      </c>
      <c r="C17" s="149">
        <v>0</v>
      </c>
      <c r="D17" s="149">
        <v>6</v>
      </c>
      <c r="E17" s="149">
        <v>6</v>
      </c>
      <c r="F17" s="66">
        <v>2.0408163265306121E-2</v>
      </c>
      <c r="G17" s="66">
        <v>0.26666666666666666</v>
      </c>
    </row>
    <row r="18" spans="1:7" x14ac:dyDescent="0.25">
      <c r="A18" s="66" t="s">
        <v>4</v>
      </c>
      <c r="B18" s="149">
        <v>13</v>
      </c>
      <c r="C18" s="149">
        <v>4</v>
      </c>
      <c r="D18" s="149">
        <v>7</v>
      </c>
      <c r="E18" s="149">
        <v>11</v>
      </c>
      <c r="F18" s="66">
        <v>2.0186335403726708E-2</v>
      </c>
      <c r="G18" s="66">
        <v>0.22807017543859648</v>
      </c>
    </row>
    <row r="19" spans="1:7" x14ac:dyDescent="0.25">
      <c r="A19" s="66" t="s">
        <v>4</v>
      </c>
      <c r="B19" s="149">
        <v>11</v>
      </c>
      <c r="C19" s="149">
        <v>4</v>
      </c>
      <c r="D19" s="149">
        <v>11</v>
      </c>
      <c r="E19" s="149">
        <v>15</v>
      </c>
      <c r="F19" s="66">
        <v>1.751592356687898E-2</v>
      </c>
      <c r="G19" s="66">
        <v>0.39285714285714285</v>
      </c>
    </row>
    <row r="20" spans="1:7" x14ac:dyDescent="0.25">
      <c r="A20" s="66" t="s">
        <v>4</v>
      </c>
      <c r="B20" s="149">
        <v>11</v>
      </c>
      <c r="C20" s="149">
        <v>1</v>
      </c>
      <c r="D20" s="149">
        <v>8</v>
      </c>
      <c r="E20" s="149">
        <v>9</v>
      </c>
      <c r="F20" s="66">
        <v>1.9097222222222224E-2</v>
      </c>
      <c r="G20" s="66">
        <v>0.29729729729729731</v>
      </c>
    </row>
    <row r="21" spans="1:7" x14ac:dyDescent="0.25">
      <c r="A21" s="66" t="s">
        <v>4</v>
      </c>
      <c r="B21" s="149">
        <v>7</v>
      </c>
      <c r="C21" s="149">
        <v>6</v>
      </c>
      <c r="D21" s="149">
        <v>4</v>
      </c>
      <c r="E21" s="149">
        <v>10</v>
      </c>
      <c r="F21" s="66">
        <v>1.2389380530973451E-2</v>
      </c>
      <c r="G21" s="66">
        <v>0.20588235294117646</v>
      </c>
    </row>
    <row r="22" spans="1:7" x14ac:dyDescent="0.25">
      <c r="A22" s="66" t="s">
        <v>230</v>
      </c>
      <c r="B22" s="149">
        <v>8</v>
      </c>
      <c r="C22" s="149">
        <v>1</v>
      </c>
      <c r="D22" s="149">
        <v>4</v>
      </c>
      <c r="E22" s="149">
        <v>5</v>
      </c>
      <c r="F22" s="66">
        <v>1.7977528089887642E-2</v>
      </c>
      <c r="G22" s="66">
        <v>0.17391304347826086</v>
      </c>
    </row>
    <row r="23" spans="1:7" x14ac:dyDescent="0.25">
      <c r="A23" s="66" t="s">
        <v>230</v>
      </c>
      <c r="B23" s="149">
        <v>12</v>
      </c>
      <c r="C23" s="149">
        <v>2</v>
      </c>
      <c r="D23" s="149">
        <v>9</v>
      </c>
      <c r="E23" s="149">
        <v>11</v>
      </c>
      <c r="F23" s="66">
        <v>2.9197080291970802E-2</v>
      </c>
      <c r="G23" s="66">
        <v>0.46153846153846156</v>
      </c>
    </row>
    <row r="24" spans="1:7" x14ac:dyDescent="0.25">
      <c r="A24" s="66" t="s">
        <v>230</v>
      </c>
      <c r="B24" s="149">
        <v>7</v>
      </c>
      <c r="C24" s="149">
        <v>3</v>
      </c>
      <c r="D24" s="149">
        <v>4</v>
      </c>
      <c r="E24" s="149">
        <v>7</v>
      </c>
      <c r="F24" s="66">
        <v>1.5317286652078774E-2</v>
      </c>
      <c r="G24" s="66">
        <v>0.2413793103448276</v>
      </c>
    </row>
    <row r="25" spans="1:7" x14ac:dyDescent="0.25">
      <c r="A25" s="66" t="s">
        <v>230</v>
      </c>
      <c r="B25" s="149">
        <v>5</v>
      </c>
      <c r="C25" s="149">
        <v>5</v>
      </c>
      <c r="D25" s="149">
        <v>3</v>
      </c>
      <c r="E25" s="149">
        <v>8</v>
      </c>
      <c r="F25" s="66">
        <v>1.5151515151515152E-2</v>
      </c>
      <c r="G25" s="66">
        <v>0.27777777777777779</v>
      </c>
    </row>
    <row r="26" spans="1:7" x14ac:dyDescent="0.25">
      <c r="A26" s="66" t="s">
        <v>6</v>
      </c>
      <c r="B26" s="149">
        <v>5</v>
      </c>
      <c r="C26" s="149">
        <v>1</v>
      </c>
      <c r="D26" s="149">
        <v>1</v>
      </c>
      <c r="E26" s="149">
        <v>2</v>
      </c>
      <c r="F26" s="66">
        <v>3.6764705882352942E-2</v>
      </c>
      <c r="G26" s="66">
        <v>0.45454545454545453</v>
      </c>
    </row>
    <row r="27" spans="1:7" x14ac:dyDescent="0.25">
      <c r="A27" s="66" t="s">
        <v>6</v>
      </c>
      <c r="B27" s="149">
        <v>4</v>
      </c>
      <c r="C27" s="149">
        <v>2</v>
      </c>
      <c r="D27" s="149">
        <v>5</v>
      </c>
      <c r="E27" s="149">
        <v>7</v>
      </c>
      <c r="F27" s="66">
        <v>2.4096385542168676E-2</v>
      </c>
      <c r="G27" s="66">
        <v>0.30769230769230771</v>
      </c>
    </row>
    <row r="28" spans="1:7" x14ac:dyDescent="0.25">
      <c r="A28" s="66" t="s">
        <v>6</v>
      </c>
      <c r="B28" s="149">
        <v>3</v>
      </c>
      <c r="C28" s="149">
        <v>0</v>
      </c>
      <c r="D28" s="149">
        <v>2</v>
      </c>
      <c r="E28" s="149">
        <v>2</v>
      </c>
      <c r="F28" s="66">
        <v>1.7341040462427744E-2</v>
      </c>
      <c r="G28" s="66">
        <v>0.33333333333333331</v>
      </c>
    </row>
    <row r="29" spans="1:7" x14ac:dyDescent="0.25">
      <c r="A29" s="66" t="s">
        <v>6</v>
      </c>
      <c r="B29" s="149">
        <v>0</v>
      </c>
      <c r="C29" s="149">
        <v>0</v>
      </c>
      <c r="D29" s="149">
        <v>4</v>
      </c>
      <c r="E29" s="149">
        <v>4</v>
      </c>
      <c r="F29" s="66">
        <v>0</v>
      </c>
      <c r="G29" s="66">
        <v>0</v>
      </c>
    </row>
    <row r="30" spans="1:7" x14ac:dyDescent="0.25">
      <c r="A30" s="66" t="s">
        <v>7</v>
      </c>
      <c r="B30" s="149">
        <v>6</v>
      </c>
      <c r="C30" s="149">
        <v>1</v>
      </c>
      <c r="D30" s="149">
        <v>1</v>
      </c>
      <c r="E30" s="149">
        <v>2</v>
      </c>
      <c r="F30" s="66">
        <v>3.4682080924855488E-2</v>
      </c>
      <c r="G30" s="66">
        <v>0.33333333333333331</v>
      </c>
    </row>
    <row r="31" spans="1:7" x14ac:dyDescent="0.25">
      <c r="A31" s="66" t="s">
        <v>7</v>
      </c>
      <c r="B31" s="149">
        <v>3</v>
      </c>
      <c r="C31" s="149">
        <v>1</v>
      </c>
      <c r="D31" s="149">
        <v>4</v>
      </c>
      <c r="E31" s="149">
        <v>5</v>
      </c>
      <c r="F31" s="66">
        <v>1.7647058823529412E-2</v>
      </c>
      <c r="G31" s="66">
        <v>0.21428571428571427</v>
      </c>
    </row>
    <row r="32" spans="1:7" x14ac:dyDescent="0.25">
      <c r="A32" s="66" t="s">
        <v>7</v>
      </c>
      <c r="B32" s="149">
        <v>9</v>
      </c>
      <c r="C32" s="149">
        <v>0</v>
      </c>
      <c r="D32" s="149">
        <v>3</v>
      </c>
      <c r="E32" s="149">
        <v>3</v>
      </c>
      <c r="F32" s="66">
        <v>5.3254437869822487E-2</v>
      </c>
      <c r="G32" s="66">
        <v>0.6</v>
      </c>
    </row>
    <row r="33" spans="1:19" x14ac:dyDescent="0.25">
      <c r="A33" s="66" t="s">
        <v>7</v>
      </c>
      <c r="B33" s="149">
        <v>1</v>
      </c>
      <c r="C33" s="149">
        <v>0</v>
      </c>
      <c r="D33" s="149">
        <v>2</v>
      </c>
      <c r="E33" s="149">
        <v>2</v>
      </c>
      <c r="F33" s="66">
        <v>5.4945054945054949E-3</v>
      </c>
      <c r="G33" s="66">
        <v>7.1428571428571425E-2</v>
      </c>
    </row>
    <row r="34" spans="1:19" x14ac:dyDescent="0.25">
      <c r="A34" s="66" t="s">
        <v>456</v>
      </c>
      <c r="B34" s="149">
        <v>6</v>
      </c>
      <c r="C34" s="149">
        <v>0</v>
      </c>
      <c r="D34" s="149">
        <v>1</v>
      </c>
      <c r="E34" s="149">
        <v>1</v>
      </c>
      <c r="F34" s="66">
        <v>2.9850746268656716E-2</v>
      </c>
      <c r="G34" s="66">
        <v>0.42857142857142855</v>
      </c>
    </row>
    <row r="35" spans="1:19" x14ac:dyDescent="0.25">
      <c r="A35" s="66" t="s">
        <v>456</v>
      </c>
      <c r="B35" s="149">
        <v>4</v>
      </c>
      <c r="C35" s="149">
        <v>2</v>
      </c>
      <c r="D35" s="149">
        <v>2</v>
      </c>
      <c r="E35" s="149">
        <v>4</v>
      </c>
      <c r="F35" s="66">
        <v>1.4925373134328358E-2</v>
      </c>
      <c r="G35" s="66">
        <v>0.21052631578947367</v>
      </c>
    </row>
    <row r="36" spans="1:19" x14ac:dyDescent="0.25">
      <c r="A36" s="66" t="s">
        <v>456</v>
      </c>
      <c r="B36" s="149">
        <v>0</v>
      </c>
      <c r="C36" s="149">
        <v>3</v>
      </c>
      <c r="D36" s="149">
        <v>1</v>
      </c>
      <c r="E36" s="149">
        <v>4</v>
      </c>
      <c r="F36" s="66">
        <v>0</v>
      </c>
      <c r="G36" s="66">
        <v>0</v>
      </c>
      <c r="H36" s="66">
        <v>1</v>
      </c>
      <c r="J36" s="66">
        <v>2221848</v>
      </c>
      <c r="L36" s="66" t="s">
        <v>8</v>
      </c>
      <c r="M36" s="66" t="s">
        <v>474</v>
      </c>
      <c r="N36" s="66" t="s">
        <v>475</v>
      </c>
      <c r="O36" s="66" t="s">
        <v>30</v>
      </c>
      <c r="P36" s="66" t="s">
        <v>477</v>
      </c>
      <c r="Q36" s="66">
        <v>41975</v>
      </c>
      <c r="R36" s="66">
        <v>3</v>
      </c>
      <c r="S36" s="66">
        <v>1</v>
      </c>
    </row>
    <row r="37" spans="1:19" x14ac:dyDescent="0.25">
      <c r="A37" s="66" t="s">
        <v>456</v>
      </c>
      <c r="B37" s="149">
        <v>3</v>
      </c>
      <c r="C37" s="149">
        <v>1</v>
      </c>
      <c r="D37" s="149">
        <v>2</v>
      </c>
      <c r="E37" s="149">
        <v>3</v>
      </c>
      <c r="F37" s="66">
        <v>1.3953488372093023E-2</v>
      </c>
      <c r="G37" s="66">
        <v>0.15</v>
      </c>
    </row>
    <row r="38" spans="1:19" x14ac:dyDescent="0.25">
      <c r="A38" s="66" t="s">
        <v>231</v>
      </c>
      <c r="B38" s="149">
        <v>8</v>
      </c>
      <c r="C38" s="149">
        <v>2</v>
      </c>
      <c r="D38" s="149">
        <v>5</v>
      </c>
      <c r="E38" s="149">
        <v>7</v>
      </c>
      <c r="F38" s="66">
        <v>2.9304029304029304E-2</v>
      </c>
      <c r="G38" s="66">
        <v>0.32</v>
      </c>
      <c r="H38" s="66">
        <v>2</v>
      </c>
      <c r="J38" s="66">
        <v>2206627</v>
      </c>
      <c r="L38" s="66" t="s">
        <v>9</v>
      </c>
      <c r="M38" s="66" t="s">
        <v>474</v>
      </c>
      <c r="N38" s="66" t="s">
        <v>476</v>
      </c>
      <c r="O38" s="66" t="s">
        <v>30</v>
      </c>
      <c r="P38" s="66" t="s">
        <v>477</v>
      </c>
      <c r="Q38" s="66">
        <v>41739</v>
      </c>
      <c r="R38" s="66">
        <v>1</v>
      </c>
      <c r="S38" s="66">
        <v>1</v>
      </c>
    </row>
    <row r="39" spans="1:19" x14ac:dyDescent="0.25">
      <c r="A39" s="66" t="s">
        <v>231</v>
      </c>
      <c r="B39" s="149">
        <v>10</v>
      </c>
      <c r="C39" s="149">
        <v>4</v>
      </c>
      <c r="D39" s="149">
        <v>1</v>
      </c>
      <c r="E39" s="149">
        <v>5</v>
      </c>
      <c r="F39" s="66">
        <v>3.3444816053511704E-2</v>
      </c>
      <c r="G39" s="66">
        <v>0.26315789473684209</v>
      </c>
      <c r="J39" s="66">
        <v>2195313</v>
      </c>
      <c r="L39" s="66" t="s">
        <v>9</v>
      </c>
      <c r="M39" s="66" t="s">
        <v>474</v>
      </c>
      <c r="N39" s="66" t="s">
        <v>475</v>
      </c>
      <c r="O39" s="66" t="s">
        <v>30</v>
      </c>
      <c r="P39" s="66" t="s">
        <v>477</v>
      </c>
      <c r="Q39" s="66">
        <v>41760</v>
      </c>
      <c r="R39" s="66">
        <v>1</v>
      </c>
      <c r="S39" s="66">
        <v>1</v>
      </c>
    </row>
    <row r="40" spans="1:19" x14ac:dyDescent="0.25">
      <c r="A40" s="66" t="s">
        <v>231</v>
      </c>
      <c r="B40" s="149">
        <v>7</v>
      </c>
      <c r="C40" s="149">
        <v>3</v>
      </c>
      <c r="D40" s="149">
        <v>3</v>
      </c>
      <c r="E40" s="149">
        <v>6</v>
      </c>
      <c r="F40" s="66">
        <v>2.2222222222222223E-2</v>
      </c>
      <c r="G40" s="66">
        <v>0.25</v>
      </c>
    </row>
    <row r="41" spans="1:19" x14ac:dyDescent="0.25">
      <c r="A41" s="66" t="s">
        <v>231</v>
      </c>
      <c r="B41" s="149">
        <v>11</v>
      </c>
      <c r="C41" s="149">
        <v>6</v>
      </c>
      <c r="D41" s="149">
        <v>5</v>
      </c>
      <c r="E41" s="149">
        <v>11</v>
      </c>
      <c r="F41" s="66">
        <v>4.1353383458646614E-2</v>
      </c>
      <c r="G41" s="66">
        <v>0.42307692307692307</v>
      </c>
    </row>
    <row r="42" spans="1:19" x14ac:dyDescent="0.25">
      <c r="A42" s="66" t="s">
        <v>10</v>
      </c>
      <c r="B42" s="149">
        <v>3</v>
      </c>
      <c r="C42" s="149">
        <v>0</v>
      </c>
      <c r="D42" s="149">
        <v>3</v>
      </c>
      <c r="E42" s="149">
        <v>3</v>
      </c>
      <c r="F42" s="66">
        <v>1.4778325123152709E-2</v>
      </c>
      <c r="G42" s="66">
        <v>0.17647058823529413</v>
      </c>
    </row>
    <row r="43" spans="1:19" x14ac:dyDescent="0.25">
      <c r="A43" s="66" t="s">
        <v>10</v>
      </c>
      <c r="B43" s="149">
        <v>2</v>
      </c>
      <c r="C43" s="149">
        <v>2</v>
      </c>
      <c r="D43" s="149">
        <v>2</v>
      </c>
      <c r="E43" s="149">
        <v>4</v>
      </c>
      <c r="F43" s="66">
        <v>8.9686098654708519E-3</v>
      </c>
      <c r="G43" s="66">
        <v>0.18181818181818182</v>
      </c>
    </row>
    <row r="44" spans="1:19" x14ac:dyDescent="0.25">
      <c r="A44" s="66" t="s">
        <v>10</v>
      </c>
      <c r="B44" s="149">
        <v>3</v>
      </c>
      <c r="C44" s="149">
        <v>0</v>
      </c>
      <c r="D44" s="149">
        <v>0</v>
      </c>
      <c r="E44" s="149">
        <v>0</v>
      </c>
      <c r="F44" s="66">
        <v>1.4084507042253521E-2</v>
      </c>
      <c r="G44" s="66">
        <v>0.21428571428571427</v>
      </c>
    </row>
    <row r="45" spans="1:19" x14ac:dyDescent="0.25">
      <c r="A45" s="66" t="s">
        <v>10</v>
      </c>
      <c r="B45" s="149">
        <v>6</v>
      </c>
      <c r="C45" s="149">
        <v>2</v>
      </c>
      <c r="D45" s="149">
        <v>0</v>
      </c>
      <c r="E45" s="149">
        <v>2</v>
      </c>
      <c r="F45" s="66">
        <v>3.1578947368421054E-2</v>
      </c>
      <c r="G45" s="66">
        <v>0.2857142857142857</v>
      </c>
    </row>
    <row r="46" spans="1:19" x14ac:dyDescent="0.25">
      <c r="A46" s="66" t="s">
        <v>217</v>
      </c>
      <c r="B46" s="149">
        <v>5</v>
      </c>
      <c r="C46" s="149">
        <v>0</v>
      </c>
      <c r="D46" s="149">
        <v>0</v>
      </c>
      <c r="E46" s="149">
        <v>0</v>
      </c>
      <c r="F46" s="66">
        <v>2.1097046413502109E-2</v>
      </c>
      <c r="G46" s="66">
        <v>0.33333333333333331</v>
      </c>
    </row>
    <row r="47" spans="1:19" x14ac:dyDescent="0.25">
      <c r="A47" s="66" t="s">
        <v>217</v>
      </c>
      <c r="B47" s="149">
        <v>4</v>
      </c>
      <c r="C47" s="149">
        <v>2</v>
      </c>
      <c r="D47" s="149">
        <v>1</v>
      </c>
      <c r="E47" s="149">
        <v>3</v>
      </c>
      <c r="F47" s="66">
        <v>1.8181818181818181E-2</v>
      </c>
      <c r="G47" s="66">
        <v>0.33333333333333331</v>
      </c>
    </row>
    <row r="48" spans="1:19" x14ac:dyDescent="0.25">
      <c r="A48" s="66" t="s">
        <v>217</v>
      </c>
      <c r="B48" s="149">
        <v>4</v>
      </c>
      <c r="C48" s="149">
        <v>4</v>
      </c>
      <c r="D48" s="149">
        <v>2</v>
      </c>
      <c r="E48" s="149">
        <v>6</v>
      </c>
      <c r="F48" s="66">
        <v>1.9607843137254902E-2</v>
      </c>
      <c r="G48" s="66">
        <v>0.23529411764705882</v>
      </c>
    </row>
    <row r="49" spans="1:19" x14ac:dyDescent="0.25">
      <c r="A49" s="66" t="s">
        <v>217</v>
      </c>
      <c r="B49" s="149">
        <v>5</v>
      </c>
      <c r="C49" s="149">
        <v>1</v>
      </c>
      <c r="D49" s="149">
        <v>3</v>
      </c>
      <c r="E49" s="149">
        <v>4</v>
      </c>
      <c r="F49" s="66">
        <v>2.5125628140703519E-2</v>
      </c>
      <c r="G49" s="66">
        <v>0.45454545454545453</v>
      </c>
    </row>
    <row r="50" spans="1:19" x14ac:dyDescent="0.25">
      <c r="A50" s="66" t="s">
        <v>11</v>
      </c>
      <c r="B50" s="149">
        <v>2</v>
      </c>
      <c r="C50" s="149">
        <v>0</v>
      </c>
      <c r="D50" s="149">
        <v>0</v>
      </c>
      <c r="E50" s="149">
        <v>0</v>
      </c>
      <c r="F50" s="66">
        <v>2.5974025974025976E-2</v>
      </c>
      <c r="G50" s="66">
        <v>0.16666666666666666</v>
      </c>
    </row>
    <row r="51" spans="1:19" x14ac:dyDescent="0.25">
      <c r="A51" s="66" t="s">
        <v>11</v>
      </c>
      <c r="B51" s="149">
        <v>1</v>
      </c>
      <c r="C51" s="149">
        <v>1</v>
      </c>
      <c r="D51" s="149">
        <v>3</v>
      </c>
      <c r="E51" s="149">
        <v>4</v>
      </c>
      <c r="F51" s="66">
        <v>1.6949152542372881E-2</v>
      </c>
      <c r="G51" s="66">
        <v>0.33333333333333331</v>
      </c>
    </row>
    <row r="52" spans="1:19" x14ac:dyDescent="0.25">
      <c r="A52" s="66" t="s">
        <v>11</v>
      </c>
      <c r="B52" s="149">
        <v>3</v>
      </c>
      <c r="C52" s="149">
        <v>0</v>
      </c>
      <c r="D52" s="149">
        <v>0</v>
      </c>
      <c r="E52" s="149">
        <v>0</v>
      </c>
      <c r="F52" s="66">
        <v>4.3478260869565216E-2</v>
      </c>
      <c r="G52" s="66">
        <v>0.5</v>
      </c>
    </row>
    <row r="53" spans="1:19" x14ac:dyDescent="0.25">
      <c r="A53" s="66" t="s">
        <v>11</v>
      </c>
      <c r="B53" s="149">
        <v>0</v>
      </c>
      <c r="C53" s="149">
        <v>0</v>
      </c>
      <c r="D53" s="149">
        <v>1</v>
      </c>
      <c r="E53" s="149">
        <v>1</v>
      </c>
      <c r="F53" s="66">
        <v>0</v>
      </c>
      <c r="G53" s="66">
        <v>0</v>
      </c>
    </row>
    <row r="54" spans="1:19" x14ac:dyDescent="0.25">
      <c r="A54" s="66" t="s">
        <v>232</v>
      </c>
      <c r="B54" s="149">
        <v>4</v>
      </c>
      <c r="C54" s="149">
        <v>2</v>
      </c>
      <c r="D54" s="149">
        <v>2</v>
      </c>
      <c r="E54" s="149">
        <v>4</v>
      </c>
      <c r="F54" s="66">
        <v>1.7467248908296942E-2</v>
      </c>
      <c r="G54" s="66">
        <v>0.36363636363636365</v>
      </c>
    </row>
    <row r="55" spans="1:19" x14ac:dyDescent="0.25">
      <c r="A55" s="66" t="s">
        <v>232</v>
      </c>
      <c r="B55" s="149">
        <v>6</v>
      </c>
      <c r="C55" s="149">
        <v>2</v>
      </c>
      <c r="D55" s="149">
        <v>4</v>
      </c>
      <c r="E55" s="149">
        <v>6</v>
      </c>
      <c r="F55" s="66">
        <v>2.197802197802198E-2</v>
      </c>
      <c r="G55" s="66">
        <v>0.375</v>
      </c>
    </row>
    <row r="56" spans="1:19" x14ac:dyDescent="0.25">
      <c r="A56" s="66" t="s">
        <v>232</v>
      </c>
      <c r="B56" s="149">
        <v>11</v>
      </c>
      <c r="C56" s="149">
        <v>2</v>
      </c>
      <c r="D56" s="149">
        <v>2</v>
      </c>
      <c r="E56" s="149">
        <v>4</v>
      </c>
      <c r="F56" s="66">
        <v>4.3307086614173228E-2</v>
      </c>
      <c r="G56" s="66">
        <v>0.6875</v>
      </c>
      <c r="H56" s="66">
        <v>1</v>
      </c>
      <c r="J56" s="66">
        <v>2212987</v>
      </c>
      <c r="L56" s="66" t="s">
        <v>232</v>
      </c>
      <c r="M56" s="66" t="s">
        <v>474</v>
      </c>
      <c r="N56" s="66" t="s">
        <v>478</v>
      </c>
      <c r="O56" s="66" t="s">
        <v>30</v>
      </c>
      <c r="P56" s="66" t="s">
        <v>477</v>
      </c>
      <c r="Q56" s="66">
        <v>41936</v>
      </c>
      <c r="R56" s="66">
        <v>3</v>
      </c>
      <c r="S56" s="66">
        <v>1</v>
      </c>
    </row>
    <row r="57" spans="1:19" x14ac:dyDescent="0.25">
      <c r="A57" s="66" t="s">
        <v>232</v>
      </c>
      <c r="B57" s="149">
        <v>6</v>
      </c>
      <c r="C57" s="149">
        <v>2</v>
      </c>
      <c r="D57" s="149">
        <v>8</v>
      </c>
      <c r="E57" s="149">
        <v>10</v>
      </c>
      <c r="F57" s="66">
        <v>2.8037383177570093E-2</v>
      </c>
      <c r="G57" s="66">
        <v>0.54545454545454541</v>
      </c>
    </row>
    <row r="58" spans="1:19" x14ac:dyDescent="0.25">
      <c r="A58" s="66" t="s">
        <v>13</v>
      </c>
      <c r="B58" s="149">
        <v>3</v>
      </c>
      <c r="C58" s="149">
        <v>1</v>
      </c>
      <c r="D58" s="149">
        <v>1</v>
      </c>
      <c r="E58" s="149">
        <v>2</v>
      </c>
      <c r="F58" s="66">
        <v>1.4285714285714285E-2</v>
      </c>
      <c r="G58" s="66">
        <v>0.5</v>
      </c>
    </row>
    <row r="59" spans="1:19" x14ac:dyDescent="0.25">
      <c r="A59" s="66" t="s">
        <v>13</v>
      </c>
      <c r="B59" s="149">
        <v>2</v>
      </c>
      <c r="C59" s="149">
        <v>2</v>
      </c>
      <c r="D59" s="149">
        <v>1</v>
      </c>
      <c r="E59" s="149">
        <v>3</v>
      </c>
      <c r="F59" s="66">
        <v>9.5238095238095247E-3</v>
      </c>
      <c r="G59" s="66">
        <v>0.33333333333333331</v>
      </c>
    </row>
    <row r="60" spans="1:19" x14ac:dyDescent="0.25">
      <c r="A60" s="66" t="s">
        <v>13</v>
      </c>
      <c r="B60" s="149">
        <v>3</v>
      </c>
      <c r="C60" s="149">
        <v>0</v>
      </c>
      <c r="D60" s="149">
        <v>1</v>
      </c>
      <c r="E60" s="149">
        <v>1</v>
      </c>
      <c r="F60" s="66">
        <v>1.3824884792626729E-2</v>
      </c>
      <c r="G60" s="66">
        <v>0.3</v>
      </c>
    </row>
    <row r="61" spans="1:19" x14ac:dyDescent="0.25">
      <c r="A61" s="66" t="s">
        <v>13</v>
      </c>
      <c r="B61" s="149">
        <v>2</v>
      </c>
      <c r="C61" s="149">
        <v>1</v>
      </c>
      <c r="D61" s="149">
        <v>2</v>
      </c>
      <c r="E61" s="149">
        <v>3</v>
      </c>
      <c r="F61" s="66">
        <v>1.1560693641618497E-2</v>
      </c>
      <c r="G61" s="66">
        <v>0.33333333333333331</v>
      </c>
    </row>
    <row r="62" spans="1:19" x14ac:dyDescent="0.25">
      <c r="A62" s="66" t="s">
        <v>14</v>
      </c>
      <c r="B62" s="149">
        <v>4</v>
      </c>
      <c r="C62" s="149">
        <v>1</v>
      </c>
      <c r="D62" s="149">
        <v>5</v>
      </c>
      <c r="E62" s="149">
        <v>6</v>
      </c>
      <c r="F62" s="66">
        <v>1.7094017094017096E-2</v>
      </c>
      <c r="G62" s="66">
        <v>0.15384615384615385</v>
      </c>
    </row>
    <row r="63" spans="1:19" x14ac:dyDescent="0.25">
      <c r="A63" s="66" t="s">
        <v>14</v>
      </c>
      <c r="B63" s="149">
        <v>5</v>
      </c>
      <c r="C63" s="149">
        <v>1</v>
      </c>
      <c r="D63" s="149">
        <v>2</v>
      </c>
      <c r="E63" s="149">
        <v>3</v>
      </c>
      <c r="F63" s="66">
        <v>1.9607843137254902E-2</v>
      </c>
      <c r="G63" s="66">
        <v>0.16129032258064516</v>
      </c>
    </row>
    <row r="64" spans="1:19" x14ac:dyDescent="0.25">
      <c r="A64" s="66" t="s">
        <v>14</v>
      </c>
      <c r="B64" s="149">
        <v>11</v>
      </c>
      <c r="C64" s="149">
        <v>1</v>
      </c>
      <c r="D64" s="149">
        <v>3</v>
      </c>
      <c r="E64" s="149">
        <v>4</v>
      </c>
      <c r="F64" s="66">
        <v>4.8245614035087717E-2</v>
      </c>
      <c r="G64" s="66">
        <v>0.40740740740740738</v>
      </c>
    </row>
    <row r="65" spans="1:19" x14ac:dyDescent="0.25">
      <c r="A65" s="66" t="s">
        <v>14</v>
      </c>
      <c r="B65" s="149">
        <v>4</v>
      </c>
      <c r="C65" s="149">
        <v>2</v>
      </c>
      <c r="D65" s="149">
        <v>11</v>
      </c>
      <c r="E65" s="149">
        <v>13</v>
      </c>
      <c r="F65" s="66">
        <v>1.5384615384615385E-2</v>
      </c>
      <c r="G65" s="66">
        <v>0.125</v>
      </c>
    </row>
    <row r="66" spans="1:19" x14ac:dyDescent="0.25">
      <c r="A66" s="66" t="s">
        <v>233</v>
      </c>
      <c r="B66" s="149">
        <v>3</v>
      </c>
      <c r="C66" s="149">
        <v>3</v>
      </c>
      <c r="D66" s="149">
        <v>1</v>
      </c>
      <c r="E66" s="149">
        <v>4</v>
      </c>
      <c r="F66" s="66">
        <v>1.4778325123152709E-2</v>
      </c>
      <c r="G66" s="66">
        <v>0.21428571428571427</v>
      </c>
    </row>
    <row r="67" spans="1:19" x14ac:dyDescent="0.25">
      <c r="A67" s="66" t="s">
        <v>233</v>
      </c>
      <c r="B67" s="149">
        <v>5</v>
      </c>
      <c r="C67" s="149">
        <v>5</v>
      </c>
      <c r="D67" s="149">
        <v>6</v>
      </c>
      <c r="E67" s="149">
        <v>11</v>
      </c>
      <c r="F67" s="66">
        <v>2.336448598130841E-2</v>
      </c>
      <c r="G67" s="66">
        <v>0.83333333333333337</v>
      </c>
      <c r="H67" s="66">
        <v>1</v>
      </c>
      <c r="J67" s="66">
        <v>2209831</v>
      </c>
      <c r="L67" s="66" t="s">
        <v>15</v>
      </c>
      <c r="M67" s="66" t="s">
        <v>474</v>
      </c>
      <c r="N67" s="66" t="s">
        <v>476</v>
      </c>
      <c r="O67" s="66" t="s">
        <v>30</v>
      </c>
      <c r="P67" s="66" t="s">
        <v>477</v>
      </c>
      <c r="Q67" s="66">
        <v>41897</v>
      </c>
      <c r="R67" s="66">
        <v>2</v>
      </c>
      <c r="S67" s="66">
        <v>1</v>
      </c>
    </row>
    <row r="68" spans="1:19" x14ac:dyDescent="0.25">
      <c r="A68" s="66" t="s">
        <v>233</v>
      </c>
      <c r="B68" s="149">
        <v>2</v>
      </c>
      <c r="C68" s="149">
        <v>1</v>
      </c>
      <c r="D68" s="149">
        <v>5</v>
      </c>
      <c r="E68" s="149">
        <v>6</v>
      </c>
      <c r="F68" s="66">
        <v>8.4033613445378148E-3</v>
      </c>
      <c r="G68" s="66">
        <v>5.4054054054054057E-2</v>
      </c>
    </row>
    <row r="69" spans="1:19" x14ac:dyDescent="0.25">
      <c r="A69" s="66" t="s">
        <v>233</v>
      </c>
      <c r="B69" s="149">
        <v>6</v>
      </c>
      <c r="C69" s="149">
        <v>0</v>
      </c>
      <c r="D69" s="149">
        <v>2</v>
      </c>
      <c r="E69" s="149">
        <v>2</v>
      </c>
      <c r="F69" s="66">
        <v>3.0456852791878174E-2</v>
      </c>
      <c r="G69" s="66">
        <v>0.2608695652173913</v>
      </c>
    </row>
    <row r="70" spans="1:19" x14ac:dyDescent="0.25">
      <c r="A70" s="66" t="s">
        <v>462</v>
      </c>
      <c r="B70" s="149">
        <v>4</v>
      </c>
      <c r="C70" s="149">
        <v>1</v>
      </c>
      <c r="D70" s="149">
        <v>3</v>
      </c>
      <c r="E70" s="149">
        <v>4</v>
      </c>
      <c r="F70" s="66">
        <v>3.0769230769230771E-2</v>
      </c>
      <c r="G70" s="66">
        <v>0.44444444444444442</v>
      </c>
    </row>
    <row r="71" spans="1:19" x14ac:dyDescent="0.25">
      <c r="A71" s="66" t="s">
        <v>462</v>
      </c>
      <c r="B71" s="149">
        <v>1</v>
      </c>
      <c r="C71" s="149">
        <v>0</v>
      </c>
      <c r="D71" s="149">
        <v>3</v>
      </c>
      <c r="E71" s="149">
        <v>3</v>
      </c>
      <c r="F71" s="66">
        <v>6.8965517241379309E-3</v>
      </c>
      <c r="G71" s="66">
        <v>0.14285714285714285</v>
      </c>
    </row>
    <row r="72" spans="1:19" x14ac:dyDescent="0.25">
      <c r="A72" s="66" t="s">
        <v>462</v>
      </c>
      <c r="B72" s="149">
        <v>1</v>
      </c>
      <c r="C72" s="149">
        <v>1</v>
      </c>
      <c r="D72" s="149">
        <v>4</v>
      </c>
      <c r="E72" s="149">
        <v>5</v>
      </c>
      <c r="F72" s="66">
        <v>6.41025641025641E-3</v>
      </c>
      <c r="G72" s="66">
        <v>0.16666666666666666</v>
      </c>
    </row>
    <row r="73" spans="1:19" x14ac:dyDescent="0.25">
      <c r="A73" s="66" t="s">
        <v>462</v>
      </c>
      <c r="B73" s="149">
        <v>0</v>
      </c>
      <c r="C73" s="149">
        <v>1</v>
      </c>
      <c r="D73" s="149">
        <v>0</v>
      </c>
      <c r="E73" s="149">
        <v>1</v>
      </c>
      <c r="F73" s="66">
        <v>0</v>
      </c>
      <c r="G73" s="66">
        <v>0</v>
      </c>
    </row>
    <row r="74" spans="1:19" x14ac:dyDescent="0.25">
      <c r="A74" s="66" t="s">
        <v>17</v>
      </c>
      <c r="B74" s="149">
        <v>5</v>
      </c>
      <c r="C74" s="149">
        <v>2</v>
      </c>
      <c r="D74" s="149">
        <v>4</v>
      </c>
      <c r="E74" s="149">
        <v>6</v>
      </c>
      <c r="F74" s="66">
        <v>2.2321428571428572E-2</v>
      </c>
      <c r="G74" s="66">
        <v>0.38461538461538464</v>
      </c>
    </row>
    <row r="75" spans="1:19" x14ac:dyDescent="0.25">
      <c r="A75" s="66" t="s">
        <v>17</v>
      </c>
      <c r="B75" s="149">
        <v>4</v>
      </c>
      <c r="C75" s="149">
        <v>1</v>
      </c>
      <c r="D75" s="149">
        <v>4</v>
      </c>
      <c r="E75" s="149">
        <v>5</v>
      </c>
      <c r="F75" s="66">
        <v>1.8518518518518517E-2</v>
      </c>
      <c r="G75" s="66">
        <v>0.36363636363636365</v>
      </c>
    </row>
    <row r="76" spans="1:19" x14ac:dyDescent="0.25">
      <c r="A76" s="66" t="s">
        <v>17</v>
      </c>
      <c r="B76" s="149">
        <v>3</v>
      </c>
      <c r="C76" s="149">
        <v>2</v>
      </c>
      <c r="D76" s="149">
        <v>5</v>
      </c>
      <c r="E76" s="149">
        <v>7</v>
      </c>
      <c r="F76" s="66">
        <v>1.4634146341463415E-2</v>
      </c>
      <c r="G76" s="66">
        <v>0.23076923076923078</v>
      </c>
    </row>
    <row r="77" spans="1:19" x14ac:dyDescent="0.25">
      <c r="A77" s="66" t="s">
        <v>17</v>
      </c>
      <c r="B77" s="149">
        <v>2</v>
      </c>
      <c r="C77" s="149">
        <v>3</v>
      </c>
      <c r="D77" s="149">
        <v>2</v>
      </c>
      <c r="E77" s="149">
        <v>5</v>
      </c>
      <c r="F77" s="66">
        <v>1.0256410256410256E-2</v>
      </c>
      <c r="G77" s="66">
        <v>0.13333333333333333</v>
      </c>
    </row>
    <row r="78" spans="1:19" x14ac:dyDescent="0.25">
      <c r="A78" s="66" t="s">
        <v>266</v>
      </c>
      <c r="B78" s="149">
        <v>11</v>
      </c>
      <c r="C78" s="149">
        <v>1</v>
      </c>
      <c r="D78" s="149">
        <v>10</v>
      </c>
      <c r="E78" s="149">
        <v>11</v>
      </c>
      <c r="F78" s="66">
        <v>3.4375000000000003E-2</v>
      </c>
      <c r="G78" s="66">
        <v>0.5</v>
      </c>
    </row>
    <row r="79" spans="1:19" x14ac:dyDescent="0.25">
      <c r="A79" s="66" t="s">
        <v>266</v>
      </c>
      <c r="B79" s="149">
        <v>6</v>
      </c>
      <c r="C79" s="149">
        <v>2</v>
      </c>
      <c r="D79" s="149">
        <v>3</v>
      </c>
      <c r="E79" s="149">
        <v>5</v>
      </c>
      <c r="F79" s="66">
        <v>1.6528925619834711E-2</v>
      </c>
      <c r="G79" s="66">
        <v>0.17142857142857143</v>
      </c>
    </row>
    <row r="80" spans="1:19" x14ac:dyDescent="0.25">
      <c r="A80" s="66" t="s">
        <v>266</v>
      </c>
      <c r="B80" s="149">
        <v>4</v>
      </c>
      <c r="C80" s="149">
        <v>4</v>
      </c>
      <c r="D80" s="149">
        <v>7</v>
      </c>
      <c r="E80" s="149">
        <v>11</v>
      </c>
      <c r="F80" s="66">
        <v>1.1461318051575931E-2</v>
      </c>
      <c r="G80" s="66">
        <v>0.15384615384615385</v>
      </c>
    </row>
    <row r="81" spans="1:19" x14ac:dyDescent="0.25">
      <c r="A81" s="66" t="s">
        <v>266</v>
      </c>
      <c r="B81" s="149">
        <v>7</v>
      </c>
      <c r="C81" s="149">
        <v>1</v>
      </c>
      <c r="D81" s="149">
        <v>4</v>
      </c>
      <c r="E81" s="149">
        <v>5</v>
      </c>
      <c r="F81" s="66">
        <v>2.3026315789473683E-2</v>
      </c>
      <c r="G81" s="66">
        <v>0.22580645161290322</v>
      </c>
      <c r="H81" s="66">
        <v>1</v>
      </c>
      <c r="J81" s="66">
        <v>2220374</v>
      </c>
      <c r="L81" s="66" t="s">
        <v>479</v>
      </c>
      <c r="M81" s="66" t="s">
        <v>474</v>
      </c>
      <c r="N81" s="66" t="s">
        <v>475</v>
      </c>
      <c r="O81" s="66" t="s">
        <v>30</v>
      </c>
      <c r="Q81" s="66">
        <v>42052</v>
      </c>
      <c r="R81" s="66">
        <v>4</v>
      </c>
      <c r="S81" s="66">
        <v>1</v>
      </c>
    </row>
    <row r="82" spans="1:19" x14ac:dyDescent="0.25">
      <c r="A82" s="66" t="s">
        <v>237</v>
      </c>
      <c r="B82" s="149">
        <v>1</v>
      </c>
      <c r="C82" s="149">
        <v>2</v>
      </c>
      <c r="D82" s="149">
        <v>3</v>
      </c>
      <c r="E82" s="149">
        <v>5</v>
      </c>
      <c r="F82" s="66">
        <v>9.3457943925233638E-3</v>
      </c>
      <c r="G82" s="66">
        <v>7.6923076923076927E-2</v>
      </c>
    </row>
    <row r="83" spans="1:19" x14ac:dyDescent="0.25">
      <c r="A83" s="66" t="s">
        <v>237</v>
      </c>
      <c r="B83" s="149">
        <v>2</v>
      </c>
      <c r="C83" s="149">
        <v>0</v>
      </c>
      <c r="D83" s="149">
        <v>1</v>
      </c>
      <c r="E83" s="149">
        <v>1</v>
      </c>
      <c r="F83" s="66">
        <v>1.680672268907563E-2</v>
      </c>
      <c r="G83" s="66">
        <v>0.22222222222222221</v>
      </c>
    </row>
    <row r="84" spans="1:19" x14ac:dyDescent="0.25">
      <c r="A84" s="66" t="s">
        <v>237</v>
      </c>
      <c r="B84" s="149">
        <v>2</v>
      </c>
      <c r="C84" s="149">
        <v>0</v>
      </c>
      <c r="D84" s="149">
        <v>0</v>
      </c>
      <c r="E84" s="149">
        <v>0</v>
      </c>
      <c r="F84" s="66">
        <v>2.4096385542168676E-2</v>
      </c>
      <c r="G84" s="66">
        <v>0.25</v>
      </c>
    </row>
    <row r="85" spans="1:19" x14ac:dyDescent="0.25">
      <c r="A85" s="66" t="s">
        <v>237</v>
      </c>
      <c r="B85" s="149">
        <v>1</v>
      </c>
      <c r="C85" s="149">
        <v>1</v>
      </c>
      <c r="D85" s="149">
        <v>1</v>
      </c>
      <c r="E85" s="149">
        <v>2</v>
      </c>
      <c r="F85" s="66">
        <v>1.1235955056179775E-2</v>
      </c>
      <c r="G85" s="66">
        <v>0.1</v>
      </c>
    </row>
    <row r="86" spans="1:19" x14ac:dyDescent="0.25">
      <c r="A86" s="66" t="s">
        <v>20</v>
      </c>
      <c r="B86" s="149">
        <v>15</v>
      </c>
      <c r="C86" s="149">
        <v>7</v>
      </c>
      <c r="D86" s="149">
        <v>11</v>
      </c>
      <c r="E86" s="149">
        <v>18</v>
      </c>
      <c r="F86" s="66">
        <v>3.826530612244898E-2</v>
      </c>
      <c r="G86" s="66">
        <v>0.22058823529411764</v>
      </c>
    </row>
    <row r="87" spans="1:19" x14ac:dyDescent="0.25">
      <c r="A87" s="66" t="s">
        <v>20</v>
      </c>
      <c r="B87" s="149">
        <v>25</v>
      </c>
      <c r="C87" s="149">
        <v>9</v>
      </c>
      <c r="D87" s="149">
        <v>7</v>
      </c>
      <c r="E87" s="149">
        <v>16</v>
      </c>
      <c r="F87" s="66">
        <v>5.5309734513274339E-2</v>
      </c>
      <c r="G87" s="66">
        <v>0.33783783783783783</v>
      </c>
    </row>
    <row r="88" spans="1:19" x14ac:dyDescent="0.25">
      <c r="A88" s="66" t="s">
        <v>20</v>
      </c>
      <c r="B88" s="149">
        <v>11</v>
      </c>
      <c r="C88" s="149">
        <v>9</v>
      </c>
      <c r="D88" s="149">
        <v>7</v>
      </c>
      <c r="E88" s="149">
        <v>16</v>
      </c>
      <c r="F88" s="66">
        <v>2.9255319148936171E-2</v>
      </c>
      <c r="G88" s="66">
        <v>0.19298245614035087</v>
      </c>
    </row>
    <row r="89" spans="1:19" x14ac:dyDescent="0.25">
      <c r="A89" s="66" t="s">
        <v>20</v>
      </c>
      <c r="B89" s="149">
        <v>22</v>
      </c>
      <c r="C89" s="149">
        <v>7</v>
      </c>
      <c r="D89" s="149">
        <v>14</v>
      </c>
      <c r="E89" s="149">
        <v>21</v>
      </c>
      <c r="F89" s="66">
        <v>5.5696202531645568E-2</v>
      </c>
      <c r="G89" s="66">
        <v>0.37931034482758619</v>
      </c>
    </row>
    <row r="90" spans="1:19" x14ac:dyDescent="0.25">
      <c r="A90" s="66" t="s">
        <v>21</v>
      </c>
      <c r="B90" s="149">
        <v>5</v>
      </c>
      <c r="C90" s="149">
        <v>1</v>
      </c>
      <c r="D90" s="149">
        <v>3</v>
      </c>
      <c r="E90" s="149">
        <v>4</v>
      </c>
      <c r="F90" s="66">
        <v>3.4722222222222224E-2</v>
      </c>
      <c r="G90" s="66">
        <v>0.7142857142857143</v>
      </c>
    </row>
    <row r="91" spans="1:19" x14ac:dyDescent="0.25">
      <c r="A91" s="66" t="s">
        <v>21</v>
      </c>
      <c r="B91" s="149">
        <v>1</v>
      </c>
      <c r="C91" s="149">
        <v>1</v>
      </c>
      <c r="D91" s="149">
        <v>1</v>
      </c>
      <c r="E91" s="149">
        <v>2</v>
      </c>
      <c r="F91" s="66">
        <v>9.0090090090090089E-3</v>
      </c>
      <c r="G91" s="66">
        <v>0.14285714285714285</v>
      </c>
    </row>
    <row r="92" spans="1:19" x14ac:dyDescent="0.25">
      <c r="A92" s="66" t="s">
        <v>21</v>
      </c>
      <c r="B92" s="149">
        <v>0</v>
      </c>
      <c r="C92" s="149">
        <v>1</v>
      </c>
      <c r="D92" s="149">
        <v>2</v>
      </c>
      <c r="E92" s="149">
        <v>3</v>
      </c>
      <c r="F92" s="66">
        <v>0</v>
      </c>
      <c r="G92" s="66">
        <v>0</v>
      </c>
    </row>
    <row r="93" spans="1:19" x14ac:dyDescent="0.25">
      <c r="A93" s="66" t="s">
        <v>21</v>
      </c>
      <c r="B93" s="149">
        <v>0</v>
      </c>
      <c r="C93" s="149">
        <v>0</v>
      </c>
      <c r="D93" s="149">
        <v>0</v>
      </c>
      <c r="E93" s="149">
        <v>0</v>
      </c>
      <c r="F93" s="66">
        <v>0</v>
      </c>
      <c r="G93" s="66">
        <v>0</v>
      </c>
    </row>
    <row r="94" spans="1:19" x14ac:dyDescent="0.25">
      <c r="A94" s="66" t="s">
        <v>461</v>
      </c>
      <c r="B94" s="149">
        <v>10</v>
      </c>
      <c r="C94" s="149">
        <v>0</v>
      </c>
      <c r="D94" s="149">
        <v>5</v>
      </c>
      <c r="E94" s="149">
        <v>5</v>
      </c>
      <c r="F94" s="66">
        <v>3.717472118959108E-2</v>
      </c>
      <c r="G94" s="66">
        <v>0.43478260869565216</v>
      </c>
    </row>
    <row r="95" spans="1:19" x14ac:dyDescent="0.25">
      <c r="A95" s="66" t="s">
        <v>461</v>
      </c>
      <c r="B95" s="149">
        <v>12</v>
      </c>
      <c r="C95" s="149">
        <v>4</v>
      </c>
      <c r="D95" s="149">
        <v>5</v>
      </c>
      <c r="E95" s="149">
        <v>9</v>
      </c>
      <c r="F95" s="66">
        <v>4.1811846689895474E-2</v>
      </c>
      <c r="G95" s="66">
        <v>0.41379310344827586</v>
      </c>
    </row>
    <row r="96" spans="1:19" x14ac:dyDescent="0.25">
      <c r="A96" s="66" t="s">
        <v>461</v>
      </c>
      <c r="B96" s="149">
        <v>4</v>
      </c>
      <c r="C96" s="149">
        <v>2</v>
      </c>
      <c r="D96" s="149">
        <v>5</v>
      </c>
      <c r="E96" s="149">
        <v>7</v>
      </c>
      <c r="F96" s="66">
        <v>1.556420233463035E-2</v>
      </c>
      <c r="G96" s="66">
        <v>0.14285714285714285</v>
      </c>
    </row>
    <row r="97" spans="1:7" x14ac:dyDescent="0.25">
      <c r="A97" s="66" t="s">
        <v>461</v>
      </c>
      <c r="B97" s="149">
        <v>12</v>
      </c>
      <c r="C97" s="149">
        <v>2</v>
      </c>
      <c r="D97" s="149">
        <v>11</v>
      </c>
      <c r="E97" s="149">
        <v>13</v>
      </c>
      <c r="F97" s="66">
        <v>5.0847457627118647E-2</v>
      </c>
      <c r="G97" s="66">
        <v>0.54545454545454541</v>
      </c>
    </row>
    <row r="98" spans="1:7" x14ac:dyDescent="0.25">
      <c r="A98" s="66" t="s">
        <v>23</v>
      </c>
      <c r="B98" s="149">
        <v>6</v>
      </c>
      <c r="C98" s="149">
        <v>2</v>
      </c>
      <c r="D98" s="149">
        <v>2</v>
      </c>
      <c r="E98" s="149">
        <v>4</v>
      </c>
      <c r="F98" s="66">
        <v>3.1914893617021274E-2</v>
      </c>
      <c r="G98" s="66">
        <v>0.46153846153846156</v>
      </c>
    </row>
    <row r="99" spans="1:7" x14ac:dyDescent="0.25">
      <c r="A99" s="66" t="s">
        <v>23</v>
      </c>
      <c r="B99" s="149">
        <v>2</v>
      </c>
      <c r="C99" s="149">
        <v>1</v>
      </c>
      <c r="D99" s="149">
        <v>2</v>
      </c>
      <c r="E99" s="149">
        <v>3</v>
      </c>
      <c r="F99" s="66">
        <v>1.1904761904761904E-2</v>
      </c>
      <c r="G99" s="66">
        <v>0.16666666666666666</v>
      </c>
    </row>
    <row r="100" spans="1:7" x14ac:dyDescent="0.25">
      <c r="A100" s="66" t="s">
        <v>23</v>
      </c>
      <c r="B100" s="149">
        <v>8</v>
      </c>
      <c r="C100" s="149">
        <v>1</v>
      </c>
      <c r="D100" s="149">
        <v>2</v>
      </c>
      <c r="E100" s="149">
        <v>3</v>
      </c>
      <c r="F100" s="66">
        <v>4.7058823529411764E-2</v>
      </c>
      <c r="G100" s="66">
        <v>0.53333333333333333</v>
      </c>
    </row>
    <row r="101" spans="1:7" x14ac:dyDescent="0.25">
      <c r="A101" s="66" t="s">
        <v>23</v>
      </c>
      <c r="B101" s="149">
        <v>8</v>
      </c>
      <c r="C101" s="149">
        <v>1</v>
      </c>
      <c r="D101" s="149">
        <v>4</v>
      </c>
      <c r="E101" s="149">
        <v>5</v>
      </c>
      <c r="F101" s="66">
        <v>5.3691275167785234E-2</v>
      </c>
      <c r="G101" s="66">
        <v>0.5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view="pageBreakPreview" zoomScale="75" zoomScaleNormal="50" zoomScaleSheetLayoutView="75" workbookViewId="0">
      <pane xSplit="1" ySplit="3" topLeftCell="E4" activePane="bottomRight" state="frozen"/>
      <selection pane="topRight" activeCell="B1" sqref="B1"/>
      <selection pane="bottomLeft" activeCell="A2" sqref="A2"/>
      <selection pane="bottomRight" sqref="A1:AC2"/>
    </sheetView>
  </sheetViews>
  <sheetFormatPr defaultRowHeight="15" x14ac:dyDescent="0.25"/>
  <cols>
    <col min="1" max="1" width="37.36328125" style="4" customWidth="1"/>
    <col min="2" max="4" width="6.453125" style="20" customWidth="1"/>
    <col min="5" max="5" width="8.36328125" customWidth="1"/>
    <col min="6" max="7" width="11.08984375" customWidth="1"/>
    <col min="8" max="8" width="11.54296875" customWidth="1"/>
    <col min="9" max="9" width="10.90625" customWidth="1"/>
    <col min="10" max="10" width="8.1796875" customWidth="1"/>
    <col min="11" max="11" width="9.90625" customWidth="1"/>
    <col min="12" max="12" width="8.54296875" customWidth="1"/>
    <col min="13" max="13" width="10.453125" bestFit="1" customWidth="1"/>
    <col min="14" max="14" width="9.54296875" bestFit="1" customWidth="1"/>
    <col min="15" max="15" width="10.453125" bestFit="1" customWidth="1"/>
    <col min="16" max="16" width="8.90625" customWidth="1"/>
    <col min="17" max="17" width="9.54296875" customWidth="1"/>
    <col min="18" max="18" width="9" customWidth="1"/>
    <col min="19" max="19" width="10.54296875" customWidth="1"/>
    <col min="20" max="20" width="8.54296875" customWidth="1"/>
    <col min="21" max="21" width="8.90625" customWidth="1"/>
    <col min="22" max="22" width="11.1796875" customWidth="1"/>
    <col min="23" max="23" width="8.1796875" customWidth="1"/>
    <col min="24" max="24" width="8.453125" customWidth="1"/>
    <col min="25" max="25" width="9.1796875" customWidth="1"/>
    <col min="26" max="26" width="9.54296875" customWidth="1"/>
    <col min="27" max="27" width="8" customWidth="1"/>
    <col min="28" max="28" width="8.54296875" customWidth="1"/>
  </cols>
  <sheetData>
    <row r="1" spans="1:29" x14ac:dyDescent="0.25">
      <c r="A1" s="195" t="s">
        <v>459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s="1" customFormat="1" ht="81" customHeight="1" x14ac:dyDescent="0.25">
      <c r="A3" s="9" t="s">
        <v>240</v>
      </c>
      <c r="B3" s="26" t="s">
        <v>272</v>
      </c>
      <c r="C3" s="26" t="s">
        <v>274</v>
      </c>
      <c r="D3" s="26" t="s">
        <v>273</v>
      </c>
      <c r="E3" s="25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1" t="s">
        <v>8</v>
      </c>
      <c r="N3" s="10" t="s">
        <v>9</v>
      </c>
      <c r="O3" s="10" t="s">
        <v>10</v>
      </c>
      <c r="P3" s="12" t="s">
        <v>217</v>
      </c>
      <c r="Q3" s="10" t="s">
        <v>11</v>
      </c>
      <c r="R3" s="10" t="s">
        <v>12</v>
      </c>
      <c r="S3" s="10" t="s">
        <v>13</v>
      </c>
      <c r="T3" s="10" t="s">
        <v>14</v>
      </c>
      <c r="U3" s="10" t="s">
        <v>15</v>
      </c>
      <c r="V3" s="10" t="s">
        <v>16</v>
      </c>
      <c r="W3" s="10" t="s">
        <v>17</v>
      </c>
      <c r="X3" s="10" t="s">
        <v>18</v>
      </c>
      <c r="Y3" s="10" t="s">
        <v>19</v>
      </c>
      <c r="Z3" s="10" t="s">
        <v>20</v>
      </c>
      <c r="AA3" s="10" t="s">
        <v>21</v>
      </c>
      <c r="AB3" s="10" t="s">
        <v>22</v>
      </c>
      <c r="AC3" s="13" t="s">
        <v>23</v>
      </c>
    </row>
    <row r="4" spans="1:29" x14ac:dyDescent="0.25">
      <c r="E4" s="23" t="s">
        <v>421</v>
      </c>
      <c r="F4" s="23" t="s">
        <v>422</v>
      </c>
      <c r="G4" s="23" t="s">
        <v>423</v>
      </c>
      <c r="H4" s="23" t="s">
        <v>424</v>
      </c>
      <c r="I4" s="23" t="s">
        <v>425</v>
      </c>
      <c r="J4" s="23" t="s">
        <v>426</v>
      </c>
      <c r="K4" s="23" t="s">
        <v>427</v>
      </c>
      <c r="L4" s="23" t="s">
        <v>428</v>
      </c>
      <c r="M4" s="23" t="s">
        <v>429</v>
      </c>
      <c r="N4" s="23" t="s">
        <v>430</v>
      </c>
      <c r="O4" s="23" t="s">
        <v>431</v>
      </c>
      <c r="P4" s="23" t="s">
        <v>432</v>
      </c>
      <c r="Q4" s="23" t="s">
        <v>433</v>
      </c>
      <c r="R4" s="23" t="s">
        <v>434</v>
      </c>
      <c r="S4" s="23" t="s">
        <v>435</v>
      </c>
      <c r="T4" s="23" t="s">
        <v>436</v>
      </c>
      <c r="U4" s="23" t="s">
        <v>437</v>
      </c>
      <c r="V4" s="23" t="s">
        <v>438</v>
      </c>
      <c r="W4" s="23" t="s">
        <v>439</v>
      </c>
      <c r="X4" s="23" t="s">
        <v>440</v>
      </c>
      <c r="Y4" s="23" t="s">
        <v>441</v>
      </c>
      <c r="Z4" s="23" t="s">
        <v>442</v>
      </c>
      <c r="AA4" s="23" t="s">
        <v>443</v>
      </c>
      <c r="AB4" s="23" t="s">
        <v>444</v>
      </c>
      <c r="AC4" s="23" t="s">
        <v>445</v>
      </c>
    </row>
    <row r="5" spans="1:29" x14ac:dyDescent="0.2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7</v>
      </c>
      <c r="M5" t="s">
        <v>8</v>
      </c>
      <c r="N5" t="s">
        <v>9</v>
      </c>
      <c r="O5" t="s">
        <v>10</v>
      </c>
      <c r="P5" t="s">
        <v>217</v>
      </c>
      <c r="Q5" t="s">
        <v>11</v>
      </c>
      <c r="R5" t="s">
        <v>12</v>
      </c>
      <c r="S5" t="s">
        <v>13</v>
      </c>
      <c r="T5" t="s">
        <v>14</v>
      </c>
      <c r="U5" t="s">
        <v>15</v>
      </c>
      <c r="V5" t="s">
        <v>16</v>
      </c>
      <c r="W5" t="s">
        <v>17</v>
      </c>
      <c r="X5" t="s">
        <v>18</v>
      </c>
      <c r="Y5" t="s">
        <v>19</v>
      </c>
      <c r="Z5" t="s">
        <v>20</v>
      </c>
      <c r="AA5" t="s">
        <v>21</v>
      </c>
      <c r="AB5" t="s">
        <v>22</v>
      </c>
      <c r="AC5" t="s">
        <v>23</v>
      </c>
    </row>
    <row r="6" spans="1:29" x14ac:dyDescent="0.25">
      <c r="E6">
        <v>2</v>
      </c>
      <c r="F6">
        <f>E6+4</f>
        <v>6</v>
      </c>
      <c r="G6">
        <f t="shared" ref="G6:AC6" si="0">F6+4</f>
        <v>10</v>
      </c>
      <c r="H6">
        <f t="shared" si="0"/>
        <v>14</v>
      </c>
      <c r="I6">
        <f t="shared" si="0"/>
        <v>18</v>
      </c>
      <c r="J6">
        <f t="shared" si="0"/>
        <v>22</v>
      </c>
      <c r="K6">
        <f t="shared" si="0"/>
        <v>26</v>
      </c>
      <c r="L6">
        <f t="shared" si="0"/>
        <v>30</v>
      </c>
      <c r="M6">
        <f t="shared" si="0"/>
        <v>34</v>
      </c>
      <c r="N6">
        <f t="shared" si="0"/>
        <v>38</v>
      </c>
      <c r="O6">
        <f t="shared" si="0"/>
        <v>42</v>
      </c>
      <c r="P6">
        <f t="shared" si="0"/>
        <v>46</v>
      </c>
      <c r="Q6">
        <f t="shared" si="0"/>
        <v>50</v>
      </c>
      <c r="R6">
        <f t="shared" si="0"/>
        <v>54</v>
      </c>
      <c r="S6">
        <f t="shared" si="0"/>
        <v>58</v>
      </c>
      <c r="T6">
        <f t="shared" si="0"/>
        <v>62</v>
      </c>
      <c r="U6">
        <f t="shared" si="0"/>
        <v>66</v>
      </c>
      <c r="V6">
        <f t="shared" si="0"/>
        <v>70</v>
      </c>
      <c r="W6">
        <f t="shared" si="0"/>
        <v>74</v>
      </c>
      <c r="X6">
        <f t="shared" si="0"/>
        <v>78</v>
      </c>
      <c r="Y6">
        <f t="shared" si="0"/>
        <v>82</v>
      </c>
      <c r="Z6">
        <f t="shared" si="0"/>
        <v>86</v>
      </c>
      <c r="AA6">
        <f t="shared" si="0"/>
        <v>90</v>
      </c>
      <c r="AB6">
        <f t="shared" si="0"/>
        <v>94</v>
      </c>
      <c r="AC6">
        <f t="shared" si="0"/>
        <v>98</v>
      </c>
    </row>
    <row r="7" spans="1:29" x14ac:dyDescent="0.25">
      <c r="E7">
        <v>5</v>
      </c>
      <c r="F7">
        <f>E7+4</f>
        <v>9</v>
      </c>
      <c r="G7">
        <f t="shared" ref="G7:AC7" si="1">F7+4</f>
        <v>13</v>
      </c>
      <c r="H7">
        <f t="shared" si="1"/>
        <v>17</v>
      </c>
      <c r="I7">
        <f t="shared" si="1"/>
        <v>21</v>
      </c>
      <c r="J7">
        <f t="shared" si="1"/>
        <v>25</v>
      </c>
      <c r="K7">
        <f t="shared" si="1"/>
        <v>29</v>
      </c>
      <c r="L7">
        <f t="shared" si="1"/>
        <v>33</v>
      </c>
      <c r="M7">
        <f t="shared" si="1"/>
        <v>37</v>
      </c>
      <c r="N7">
        <f t="shared" si="1"/>
        <v>41</v>
      </c>
      <c r="O7">
        <f t="shared" si="1"/>
        <v>45</v>
      </c>
      <c r="P7">
        <f t="shared" si="1"/>
        <v>49</v>
      </c>
      <c r="Q7">
        <f t="shared" si="1"/>
        <v>53</v>
      </c>
      <c r="R7">
        <f t="shared" si="1"/>
        <v>57</v>
      </c>
      <c r="S7">
        <f t="shared" si="1"/>
        <v>61</v>
      </c>
      <c r="T7">
        <f t="shared" si="1"/>
        <v>65</v>
      </c>
      <c r="U7">
        <f t="shared" si="1"/>
        <v>69</v>
      </c>
      <c r="V7">
        <f t="shared" si="1"/>
        <v>73</v>
      </c>
      <c r="W7">
        <f t="shared" si="1"/>
        <v>77</v>
      </c>
      <c r="X7">
        <f t="shared" si="1"/>
        <v>81</v>
      </c>
      <c r="Y7">
        <f t="shared" si="1"/>
        <v>85</v>
      </c>
      <c r="Z7">
        <f t="shared" si="1"/>
        <v>89</v>
      </c>
      <c r="AA7">
        <f t="shared" si="1"/>
        <v>93</v>
      </c>
      <c r="AB7">
        <f t="shared" si="1"/>
        <v>97</v>
      </c>
      <c r="AC7">
        <f t="shared" si="1"/>
        <v>101</v>
      </c>
    </row>
    <row r="8" spans="1:29" ht="31.2" x14ac:dyDescent="0.25">
      <c r="A8" s="21" t="s">
        <v>293</v>
      </c>
    </row>
    <row r="10" spans="1:29" x14ac:dyDescent="0.25">
      <c r="A10" s="4" t="s">
        <v>379</v>
      </c>
      <c r="B10" s="20" t="s">
        <v>377</v>
      </c>
      <c r="E10">
        <f>SUM(DMQSData!CN2:CU5)</f>
        <v>1</v>
      </c>
      <c r="F10">
        <f>SUM(DMQSData!CN6:CU9)</f>
        <v>1</v>
      </c>
      <c r="G10">
        <f>SUM(DMQSData!CN10:CU13)</f>
        <v>3</v>
      </c>
      <c r="H10">
        <f>SUM(DMQSData!CN14:CU17)</f>
        <v>8</v>
      </c>
      <c r="I10">
        <f>SUM(DMQSData!CN18:CU21)</f>
        <v>2</v>
      </c>
      <c r="J10">
        <f>SUM(DMQSData!CN22:CU25)</f>
        <v>12</v>
      </c>
      <c r="K10">
        <f>SUM(DMQSData!CN26:CU29)</f>
        <v>4</v>
      </c>
      <c r="L10">
        <f>SUM(DMQSData!CN30:CU33)</f>
        <v>4</v>
      </c>
      <c r="M10">
        <f>SUM(DMQSData!CN34:CU37)</f>
        <v>7</v>
      </c>
      <c r="N10">
        <f>SUM(DMQSData!CN38:CU41)</f>
        <v>10</v>
      </c>
      <c r="O10">
        <f>SUM(DMQSData!CN42:CU45)</f>
        <v>14</v>
      </c>
      <c r="P10">
        <f>SUM(DMQSData!CN46:CU49)</f>
        <v>5</v>
      </c>
      <c r="Q10">
        <f>SUM(DMQSData!CN50:CU53)</f>
        <v>6</v>
      </c>
      <c r="R10">
        <f>SUM(DMQSData!CN54:CU57)</f>
        <v>6</v>
      </c>
      <c r="S10">
        <f>SUM(DMQSData!CN58:CU61)</f>
        <v>7</v>
      </c>
      <c r="T10">
        <f>SUM(DMQSData!CN62:CU65)</f>
        <v>6</v>
      </c>
      <c r="U10">
        <f>SUM(DMQSData!CN66:CU69)</f>
        <v>9</v>
      </c>
      <c r="V10">
        <f>SUM(DMQSData!CN70:CU73)</f>
        <v>2</v>
      </c>
      <c r="W10">
        <f>SUM(DMQSData!CN74:CU77)</f>
        <v>7</v>
      </c>
      <c r="X10">
        <f>SUM(DMQSData!CN78:CU81)</f>
        <v>3</v>
      </c>
      <c r="Y10">
        <f>SUM(DMQSData!CN82:CU85)</f>
        <v>1</v>
      </c>
      <c r="Z10">
        <f>SUM(DMQSData!CN86:CU89)</f>
        <v>1</v>
      </c>
      <c r="AA10">
        <f>SUM(DMQSData!CN90:CU93)</f>
        <v>1</v>
      </c>
      <c r="AB10">
        <f>SUM(DMQSData!CN94:CU97)</f>
        <v>6</v>
      </c>
      <c r="AC10">
        <f>SUM(DMQSData!CN98:CU101)</f>
        <v>5</v>
      </c>
    </row>
    <row r="11" spans="1:29" x14ac:dyDescent="0.25">
      <c r="A11" s="4" t="s">
        <v>380</v>
      </c>
      <c r="B11" s="20" t="s">
        <v>378</v>
      </c>
      <c r="E11">
        <f>SUM(DMQSData!EF2:EM5)</f>
        <v>0</v>
      </c>
      <c r="F11">
        <f>SUM(DMQSData!EF6:EM9)</f>
        <v>0</v>
      </c>
      <c r="G11">
        <f>SUM(DMQSData!EF10:EM13)</f>
        <v>0</v>
      </c>
      <c r="H11">
        <f>SUM(DMQSData!EF14:EM17)</f>
        <v>0</v>
      </c>
      <c r="I11">
        <f>SUM(DMQSData!EF18:EM21)</f>
        <v>1</v>
      </c>
      <c r="J11">
        <f>SUM(DMQSData!EF22:EM25)</f>
        <v>3</v>
      </c>
      <c r="K11">
        <f>SUM(DMQSData!EF26:EM29)</f>
        <v>0</v>
      </c>
      <c r="L11">
        <f>SUM(DMQSData!EF30:EM33)</f>
        <v>0</v>
      </c>
      <c r="M11">
        <f>SUM(DMQSData!EF34:EM37)</f>
        <v>0</v>
      </c>
      <c r="N11">
        <f>SUM(DMQSData!EF38:EM41)</f>
        <v>0</v>
      </c>
      <c r="O11">
        <f>SUM(DMQSData!EF42:EM45)</f>
        <v>0</v>
      </c>
      <c r="P11">
        <f>SUM(DMQSData!EF46:EM49)</f>
        <v>0</v>
      </c>
      <c r="Q11">
        <f>SUM(DMQSData!EF50:EM53)</f>
        <v>0</v>
      </c>
      <c r="R11">
        <f>SUM(DMQSData!EF54:EM57)</f>
        <v>0</v>
      </c>
      <c r="S11">
        <f>SUM(DMQSData!EF58:EM61)</f>
        <v>1</v>
      </c>
      <c r="T11">
        <f>SUM(DMQSData!EF62:EM65)</f>
        <v>1</v>
      </c>
      <c r="U11">
        <f>SUM(DMQSData!EF66:EM69)</f>
        <v>0</v>
      </c>
      <c r="V11">
        <f>SUM(DMQSData!EF70:EM73)</f>
        <v>0</v>
      </c>
      <c r="W11">
        <f>SUM(DMQSData!EF74:EM77)</f>
        <v>1</v>
      </c>
      <c r="X11">
        <f>SUM(DMQSData!EF78:EM81)</f>
        <v>1</v>
      </c>
      <c r="Y11">
        <f>SUM(DMQSData!EF82:EM85)</f>
        <v>0</v>
      </c>
      <c r="Z11">
        <f>SUM(DMQSData!EF86:EM89)</f>
        <v>1</v>
      </c>
      <c r="AA11">
        <f>SUM(DMQSData!EF90:EM93)</f>
        <v>0</v>
      </c>
      <c r="AB11">
        <f>SUM(DMQSData!EF94:EM97)</f>
        <v>0</v>
      </c>
      <c r="AC11">
        <f>SUM(DMQSData!EF98:EM101)</f>
        <v>9</v>
      </c>
    </row>
    <row r="12" spans="1:29" x14ac:dyDescent="0.25">
      <c r="A12" s="4" t="s">
        <v>381</v>
      </c>
      <c r="B12" s="20" t="s">
        <v>384</v>
      </c>
      <c r="E12">
        <f>SUM(DMQSData!FP2:FW5)</f>
        <v>0</v>
      </c>
      <c r="F12">
        <f>SUM(DMQSData!FP6:FW9)</f>
        <v>1</v>
      </c>
      <c r="G12">
        <f>SUM(DMQSData!FP10:FW13)</f>
        <v>1</v>
      </c>
      <c r="H12">
        <f>SUM(DMQSData!FP14:FW17)</f>
        <v>0</v>
      </c>
      <c r="I12">
        <f>SUM(DMQSData!FP18:FW21)</f>
        <v>0</v>
      </c>
      <c r="J12">
        <f>SUM(DMQSData!FP22:FW25)</f>
        <v>0</v>
      </c>
      <c r="K12">
        <f>SUM(DMQSData!FP26:FW29)</f>
        <v>0</v>
      </c>
      <c r="L12">
        <f>SUM(DMQSData!FP30:FW33)</f>
        <v>0</v>
      </c>
      <c r="M12">
        <f>SUM(DMQSData!FP34:FW37)</f>
        <v>0</v>
      </c>
      <c r="N12">
        <f>SUM(DMQSData!FP38:FW41)</f>
        <v>0</v>
      </c>
      <c r="O12">
        <f>SUM(DMQSData!FP42:FW45)</f>
        <v>0</v>
      </c>
      <c r="P12">
        <f>SUM(DMQSData!FP46:FW49)</f>
        <v>0</v>
      </c>
      <c r="Q12">
        <f>SUM(DMQSData!FP50:FW53)</f>
        <v>0</v>
      </c>
      <c r="R12">
        <f>SUM(DMQSData!FP54:FW57)</f>
        <v>0</v>
      </c>
      <c r="S12">
        <f>SUM(DMQSData!FP58:FW61)</f>
        <v>0</v>
      </c>
      <c r="T12">
        <f>SUM(DMQSData!FP62:FW65)</f>
        <v>0</v>
      </c>
      <c r="U12">
        <f>SUM(DMQSData!FP66:FW69)</f>
        <v>0</v>
      </c>
      <c r="V12">
        <f>SUM(DMQSData!FP70:FW73)</f>
        <v>0</v>
      </c>
      <c r="W12">
        <f>SUM(DMQSData!FP74:FW77)</f>
        <v>7</v>
      </c>
      <c r="X12">
        <f>SUM(DMQSData!FP78:FW81)</f>
        <v>0</v>
      </c>
      <c r="Y12">
        <f>SUM(DMQSData!FP82:FW85)</f>
        <v>0</v>
      </c>
      <c r="Z12">
        <f>SUM(DMQSData!FP86:FW89)</f>
        <v>0</v>
      </c>
      <c r="AA12">
        <f>SUM(DMQSData!FP90:FW93)</f>
        <v>0</v>
      </c>
      <c r="AB12">
        <f>SUM(DMQSData!FP94:FW97)</f>
        <v>0</v>
      </c>
      <c r="AC12">
        <f>SUM(DMQSData!FP98:FW101)</f>
        <v>4</v>
      </c>
    </row>
    <row r="13" spans="1:29" x14ac:dyDescent="0.25">
      <c r="A13" s="4" t="s">
        <v>386</v>
      </c>
      <c r="E13">
        <f>SUM(E10:E12)</f>
        <v>1</v>
      </c>
      <c r="F13">
        <f t="shared" ref="F13:AC13" si="2">SUM(F10:F12)</f>
        <v>2</v>
      </c>
      <c r="G13">
        <f t="shared" si="2"/>
        <v>4</v>
      </c>
      <c r="H13">
        <f t="shared" si="2"/>
        <v>8</v>
      </c>
      <c r="I13">
        <f t="shared" si="2"/>
        <v>3</v>
      </c>
      <c r="J13">
        <f t="shared" si="2"/>
        <v>15</v>
      </c>
      <c r="K13">
        <f t="shared" si="2"/>
        <v>4</v>
      </c>
      <c r="L13">
        <f t="shared" si="2"/>
        <v>4</v>
      </c>
      <c r="M13">
        <f t="shared" si="2"/>
        <v>7</v>
      </c>
      <c r="N13">
        <f t="shared" si="2"/>
        <v>10</v>
      </c>
      <c r="O13">
        <f t="shared" si="2"/>
        <v>14</v>
      </c>
      <c r="P13">
        <f t="shared" si="2"/>
        <v>5</v>
      </c>
      <c r="Q13">
        <f t="shared" si="2"/>
        <v>6</v>
      </c>
      <c r="R13">
        <f t="shared" si="2"/>
        <v>6</v>
      </c>
      <c r="S13">
        <f t="shared" si="2"/>
        <v>8</v>
      </c>
      <c r="T13">
        <f t="shared" si="2"/>
        <v>7</v>
      </c>
      <c r="U13">
        <f t="shared" si="2"/>
        <v>9</v>
      </c>
      <c r="V13">
        <f t="shared" si="2"/>
        <v>2</v>
      </c>
      <c r="W13">
        <f t="shared" si="2"/>
        <v>15</v>
      </c>
      <c r="X13">
        <f t="shared" si="2"/>
        <v>4</v>
      </c>
      <c r="Y13">
        <f t="shared" si="2"/>
        <v>1</v>
      </c>
      <c r="Z13">
        <f t="shared" si="2"/>
        <v>2</v>
      </c>
      <c r="AA13">
        <f t="shared" si="2"/>
        <v>1</v>
      </c>
      <c r="AB13">
        <f t="shared" si="2"/>
        <v>6</v>
      </c>
      <c r="AC13">
        <f t="shared" si="2"/>
        <v>18</v>
      </c>
    </row>
    <row r="14" spans="1:29" x14ac:dyDescent="0.25">
      <c r="A14" s="4" t="s">
        <v>382</v>
      </c>
      <c r="B14" s="20" t="s">
        <v>385</v>
      </c>
      <c r="E14">
        <f>SUM(DMQSData!BR2:BY5)</f>
        <v>9</v>
      </c>
      <c r="F14">
        <f>SUM(DMQSData!BR6:BY9)</f>
        <v>5</v>
      </c>
      <c r="G14">
        <f>SUM(DMQSData!BR10:BY13)</f>
        <v>17</v>
      </c>
      <c r="H14">
        <f>SUM(DMQSData!BR14:BY17)</f>
        <v>33</v>
      </c>
      <c r="I14">
        <f>SUM(DMQSData!BR18:BY21)</f>
        <v>37</v>
      </c>
      <c r="J14">
        <f>SUM(DMQSData!BR22:BY25)</f>
        <v>51</v>
      </c>
      <c r="K14">
        <f>SUM(DMQSData!BR26:BY29)</f>
        <v>20</v>
      </c>
      <c r="L14">
        <f>SUM(DMQSData!BR30:BY33)</f>
        <v>28</v>
      </c>
      <c r="M14">
        <f>SUM(DMQSData!BR34:BY37)</f>
        <v>22</v>
      </c>
      <c r="N14">
        <f>SUM(DMQSData!BR38:BY41)</f>
        <v>60</v>
      </c>
      <c r="O14">
        <f>SUM(DMQSData!BR42:BY45)</f>
        <v>30</v>
      </c>
      <c r="P14">
        <f>SUM(DMQSData!BR46:BY49)</f>
        <v>18</v>
      </c>
      <c r="Q14">
        <f>SUM(DMQSData!BR50:BY53)</f>
        <v>10</v>
      </c>
      <c r="R14">
        <f>SUM(DMQSData!BR54:BY57)</f>
        <v>12</v>
      </c>
      <c r="S14">
        <f>SUM(DMQSData!BR58:BY61)</f>
        <v>23</v>
      </c>
      <c r="T14">
        <f>SUM(DMQSData!BR62:BY65)</f>
        <v>35</v>
      </c>
      <c r="U14">
        <f>SUM(DMQSData!BR66:BY69)</f>
        <v>53</v>
      </c>
      <c r="V14">
        <f>SUM(DMQSData!BR70:BY73)</f>
        <v>9</v>
      </c>
      <c r="W14">
        <f>SUM(DMQSData!BR74:BY77)</f>
        <v>60</v>
      </c>
      <c r="X14">
        <f>SUM(DMQSData!BR78:BY81)</f>
        <v>38</v>
      </c>
      <c r="Y14">
        <f>SUM(DMQSData!BR82:BY85)</f>
        <v>2</v>
      </c>
      <c r="Z14">
        <f>SUM(DMQSData!BR86:BY89)</f>
        <v>32</v>
      </c>
      <c r="AA14">
        <f>SUM(DMQSData!BR90:BY93)</f>
        <v>11</v>
      </c>
      <c r="AB14">
        <f>SUM(DMQSData!BR94:BY97)</f>
        <v>27</v>
      </c>
      <c r="AC14">
        <f>SUM(DMQSData!BR98:BY101)</f>
        <v>44</v>
      </c>
    </row>
    <row r="15" spans="1:29" x14ac:dyDescent="0.25">
      <c r="A15" s="4" t="s">
        <v>383</v>
      </c>
      <c r="E15">
        <f t="shared" ref="E15:AC15" si="3">E13/E14*100</f>
        <v>11.111111111111111</v>
      </c>
      <c r="F15">
        <f t="shared" si="3"/>
        <v>40</v>
      </c>
      <c r="G15">
        <f t="shared" si="3"/>
        <v>23.52941176470588</v>
      </c>
      <c r="H15">
        <f t="shared" si="3"/>
        <v>24.242424242424242</v>
      </c>
      <c r="I15">
        <f t="shared" si="3"/>
        <v>8.1081081081081088</v>
      </c>
      <c r="J15">
        <f t="shared" si="3"/>
        <v>29.411764705882355</v>
      </c>
      <c r="K15">
        <f t="shared" si="3"/>
        <v>20</v>
      </c>
      <c r="L15">
        <f t="shared" si="3"/>
        <v>14.285714285714285</v>
      </c>
      <c r="M15">
        <f t="shared" si="3"/>
        <v>31.818181818181817</v>
      </c>
      <c r="N15">
        <f t="shared" si="3"/>
        <v>16.666666666666664</v>
      </c>
      <c r="O15">
        <f t="shared" si="3"/>
        <v>46.666666666666664</v>
      </c>
      <c r="P15">
        <f t="shared" si="3"/>
        <v>27.777777777777779</v>
      </c>
      <c r="Q15">
        <f t="shared" si="3"/>
        <v>60</v>
      </c>
      <c r="R15">
        <f t="shared" si="3"/>
        <v>50</v>
      </c>
      <c r="S15">
        <f t="shared" si="3"/>
        <v>34.782608695652172</v>
      </c>
      <c r="T15">
        <f t="shared" si="3"/>
        <v>20</v>
      </c>
      <c r="U15">
        <f t="shared" si="3"/>
        <v>16.981132075471699</v>
      </c>
      <c r="V15">
        <f t="shared" si="3"/>
        <v>22.222222222222221</v>
      </c>
      <c r="W15">
        <f t="shared" si="3"/>
        <v>25</v>
      </c>
      <c r="X15">
        <f t="shared" si="3"/>
        <v>10.526315789473683</v>
      </c>
      <c r="Y15">
        <f t="shared" si="3"/>
        <v>50</v>
      </c>
      <c r="Z15">
        <f t="shared" si="3"/>
        <v>6.25</v>
      </c>
      <c r="AA15">
        <f t="shared" si="3"/>
        <v>9.0909090909090917</v>
      </c>
      <c r="AB15">
        <f t="shared" si="3"/>
        <v>22.222222222222221</v>
      </c>
      <c r="AC15">
        <f t="shared" si="3"/>
        <v>40.909090909090914</v>
      </c>
    </row>
    <row r="16" spans="1:29" x14ac:dyDescent="0.25">
      <c r="A16" s="4" t="s">
        <v>387</v>
      </c>
      <c r="E16" t="str">
        <f t="shared" ref="E16:AC16" si="4">E13&amp;" of "&amp;E14</f>
        <v>1 of 9</v>
      </c>
      <c r="F16" t="str">
        <f t="shared" si="4"/>
        <v>2 of 5</v>
      </c>
      <c r="G16" t="str">
        <f t="shared" si="4"/>
        <v>4 of 17</v>
      </c>
      <c r="H16" t="str">
        <f t="shared" si="4"/>
        <v>8 of 33</v>
      </c>
      <c r="I16" t="str">
        <f t="shared" si="4"/>
        <v>3 of 37</v>
      </c>
      <c r="J16" t="str">
        <f t="shared" si="4"/>
        <v>15 of 51</v>
      </c>
      <c r="K16" t="str">
        <f t="shared" si="4"/>
        <v>4 of 20</v>
      </c>
      <c r="L16" t="str">
        <f t="shared" si="4"/>
        <v>4 of 28</v>
      </c>
      <c r="M16" t="str">
        <f t="shared" si="4"/>
        <v>7 of 22</v>
      </c>
      <c r="N16" t="str">
        <f t="shared" si="4"/>
        <v>10 of 60</v>
      </c>
      <c r="O16" t="str">
        <f t="shared" si="4"/>
        <v>14 of 30</v>
      </c>
      <c r="P16" t="str">
        <f t="shared" si="4"/>
        <v>5 of 18</v>
      </c>
      <c r="Q16" t="str">
        <f t="shared" si="4"/>
        <v>6 of 10</v>
      </c>
      <c r="R16" t="str">
        <f t="shared" si="4"/>
        <v>6 of 12</v>
      </c>
      <c r="S16" t="str">
        <f t="shared" si="4"/>
        <v>8 of 23</v>
      </c>
      <c r="T16" t="str">
        <f t="shared" si="4"/>
        <v>7 of 35</v>
      </c>
      <c r="U16" t="str">
        <f t="shared" si="4"/>
        <v>9 of 53</v>
      </c>
      <c r="V16" t="str">
        <f t="shared" si="4"/>
        <v>2 of 9</v>
      </c>
      <c r="W16" t="str">
        <f t="shared" si="4"/>
        <v>15 of 60</v>
      </c>
      <c r="X16" t="str">
        <f t="shared" si="4"/>
        <v>4 of 38</v>
      </c>
      <c r="Y16" t="str">
        <f t="shared" si="4"/>
        <v>1 of 2</v>
      </c>
      <c r="Z16" t="str">
        <f t="shared" si="4"/>
        <v>2 of 32</v>
      </c>
      <c r="AA16" t="str">
        <f t="shared" si="4"/>
        <v>1 of 11</v>
      </c>
      <c r="AB16" t="str">
        <f t="shared" si="4"/>
        <v>6 of 27</v>
      </c>
      <c r="AC16" t="str">
        <f t="shared" si="4"/>
        <v>18 of 44</v>
      </c>
    </row>
    <row r="17" spans="1:29" x14ac:dyDescent="0.25">
      <c r="A17" s="4" t="s">
        <v>398</v>
      </c>
      <c r="E17" t="str">
        <f t="shared" ref="E17:AC17" si="5">E13&amp;" o "&amp;E14</f>
        <v>1 o 9</v>
      </c>
      <c r="F17" t="str">
        <f t="shared" si="5"/>
        <v>2 o 5</v>
      </c>
      <c r="G17" t="str">
        <f t="shared" si="5"/>
        <v>4 o 17</v>
      </c>
      <c r="H17" t="str">
        <f t="shared" si="5"/>
        <v>8 o 33</v>
      </c>
      <c r="I17" t="str">
        <f t="shared" si="5"/>
        <v>3 o 37</v>
      </c>
      <c r="J17" t="str">
        <f t="shared" si="5"/>
        <v>15 o 51</v>
      </c>
      <c r="K17" t="str">
        <f t="shared" si="5"/>
        <v>4 o 20</v>
      </c>
      <c r="L17" t="str">
        <f t="shared" si="5"/>
        <v>4 o 28</v>
      </c>
      <c r="M17" t="str">
        <f t="shared" si="5"/>
        <v>7 o 22</v>
      </c>
      <c r="N17" t="str">
        <f t="shared" si="5"/>
        <v>10 o 60</v>
      </c>
      <c r="O17" t="str">
        <f t="shared" si="5"/>
        <v>14 o 30</v>
      </c>
      <c r="P17" t="str">
        <f t="shared" si="5"/>
        <v>5 o 18</v>
      </c>
      <c r="Q17" t="str">
        <f t="shared" si="5"/>
        <v>6 o 10</v>
      </c>
      <c r="R17" t="str">
        <f t="shared" si="5"/>
        <v>6 o 12</v>
      </c>
      <c r="S17" t="str">
        <f t="shared" si="5"/>
        <v>8 o 23</v>
      </c>
      <c r="T17" t="str">
        <f t="shared" si="5"/>
        <v>7 o 35</v>
      </c>
      <c r="U17" t="str">
        <f t="shared" si="5"/>
        <v>9 o 53</v>
      </c>
      <c r="V17" t="str">
        <f t="shared" si="5"/>
        <v>2 o 9</v>
      </c>
      <c r="W17" t="str">
        <f t="shared" si="5"/>
        <v>15 o 60</v>
      </c>
      <c r="X17" t="str">
        <f t="shared" si="5"/>
        <v>4 o 38</v>
      </c>
      <c r="Y17" t="str">
        <f t="shared" si="5"/>
        <v>1 o 2</v>
      </c>
      <c r="Z17" t="str">
        <f t="shared" si="5"/>
        <v>2 o 32</v>
      </c>
      <c r="AA17" t="str">
        <f t="shared" si="5"/>
        <v>1 o 11</v>
      </c>
      <c r="AB17" t="str">
        <f t="shared" si="5"/>
        <v>6 o 27</v>
      </c>
      <c r="AC17" t="str">
        <f t="shared" si="5"/>
        <v>18 o 44</v>
      </c>
    </row>
    <row r="18" spans="1:29" ht="31.2" x14ac:dyDescent="0.25">
      <c r="A18" s="72" t="s">
        <v>285</v>
      </c>
      <c r="E18">
        <f>IF(SUM(DMQSData!GT2:GT5)&gt;0,(SUM(DMQSData!GT2:GT5))/2,"No Data")</f>
        <v>55</v>
      </c>
      <c r="F18">
        <f>IF(SUM(DMQSData!GT6:GT9)&gt;0,(SUM(DMQSData!GT6:GT9))/2,"No Data")</f>
        <v>200</v>
      </c>
      <c r="G18">
        <f>IF(SUM(DMQSData!GT10:GT13)&gt;0,(SUM(DMQSData!GT10:GT13))/2,"No Data")</f>
        <v>89</v>
      </c>
      <c r="H18">
        <f>IF(SUM(DMQSData!GT14:GT17)&gt;0,(SUM(DMQSData!GT14:GT17))/2,"No Data")</f>
        <v>150</v>
      </c>
      <c r="I18">
        <f>IF(SUM(DMQSData!GT18:GT21)&gt;0,(SUM(DMQSData!GT18:GT21))/2,"No Data")</f>
        <v>172</v>
      </c>
      <c r="J18">
        <f>IF(SUM(DMQSData!GT22:GT25)&gt;0,(SUM(DMQSData!GT22:GT25))/2,"No Data")</f>
        <v>104</v>
      </c>
      <c r="K18">
        <f>IF(SUM(DMQSData!GT26:GT29)&gt;0,(SUM(DMQSData!GT26:GT29))/2,"No Data")</f>
        <v>239.5</v>
      </c>
      <c r="L18">
        <f>IF(SUM(DMQSData!GT30:GT33)&gt;0,(SUM(DMQSData!GT30:GT33))/2,"No Data")</f>
        <v>378</v>
      </c>
      <c r="M18">
        <f>IF(SUM(DMQSData!GT34:GT37)&gt;0,(SUM(DMQSData!GT34:GT37))/2,"No Data")</f>
        <v>210.5</v>
      </c>
      <c r="N18">
        <f>IF(SUM(DMQSData!GT38:GT41)&gt;0,(SUM(DMQSData!GT38:GT41))/2,"No Data")</f>
        <v>203.5</v>
      </c>
      <c r="O18">
        <f>IF(SUM(DMQSData!GT42:GT45)&gt;0,(SUM(DMQSData!GT42:GT45))/2,"No Data")</f>
        <v>254.5</v>
      </c>
      <c r="P18">
        <f>IF(SUM(DMQSData!GT46:GT49)&gt;0,(SUM(DMQSData!GT46:GT49))/2,"No Data")</f>
        <v>155.5</v>
      </c>
      <c r="Q18">
        <f>IF(SUM(DMQSData!GT50:GT53)&gt;0,(SUM(DMQSData!GT50:GT53))/2,"No Data")</f>
        <v>52.5</v>
      </c>
      <c r="R18">
        <f>IF(SUM(DMQSData!GT54:GT57)&gt;0,(SUM(DMQSData!GT54:GT57))/2,"No Data")</f>
        <v>94.5</v>
      </c>
      <c r="S18">
        <f>IF(SUM(DMQSData!GT58:GT61)&gt;0,(SUM(DMQSData!GT58:GT61))/2,"No Data")</f>
        <v>79</v>
      </c>
      <c r="T18">
        <f>IF(SUM(DMQSData!GT62:GT65)&gt;0,(SUM(DMQSData!GT62:GT65))/2,"No Data")</f>
        <v>301.5</v>
      </c>
      <c r="U18">
        <f>IF(SUM(DMQSData!GT66:GT69)&gt;0,(SUM(DMQSData!GT66:GT69))/2,"No Data")</f>
        <v>173</v>
      </c>
      <c r="V18">
        <f>IF(SUM(DMQSData!GT70:GT73)&gt;0,(SUM(DMQSData!GT70:GT73))/2,"No Data")</f>
        <v>128.5</v>
      </c>
      <c r="W18">
        <f>IF(SUM(DMQSData!GT74:GT77)&gt;0,(SUM(DMQSData!GT74:GT77))/2,"No Data")</f>
        <v>77.5</v>
      </c>
      <c r="X18">
        <f>IF(SUM(DMQSData!GT78:GT81)&gt;0,(SUM(DMQSData!GT78:GT81))/2,"No Data")</f>
        <v>343</v>
      </c>
      <c r="Y18" t="str">
        <f>IF(SUM(DMQSData!GT82:GT85)&gt;0,(SUM(DMQSData!GT82:GT85))/2,"No Data")</f>
        <v>No Data</v>
      </c>
      <c r="Z18">
        <f>IF(SUM(DMQSData!GT86:GT89)&gt;0,(SUM(DMQSData!GT86:GT89))/2,"No Data")</f>
        <v>246.5</v>
      </c>
      <c r="AA18" t="str">
        <f>IF(SUM(DMQSData!GT90:GT93)&gt;0,(SUM(DMQSData!GT90:GT93))/2,"No Data")</f>
        <v>No Data</v>
      </c>
      <c r="AB18" t="str">
        <f>IF(SUM(DMQSData!GT94:GT97)&gt;0,(SUM(DMQSData!GT94:GT97))/2,"No Data")</f>
        <v>No Data</v>
      </c>
      <c r="AC18" t="str">
        <f>IF(SUM(DMQSData!GT98:GT101)&gt;0,(SUM(DMQSData!GT98:GT101))/2,"No Data")</f>
        <v>No Data</v>
      </c>
    </row>
    <row r="19" spans="1:29" ht="31.2" x14ac:dyDescent="0.25">
      <c r="A19" s="72" t="s">
        <v>412</v>
      </c>
      <c r="E19">
        <f>IF(SUM(DMQSData!GT2:GT5)&gt;0,(SUM(DMQSData!GT2:GT5))/2,"Dim Data")</f>
        <v>55</v>
      </c>
      <c r="F19">
        <f>IF(SUM(DMQSData!GT6:GT9)&gt;0,(SUM(DMQSData!GT6:GT9))/2,"Dim Data")</f>
        <v>200</v>
      </c>
      <c r="G19">
        <f>IF(SUM(DMQSData!GT10:GT13)&gt;0,(SUM(DMQSData!GT10:GT13))/2,"Dim Data")</f>
        <v>89</v>
      </c>
      <c r="H19">
        <f>IF(SUM(DMQSData!GT14:GT17)&gt;0,(SUM(DMQSData!GT14:GT17))/2,"Dim Data")</f>
        <v>150</v>
      </c>
      <c r="I19">
        <f>IF(SUM(DMQSData!GT18:GT21)&gt;0,(SUM(DMQSData!GT18:GT21))/2,"Dim Data")</f>
        <v>172</v>
      </c>
      <c r="J19">
        <f>IF(SUM(DMQSData!GT22:GT25)&gt;0,(SUM(DMQSData!GT22:GT25))/2,"Dim Data")</f>
        <v>104</v>
      </c>
      <c r="K19">
        <f>IF(SUM(DMQSData!GT26:GT29)&gt;0,(SUM(DMQSData!GT26:GT29))/2,"Dim Data")</f>
        <v>239.5</v>
      </c>
      <c r="L19">
        <f>IF(SUM(DMQSData!GT30:GT33)&gt;0,(SUM(DMQSData!GT30:GT33))/2,"Dim Data")</f>
        <v>378</v>
      </c>
      <c r="M19">
        <f>IF(SUM(DMQSData!GT34:GT37)&gt;0,(SUM(DMQSData!GT34:GT37))/2,"Dim Data")</f>
        <v>210.5</v>
      </c>
      <c r="N19">
        <f>IF(SUM(DMQSData!GT38:GT41)&gt;0,(SUM(DMQSData!GT38:GT41))/2,"Dim Data")</f>
        <v>203.5</v>
      </c>
      <c r="O19">
        <f>IF(SUM(DMQSData!GT42:GT45)&gt;0,(SUM(DMQSData!GT42:GT45))/2,"Dim Data")</f>
        <v>254.5</v>
      </c>
      <c r="P19">
        <f>IF(SUM(DMQSData!GT46:GT49)&gt;0,(SUM(DMQSData!GT46:GT49))/2,"Dim Data")</f>
        <v>155.5</v>
      </c>
      <c r="Q19">
        <f>IF(SUM(DMQSData!GT50:GT53)&gt;0,(SUM(DMQSData!GT50:GT53))/2,"Dim Data")</f>
        <v>52.5</v>
      </c>
      <c r="R19">
        <f>IF(SUM(DMQSData!GT54:GT57)&gt;0,(SUM(DMQSData!GT54:GT57))/2,"Dim Data")</f>
        <v>94.5</v>
      </c>
      <c r="S19">
        <f>IF(SUM(DMQSData!GT58:GT61)&gt;0,(SUM(DMQSData!GT58:GT61))/2,"Dim Data")</f>
        <v>79</v>
      </c>
      <c r="T19">
        <f>IF(SUM(DMQSData!GT62:GT65)&gt;0,(SUM(DMQSData!GT62:GT65))/2,"Dim Data")</f>
        <v>301.5</v>
      </c>
      <c r="U19">
        <f>IF(SUM(DMQSData!GT66:GT69)&gt;0,(SUM(DMQSData!GT66:GT69))/2,"Dim Data")</f>
        <v>173</v>
      </c>
      <c r="V19">
        <f>IF(SUM(DMQSData!GT70:GT73)&gt;0,(SUM(DMQSData!GT70:GT73))/2,"Dim Data")</f>
        <v>128.5</v>
      </c>
      <c r="W19">
        <f>IF(SUM(DMQSData!GT74:GT77)&gt;0,(SUM(DMQSData!GT74:GT77))/2,"Dim Data")</f>
        <v>77.5</v>
      </c>
      <c r="X19">
        <f>IF(SUM(DMQSData!GT78:GT81)&gt;0,(SUM(DMQSData!GT78:GT81))/2,"Dim Data")</f>
        <v>343</v>
      </c>
      <c r="Y19" t="str">
        <f>IF(SUM(DMQSData!GT82:GT85)&gt;0,(SUM(DMQSData!GT82:GT85))/2,"Dim Data")</f>
        <v>Dim Data</v>
      </c>
      <c r="Z19">
        <f>IF(SUM(DMQSData!GT86:GT89)&gt;0,(SUM(DMQSData!GT86:GT89))/2,"Dim Data")</f>
        <v>246.5</v>
      </c>
      <c r="AA19" t="str">
        <f>IF(SUM(DMQSData!GT90:GT93)&gt;0,(SUM(DMQSData!GT90:GT93))/2,"Dim Data")</f>
        <v>Dim Data</v>
      </c>
      <c r="AB19" t="str">
        <f>IF(SUM(DMQSData!GT94:GT97)&gt;0,(SUM(DMQSData!GT94:GT97))/2,"Dim Data")</f>
        <v>Dim Data</v>
      </c>
      <c r="AC19" t="str">
        <f>IF(SUM(DMQSData!GT98:GT101)&gt;0,(SUM(DMQSData!GT98:GT101))/2,"Dim Data")</f>
        <v>Dim Data</v>
      </c>
    </row>
    <row r="22" spans="1:29" ht="31.2" x14ac:dyDescent="0.25">
      <c r="A22" s="21" t="s">
        <v>294</v>
      </c>
    </row>
    <row r="24" spans="1:29" x14ac:dyDescent="0.25">
      <c r="A24" s="4" t="s">
        <v>388</v>
      </c>
      <c r="B24" s="85" t="s">
        <v>414</v>
      </c>
      <c r="E24">
        <f>SUM(DMQSData!DH2:DH5)</f>
        <v>294</v>
      </c>
      <c r="F24">
        <f>SUM(DMQSData!DH6:DH9)</f>
        <v>458</v>
      </c>
      <c r="G24">
        <f>SUM(DMQSData!DH10:DH13)</f>
        <v>635</v>
      </c>
      <c r="H24">
        <f>SUM(DMQSData!DH14:DH17)</f>
        <v>677</v>
      </c>
      <c r="I24">
        <f>SUM(DMQSData!DH18:DH21)</f>
        <v>1694</v>
      </c>
      <c r="J24">
        <f>SUM(DMQSData!DH22:DH25)</f>
        <v>1221</v>
      </c>
      <c r="K24">
        <f>SUM(DMQSData!DH26:DH29)</f>
        <v>297</v>
      </c>
      <c r="L24">
        <f>SUM(DMQSData!DH30:DH33)</f>
        <v>614</v>
      </c>
      <c r="M24">
        <f>SUM(DMQSData!DH34:DH37)</f>
        <v>735</v>
      </c>
      <c r="N24">
        <f>SUM(DMQSData!DH38:DH41)</f>
        <v>877</v>
      </c>
      <c r="O24">
        <f>SUM(DMQSData!DH42:DH45)</f>
        <v>690</v>
      </c>
      <c r="P24">
        <f>SUM(DMQSData!DH46:DH49)</f>
        <v>654</v>
      </c>
      <c r="Q24">
        <f>SUM(DMQSData!DH50:DH53)</f>
        <v>285</v>
      </c>
      <c r="R24">
        <f>SUM(DMQSData!DH54:DH57)</f>
        <v>803</v>
      </c>
      <c r="S24">
        <f>SUM(DMQSData!DH58:DH61)</f>
        <v>647</v>
      </c>
      <c r="T24">
        <f>SUM(DMQSData!DH62:DH65)</f>
        <v>728</v>
      </c>
      <c r="U24">
        <f>SUM(DMQSData!DH66:DH69)</f>
        <v>582</v>
      </c>
      <c r="V24">
        <f>SUM(DMQSData!DH70:DH73)</f>
        <v>511</v>
      </c>
      <c r="W24">
        <f>SUM(DMQSData!DH74:DH77)</f>
        <v>557</v>
      </c>
      <c r="X24">
        <f>SUM(DMQSData!DH78:DH81)</f>
        <v>1116</v>
      </c>
      <c r="Y24">
        <f>SUM(DMQSData!DH82:DH85)</f>
        <v>348</v>
      </c>
      <c r="Z24">
        <f>SUM(DMQSData!DH86:DH89)</f>
        <v>1231</v>
      </c>
      <c r="AA24">
        <f>SUM(DMQSData!DH90:DH93)</f>
        <v>341</v>
      </c>
      <c r="AB24">
        <f>SUM(DMQSData!DH94:DH97)</f>
        <v>920</v>
      </c>
      <c r="AC24">
        <f>SUM(DMQSData!DH98:DH101)</f>
        <v>395</v>
      </c>
    </row>
    <row r="25" spans="1:29" x14ac:dyDescent="0.25">
      <c r="A25" s="4" t="s">
        <v>389</v>
      </c>
      <c r="B25" s="85" t="s">
        <v>415</v>
      </c>
      <c r="E25">
        <f>SUM(DMQSData!EF2:EV5)</f>
        <v>0</v>
      </c>
      <c r="F25">
        <f>SUM(DMQSData!EF6:EV9)</f>
        <v>0</v>
      </c>
      <c r="G25">
        <f>SUM(DMQSData!EF10:EV13)</f>
        <v>0</v>
      </c>
      <c r="H25">
        <f>SUM(DMQSData!EF14:EV17)</f>
        <v>0</v>
      </c>
      <c r="I25">
        <f>SUM(DMQSData!EF18:EV21)</f>
        <v>1</v>
      </c>
      <c r="J25">
        <f>SUM(DMQSData!EF22:EV25)</f>
        <v>62</v>
      </c>
      <c r="K25">
        <f>SUM(DMQSData!EF26:EV29)</f>
        <v>0</v>
      </c>
      <c r="L25">
        <f>SUM(DMQSData!EF30:EV33)</f>
        <v>0</v>
      </c>
      <c r="M25">
        <f>SUM(DMQSData!EF34:EV37)</f>
        <v>0</v>
      </c>
      <c r="N25">
        <f>SUM(DMQSData!EF38:EV41)</f>
        <v>0</v>
      </c>
      <c r="O25">
        <f>SUM(DMQSData!EF42:EV45)</f>
        <v>0</v>
      </c>
      <c r="P25">
        <f>SUM(DMQSData!EF46:EV49)</f>
        <v>0</v>
      </c>
      <c r="Q25">
        <f>SUM(DMQSData!EF50:EV53)</f>
        <v>0</v>
      </c>
      <c r="R25">
        <f>SUM(DMQSData!EF54:EV57)</f>
        <v>0</v>
      </c>
      <c r="S25">
        <f>SUM(DMQSData!EF58:EV61)</f>
        <v>2</v>
      </c>
      <c r="T25">
        <f>SUM(DMQSData!EF62:EV65)</f>
        <v>2</v>
      </c>
      <c r="U25">
        <f>SUM(DMQSData!EF66:EV69)</f>
        <v>0</v>
      </c>
      <c r="V25">
        <f>SUM(DMQSData!EF70:EV73)</f>
        <v>0</v>
      </c>
      <c r="W25">
        <f>SUM(DMQSData!EF74:EV77)</f>
        <v>1</v>
      </c>
      <c r="X25">
        <f>SUM(DMQSData!EF78:EV81)</f>
        <v>1</v>
      </c>
      <c r="Y25">
        <f>SUM(DMQSData!EF82:EV85)</f>
        <v>0</v>
      </c>
      <c r="Z25">
        <f>SUM(DMQSData!EF86:EV89)</f>
        <v>1</v>
      </c>
      <c r="AA25">
        <f>SUM(DMQSData!EF90:EV93)</f>
        <v>0</v>
      </c>
      <c r="AB25">
        <f>SUM(DMQSData!EF94:EV97)</f>
        <v>0</v>
      </c>
      <c r="AC25">
        <f>SUM(DMQSData!EF98:EV101)</f>
        <v>34</v>
      </c>
    </row>
    <row r="26" spans="1:29" x14ac:dyDescent="0.25">
      <c r="A26" s="4" t="s">
        <v>390</v>
      </c>
      <c r="B26" s="85" t="s">
        <v>416</v>
      </c>
      <c r="E26">
        <f>SUM(DMQSData!FP2:GD5)</f>
        <v>2</v>
      </c>
      <c r="F26">
        <f>SUM(DMQSData!FP6:GD9)</f>
        <v>3</v>
      </c>
      <c r="G26">
        <f>SUM(DMQSData!FP10:GD13)</f>
        <v>24</v>
      </c>
      <c r="H26">
        <f>SUM(DMQSData!FP14:GD17)</f>
        <v>1</v>
      </c>
      <c r="I26">
        <f>SUM(DMQSData!FP18:GD21)</f>
        <v>0</v>
      </c>
      <c r="J26">
        <f>SUM(DMQSData!FP22:GD25)</f>
        <v>0</v>
      </c>
      <c r="K26">
        <f>SUM(DMQSData!FP26:GD29)</f>
        <v>0</v>
      </c>
      <c r="L26">
        <f>SUM(DMQSData!FP30:GD33)</f>
        <v>0</v>
      </c>
      <c r="M26">
        <f>SUM(DMQSData!FP34:GD37)</f>
        <v>0</v>
      </c>
      <c r="N26">
        <f>SUM(DMQSData!FP38:GD41)</f>
        <v>0</v>
      </c>
      <c r="O26">
        <f>SUM(DMQSData!FP42:GD45)</f>
        <v>0</v>
      </c>
      <c r="P26">
        <f>SUM(DMQSData!FP46:GD49)</f>
        <v>0</v>
      </c>
      <c r="Q26">
        <f>SUM(DMQSData!FP50:GD53)</f>
        <v>0</v>
      </c>
      <c r="R26">
        <f>SUM(DMQSData!FP54:GD57)</f>
        <v>0</v>
      </c>
      <c r="S26">
        <f>SUM(DMQSData!FP58:GD61)</f>
        <v>0</v>
      </c>
      <c r="T26">
        <f>SUM(DMQSData!FP62:GD65)</f>
        <v>0</v>
      </c>
      <c r="U26">
        <f>SUM(DMQSData!FP66:GD69)</f>
        <v>0</v>
      </c>
      <c r="V26">
        <f>SUM(DMQSData!FP70:GD73)</f>
        <v>0</v>
      </c>
      <c r="W26">
        <f>SUM(DMQSData!FP74:GD77)</f>
        <v>10</v>
      </c>
      <c r="X26">
        <f>SUM(DMQSData!FP78:GD81)</f>
        <v>0</v>
      </c>
      <c r="Y26">
        <f>SUM(DMQSData!FP82:GD85)</f>
        <v>0</v>
      </c>
      <c r="Z26">
        <f>SUM(DMQSData!FP86:GD89)</f>
        <v>0</v>
      </c>
      <c r="AA26">
        <f>SUM(DMQSData!FP90:GD93)</f>
        <v>0</v>
      </c>
      <c r="AB26">
        <f>SUM(DMQSData!FP94:GD97)</f>
        <v>0</v>
      </c>
      <c r="AC26">
        <f>SUM(DMQSData!FP98:GD101)</f>
        <v>137</v>
      </c>
    </row>
    <row r="27" spans="1:29" x14ac:dyDescent="0.25">
      <c r="A27" s="4" t="s">
        <v>391</v>
      </c>
      <c r="E27">
        <f t="shared" ref="E27:AC27" si="6">SUM(E24:E26)</f>
        <v>296</v>
      </c>
      <c r="F27">
        <f t="shared" si="6"/>
        <v>461</v>
      </c>
      <c r="G27">
        <f t="shared" si="6"/>
        <v>659</v>
      </c>
      <c r="H27">
        <f t="shared" si="6"/>
        <v>678</v>
      </c>
      <c r="I27">
        <f t="shared" si="6"/>
        <v>1695</v>
      </c>
      <c r="J27">
        <f t="shared" si="6"/>
        <v>1283</v>
      </c>
      <c r="K27">
        <f t="shared" si="6"/>
        <v>297</v>
      </c>
      <c r="L27">
        <f t="shared" si="6"/>
        <v>614</v>
      </c>
      <c r="M27">
        <f t="shared" si="6"/>
        <v>735</v>
      </c>
      <c r="N27">
        <f t="shared" si="6"/>
        <v>877</v>
      </c>
      <c r="O27">
        <f t="shared" si="6"/>
        <v>690</v>
      </c>
      <c r="P27">
        <f t="shared" si="6"/>
        <v>654</v>
      </c>
      <c r="Q27">
        <f t="shared" si="6"/>
        <v>285</v>
      </c>
      <c r="R27">
        <f t="shared" si="6"/>
        <v>803</v>
      </c>
      <c r="S27">
        <f t="shared" si="6"/>
        <v>649</v>
      </c>
      <c r="T27">
        <f t="shared" si="6"/>
        <v>730</v>
      </c>
      <c r="U27">
        <f t="shared" si="6"/>
        <v>582</v>
      </c>
      <c r="V27">
        <f t="shared" si="6"/>
        <v>511</v>
      </c>
      <c r="W27">
        <f t="shared" si="6"/>
        <v>568</v>
      </c>
      <c r="X27">
        <f t="shared" si="6"/>
        <v>1117</v>
      </c>
      <c r="Y27">
        <f t="shared" si="6"/>
        <v>348</v>
      </c>
      <c r="Z27">
        <f t="shared" si="6"/>
        <v>1232</v>
      </c>
      <c r="AA27">
        <f t="shared" si="6"/>
        <v>341</v>
      </c>
      <c r="AB27">
        <f t="shared" si="6"/>
        <v>920</v>
      </c>
      <c r="AC27">
        <f t="shared" si="6"/>
        <v>566</v>
      </c>
    </row>
    <row r="28" spans="1:29" x14ac:dyDescent="0.25">
      <c r="A28" s="4" t="s">
        <v>392</v>
      </c>
      <c r="B28" s="85" t="s">
        <v>417</v>
      </c>
      <c r="E28">
        <f>SUM(DMQSData!CM2:CM5)</f>
        <v>384</v>
      </c>
      <c r="F28">
        <f>SUM(DMQSData!CM6:CM9)</f>
        <v>523</v>
      </c>
      <c r="G28">
        <f>SUM(DMQSData!CM10:CM13)</f>
        <v>785</v>
      </c>
      <c r="H28">
        <f>SUM(DMQSData!CM14:CM17)</f>
        <v>995</v>
      </c>
      <c r="I28">
        <f>SUM(DMQSData!CM18:CM21)</f>
        <v>2596</v>
      </c>
      <c r="J28">
        <f>SUM(DMQSData!CM22:CM25)</f>
        <v>1738</v>
      </c>
      <c r="K28">
        <f>SUM(DMQSData!CM26:CM29)</f>
        <v>670</v>
      </c>
      <c r="L28">
        <f>SUM(DMQSData!CM30:CM33)</f>
        <v>802</v>
      </c>
      <c r="M28">
        <f>SUM(DMQSData!CM34:CM37)</f>
        <v>1034</v>
      </c>
      <c r="N28">
        <f>SUM(DMQSData!CM38:CM41)</f>
        <v>1224</v>
      </c>
      <c r="O28">
        <f>SUM(DMQSData!CM42:CM45)</f>
        <v>908</v>
      </c>
      <c r="P28">
        <f>SUM(DMQSData!CM46:CM49)</f>
        <v>883</v>
      </c>
      <c r="Q28">
        <f>SUM(DMQSData!CM50:CM53)</f>
        <v>308</v>
      </c>
      <c r="R28">
        <f>SUM(DMQSData!CM54:CM57)</f>
        <v>1053</v>
      </c>
      <c r="S28">
        <f>SUM(DMQSData!CM58:CM61)</f>
        <v>835</v>
      </c>
      <c r="T28">
        <f>SUM(DMQSData!CM62:CM65)</f>
        <v>1055</v>
      </c>
      <c r="U28">
        <f>SUM(DMQSData!CM66:CM69)</f>
        <v>910</v>
      </c>
      <c r="V28">
        <f>SUM(DMQSData!CM70:CM73)</f>
        <v>596</v>
      </c>
      <c r="W28">
        <f>SUM(DMQSData!CM74:CM77)</f>
        <v>909</v>
      </c>
      <c r="X28">
        <f>SUM(DMQSData!CM78:CM81)</f>
        <v>1398</v>
      </c>
      <c r="Y28">
        <f>SUM(DMQSData!CM82:CM85)</f>
        <v>464</v>
      </c>
      <c r="Z28">
        <f>SUM(DMQSData!CM86:CM89)</f>
        <v>1734</v>
      </c>
      <c r="AA28">
        <f>SUM(DMQSData!CM90:CM93)</f>
        <v>527</v>
      </c>
      <c r="AB28">
        <f>SUM(DMQSData!CM94:CM97)</f>
        <v>1137</v>
      </c>
      <c r="AC28">
        <f>SUM(DMQSData!CM98:CM101)</f>
        <v>735</v>
      </c>
    </row>
    <row r="29" spans="1:29" x14ac:dyDescent="0.25">
      <c r="A29" s="4" t="s">
        <v>393</v>
      </c>
      <c r="E29">
        <f t="shared" ref="E29:AC29" si="7">E27/E28*100</f>
        <v>77.083333333333343</v>
      </c>
      <c r="F29">
        <f t="shared" si="7"/>
        <v>88.145315487571708</v>
      </c>
      <c r="G29">
        <f t="shared" si="7"/>
        <v>83.949044585987266</v>
      </c>
      <c r="H29">
        <f t="shared" si="7"/>
        <v>68.140703517587937</v>
      </c>
      <c r="I29">
        <f t="shared" si="7"/>
        <v>65.292758089368263</v>
      </c>
      <c r="J29">
        <f t="shared" si="7"/>
        <v>73.820483314154188</v>
      </c>
      <c r="K29">
        <f t="shared" si="7"/>
        <v>44.32835820895523</v>
      </c>
      <c r="L29">
        <f t="shared" si="7"/>
        <v>76.558603491271811</v>
      </c>
      <c r="M29">
        <f t="shared" si="7"/>
        <v>71.083172147001932</v>
      </c>
      <c r="N29">
        <f t="shared" si="7"/>
        <v>71.650326797385617</v>
      </c>
      <c r="O29">
        <f t="shared" si="7"/>
        <v>75.991189427312776</v>
      </c>
      <c r="P29">
        <f t="shared" si="7"/>
        <v>74.065685164212908</v>
      </c>
      <c r="Q29">
        <f t="shared" si="7"/>
        <v>92.532467532467535</v>
      </c>
      <c r="R29">
        <f t="shared" si="7"/>
        <v>76.258309591642927</v>
      </c>
      <c r="S29">
        <f t="shared" si="7"/>
        <v>77.724550898203589</v>
      </c>
      <c r="T29">
        <f t="shared" si="7"/>
        <v>69.194312796208536</v>
      </c>
      <c r="U29">
        <f t="shared" si="7"/>
        <v>63.956043956043949</v>
      </c>
      <c r="V29">
        <f t="shared" si="7"/>
        <v>85.738255033557039</v>
      </c>
      <c r="W29">
        <f t="shared" si="7"/>
        <v>62.486248624862483</v>
      </c>
      <c r="X29">
        <f t="shared" si="7"/>
        <v>79.899856938483552</v>
      </c>
      <c r="Y29">
        <f t="shared" si="7"/>
        <v>75</v>
      </c>
      <c r="Z29">
        <f t="shared" si="7"/>
        <v>71.049596309111891</v>
      </c>
      <c r="AA29">
        <f t="shared" si="7"/>
        <v>64.705882352941174</v>
      </c>
      <c r="AB29">
        <f t="shared" si="7"/>
        <v>80.914687774846087</v>
      </c>
      <c r="AC29">
        <f t="shared" si="7"/>
        <v>77.006802721088434</v>
      </c>
    </row>
    <row r="30" spans="1:29" x14ac:dyDescent="0.25">
      <c r="A30" s="4" t="s">
        <v>394</v>
      </c>
      <c r="E30" t="str">
        <f t="shared" ref="E30:AC30" si="8">E27&amp;" of "&amp;E28</f>
        <v>296 of 384</v>
      </c>
      <c r="F30" t="str">
        <f t="shared" si="8"/>
        <v>461 of 523</v>
      </c>
      <c r="G30" t="str">
        <f t="shared" si="8"/>
        <v>659 of 785</v>
      </c>
      <c r="H30" t="str">
        <f t="shared" si="8"/>
        <v>678 of 995</v>
      </c>
      <c r="I30" t="str">
        <f t="shared" si="8"/>
        <v>1695 of 2596</v>
      </c>
      <c r="J30" t="str">
        <f t="shared" si="8"/>
        <v>1283 of 1738</v>
      </c>
      <c r="K30" t="str">
        <f t="shared" si="8"/>
        <v>297 of 670</v>
      </c>
      <c r="L30" t="str">
        <f t="shared" si="8"/>
        <v>614 of 802</v>
      </c>
      <c r="M30" t="str">
        <f t="shared" si="8"/>
        <v>735 of 1034</v>
      </c>
      <c r="N30" t="str">
        <f t="shared" si="8"/>
        <v>877 of 1224</v>
      </c>
      <c r="O30" t="str">
        <f t="shared" si="8"/>
        <v>690 of 908</v>
      </c>
      <c r="P30" t="str">
        <f t="shared" si="8"/>
        <v>654 of 883</v>
      </c>
      <c r="Q30" t="str">
        <f t="shared" si="8"/>
        <v>285 of 308</v>
      </c>
      <c r="R30" t="str">
        <f t="shared" si="8"/>
        <v>803 of 1053</v>
      </c>
      <c r="S30" t="str">
        <f t="shared" si="8"/>
        <v>649 of 835</v>
      </c>
      <c r="T30" t="str">
        <f t="shared" si="8"/>
        <v>730 of 1055</v>
      </c>
      <c r="U30" t="str">
        <f t="shared" si="8"/>
        <v>582 of 910</v>
      </c>
      <c r="V30" t="str">
        <f t="shared" si="8"/>
        <v>511 of 596</v>
      </c>
      <c r="W30" t="str">
        <f t="shared" si="8"/>
        <v>568 of 909</v>
      </c>
      <c r="X30" t="str">
        <f t="shared" si="8"/>
        <v>1117 of 1398</v>
      </c>
      <c r="Y30" t="str">
        <f t="shared" si="8"/>
        <v>348 of 464</v>
      </c>
      <c r="Z30" t="str">
        <f t="shared" si="8"/>
        <v>1232 of 1734</v>
      </c>
      <c r="AA30" t="str">
        <f t="shared" si="8"/>
        <v>341 of 527</v>
      </c>
      <c r="AB30" t="str">
        <f t="shared" si="8"/>
        <v>920 of 1137</v>
      </c>
      <c r="AC30" t="str">
        <f t="shared" si="8"/>
        <v>566 of 735</v>
      </c>
    </row>
    <row r="31" spans="1:29" x14ac:dyDescent="0.25">
      <c r="A31" s="4" t="s">
        <v>399</v>
      </c>
      <c r="E31" t="str">
        <f t="shared" ref="E31:AC31" si="9">E27&amp;" o "&amp;E28</f>
        <v>296 o 384</v>
      </c>
      <c r="F31" t="str">
        <f t="shared" si="9"/>
        <v>461 o 523</v>
      </c>
      <c r="G31" t="str">
        <f t="shared" si="9"/>
        <v>659 o 785</v>
      </c>
      <c r="H31" t="str">
        <f t="shared" si="9"/>
        <v>678 o 995</v>
      </c>
      <c r="I31" t="str">
        <f t="shared" si="9"/>
        <v>1695 o 2596</v>
      </c>
      <c r="J31" t="str">
        <f t="shared" si="9"/>
        <v>1283 o 1738</v>
      </c>
      <c r="K31" t="str">
        <f t="shared" si="9"/>
        <v>297 o 670</v>
      </c>
      <c r="L31" t="str">
        <f t="shared" si="9"/>
        <v>614 o 802</v>
      </c>
      <c r="M31" t="str">
        <f t="shared" si="9"/>
        <v>735 o 1034</v>
      </c>
      <c r="N31" t="str">
        <f t="shared" si="9"/>
        <v>877 o 1224</v>
      </c>
      <c r="O31" t="str">
        <f t="shared" si="9"/>
        <v>690 o 908</v>
      </c>
      <c r="P31" t="str">
        <f t="shared" si="9"/>
        <v>654 o 883</v>
      </c>
      <c r="Q31" t="str">
        <f t="shared" si="9"/>
        <v>285 o 308</v>
      </c>
      <c r="R31" t="str">
        <f t="shared" si="9"/>
        <v>803 o 1053</v>
      </c>
      <c r="S31" t="str">
        <f t="shared" si="9"/>
        <v>649 o 835</v>
      </c>
      <c r="T31" t="str">
        <f t="shared" si="9"/>
        <v>730 o 1055</v>
      </c>
      <c r="U31" t="str">
        <f t="shared" si="9"/>
        <v>582 o 910</v>
      </c>
      <c r="V31" t="str">
        <f t="shared" si="9"/>
        <v>511 o 596</v>
      </c>
      <c r="W31" t="str">
        <f t="shared" si="9"/>
        <v>568 o 909</v>
      </c>
      <c r="X31" t="str">
        <f t="shared" si="9"/>
        <v>1117 o 1398</v>
      </c>
      <c r="Y31" t="str">
        <f t="shared" si="9"/>
        <v>348 o 464</v>
      </c>
      <c r="Z31" t="str">
        <f t="shared" si="9"/>
        <v>1232 o 1734</v>
      </c>
      <c r="AA31" t="str">
        <f t="shared" si="9"/>
        <v>341 o 527</v>
      </c>
      <c r="AB31" t="str">
        <f t="shared" si="9"/>
        <v>920 o 1137</v>
      </c>
      <c r="AC31" t="str">
        <f t="shared" si="9"/>
        <v>566 o 735</v>
      </c>
    </row>
    <row r="32" spans="1:29" ht="30" x14ac:dyDescent="0.25">
      <c r="A32" s="84" t="s">
        <v>290</v>
      </c>
      <c r="B32" s="85" t="s">
        <v>418</v>
      </c>
      <c r="E32">
        <f>IF(SUM(DMQSData!GU2:GU5)&gt;0,(SUM(DMQSData!GU2:GU5))/2,"No Data")</f>
        <v>54.5</v>
      </c>
      <c r="F32">
        <f>IF(SUM(DMQSData!GU6:GU9)&gt;0,(SUM(DMQSData!GU6:GU9))/2,"No Data")</f>
        <v>63</v>
      </c>
      <c r="G32">
        <f>IF(SUM(DMQSData!GU10:GU13)&gt;0,(SUM(DMQSData!GU10:GU13))/2,"No Data")</f>
        <v>29.5</v>
      </c>
      <c r="H32">
        <f>IF(SUM(DMQSData!GU14:GU17)&gt;0,(SUM(DMQSData!GU14:GU17))/2,"No Data")</f>
        <v>91.5</v>
      </c>
      <c r="I32">
        <f>IF(SUM(DMQSData!GU18:GU21)&gt;0,(SUM(DMQSData!GU18:GU21))/2,"No Data")</f>
        <v>39</v>
      </c>
      <c r="J32">
        <f>IF(SUM(DMQSData!GU22:GU25)&gt;0,(SUM(DMQSData!GU22:GU25))/2,"No Data")</f>
        <v>37.5</v>
      </c>
      <c r="K32">
        <f>IF(SUM(DMQSData!GU26:GU29)&gt;0,(SUM(DMQSData!GU26:GU29))/2,"No Data")</f>
        <v>171.5</v>
      </c>
      <c r="L32">
        <f>IF(SUM(DMQSData!GU30:GU33)&gt;0,(SUM(DMQSData!GU30:GU33))/2,"No Data")</f>
        <v>82</v>
      </c>
      <c r="M32">
        <f>IF(SUM(DMQSData!GU34:GU37)&gt;0,(SUM(DMQSData!GU34:GU37))/2,"No Data")</f>
        <v>81</v>
      </c>
      <c r="N32">
        <f>IF(SUM(DMQSData!GU38:GU41)&gt;0,(SUM(DMQSData!GU38:GU41))/2,"No Data")</f>
        <v>76.5</v>
      </c>
      <c r="O32">
        <f>IF(SUM(DMQSData!GU42:GU45)&gt;0,(SUM(DMQSData!GU42:GU45))/2,"No Data")</f>
        <v>84</v>
      </c>
      <c r="P32">
        <f>IF(SUM(DMQSData!GU46:GU49)&gt;0,(SUM(DMQSData!GU46:GU49))/2,"No Data")</f>
        <v>71</v>
      </c>
      <c r="Q32">
        <f>IF(SUM(DMQSData!GU50:GU53)&gt;0,(SUM(DMQSData!GU50:GU53))/2,"No Data")</f>
        <v>49.5</v>
      </c>
      <c r="R32">
        <f>IF(SUM(DMQSData!GU54:GU57)&gt;0,(SUM(DMQSData!GU54:GU57))/2,"No Data")</f>
        <v>61.5</v>
      </c>
      <c r="S32">
        <f>IF(SUM(DMQSData!GU58:GU61)&gt;0,(SUM(DMQSData!GU58:GU61))/2,"No Data")</f>
        <v>55</v>
      </c>
      <c r="T32">
        <f>IF(SUM(DMQSData!GU62:GU65)&gt;0,(SUM(DMQSData!GU62:GU65))/2,"No Data")</f>
        <v>94</v>
      </c>
      <c r="U32">
        <f>IF(SUM(DMQSData!GU66:GU69)&gt;0,(SUM(DMQSData!GU66:GU69))/2,"No Data")</f>
        <v>80</v>
      </c>
      <c r="V32">
        <f>IF(SUM(DMQSData!GU70:GU73)&gt;0,(SUM(DMQSData!GU70:GU73))/2,"No Data")</f>
        <v>53.5</v>
      </c>
      <c r="W32">
        <f>IF(SUM(DMQSData!GU74:GU77)&gt;0,(SUM(DMQSData!GU74:GU77))/2,"No Data")</f>
        <v>35</v>
      </c>
      <c r="X32">
        <f>IF(SUM(DMQSData!GU78:GU81)&gt;0,(SUM(DMQSData!GU78:GU81))/2,"No Data")</f>
        <v>79</v>
      </c>
      <c r="Y32" t="str">
        <f>IF(SUM(DMQSData!GU82:GU85)&gt;0,(SUM(DMQSData!GU82:GU85))/2,"No Data")</f>
        <v>No Data</v>
      </c>
      <c r="Z32">
        <f>IF(SUM(DMQSData!GU86:GU89)&gt;0,(SUM(DMQSData!GU86:GU89))/2,"No Data")</f>
        <v>63.5</v>
      </c>
      <c r="AA32" t="str">
        <f>IF(SUM(DMQSData!GU90:GU93)&gt;0,(SUM(DMQSData!GU90:GU93))/2,"No Data")</f>
        <v>No Data</v>
      </c>
      <c r="AB32" t="str">
        <f>IF(SUM(DMQSData!GU94:GU97)&gt;0,(SUM(DMQSData!GU94:GU97))/2,"No Data")</f>
        <v>No Data</v>
      </c>
      <c r="AC32" t="str">
        <f>IF(SUM(DMQSData!GU98:GU101)&gt;0,(SUM(DMQSData!GU98:GU101))/2,"No Data")</f>
        <v>No Data</v>
      </c>
    </row>
    <row r="33" spans="1:29" ht="30" x14ac:dyDescent="0.25">
      <c r="A33" s="84" t="s">
        <v>413</v>
      </c>
      <c r="B33" s="85" t="s">
        <v>418</v>
      </c>
      <c r="E33">
        <f>IF(SUM(DMQSData!GU2:GU5)&gt;0,(SUM(DMQSData!GU2:GU5))/2,"Dim Data")</f>
        <v>54.5</v>
      </c>
      <c r="F33">
        <f>IF(SUM(DMQSData!GU6:GU9)&gt;0,(SUM(DMQSData!GU6:GU9))/2,"Dim Data")</f>
        <v>63</v>
      </c>
      <c r="G33">
        <f>IF(SUM(DMQSData!GU10:GU13)&gt;0,(SUM(DMQSData!GU10:GU13))/2,"Dim Data")</f>
        <v>29.5</v>
      </c>
      <c r="H33">
        <f>IF(SUM(DMQSData!GU14:GU17)&gt;0,(SUM(DMQSData!GU14:GU17))/2,"Dim Data")</f>
        <v>91.5</v>
      </c>
      <c r="I33">
        <f>IF(SUM(DMQSData!GU18:GU21)&gt;0,(SUM(DMQSData!GU18:GU21))/2,"Dim Data")</f>
        <v>39</v>
      </c>
      <c r="J33">
        <f>IF(SUM(DMQSData!GU22:GU25)&gt;0,(SUM(DMQSData!GU22:GU25))/2,"Dim Data")</f>
        <v>37.5</v>
      </c>
      <c r="K33">
        <f>IF(SUM(DMQSData!GU26:GU29)&gt;0,(SUM(DMQSData!GU26:GU29))/2,"Dim Data")</f>
        <v>171.5</v>
      </c>
      <c r="L33">
        <f>IF(SUM(DMQSData!GU30:GU33)&gt;0,(SUM(DMQSData!GU30:GU33))/2,"Dim Data")</f>
        <v>82</v>
      </c>
      <c r="M33">
        <f>IF(SUM(DMQSData!GU34:GU37)&gt;0,(SUM(DMQSData!GU34:GU37))/2,"Dim Data")</f>
        <v>81</v>
      </c>
      <c r="N33">
        <f>IF(SUM(DMQSData!GU38:GU41)&gt;0,(SUM(DMQSData!GU38:GU41))/2,"Dim Data")</f>
        <v>76.5</v>
      </c>
      <c r="O33">
        <f>IF(SUM(DMQSData!GU42:GU45)&gt;0,(SUM(DMQSData!GU42:GU45))/2,"Dim Data")</f>
        <v>84</v>
      </c>
      <c r="P33">
        <f>IF(SUM(DMQSData!GU46:GU49)&gt;0,(SUM(DMQSData!GU46:GU49))/2,"Dim Data")</f>
        <v>71</v>
      </c>
      <c r="Q33">
        <f>IF(SUM(DMQSData!GU50:GU53)&gt;0,(SUM(DMQSData!GU50:GU53))/2,"Dim Data")</f>
        <v>49.5</v>
      </c>
      <c r="R33">
        <f>IF(SUM(DMQSData!GU54:GU57)&gt;0,(SUM(DMQSData!GU54:GU57))/2,"Dim Data")</f>
        <v>61.5</v>
      </c>
      <c r="S33">
        <f>IF(SUM(DMQSData!GU58:GU61)&gt;0,(SUM(DMQSData!GU58:GU61))/2,"Dim Data")</f>
        <v>55</v>
      </c>
      <c r="T33">
        <f>IF(SUM(DMQSData!GU62:GU65)&gt;0,(SUM(DMQSData!GU62:GU65))/2,"Dim Data")</f>
        <v>94</v>
      </c>
      <c r="U33">
        <f>IF(SUM(DMQSData!GU66:GU69)&gt;0,(SUM(DMQSData!GU66:GU69))/2,"Dim Data")</f>
        <v>80</v>
      </c>
      <c r="V33">
        <f>IF(SUM(DMQSData!GU70:GU73)&gt;0,(SUM(DMQSData!GU70:GU73))/2,"Dim Data")</f>
        <v>53.5</v>
      </c>
      <c r="W33">
        <f>IF(SUM(DMQSData!GU74:GU77)&gt;0,(SUM(DMQSData!GU74:GU77))/2,"Dim Data")</f>
        <v>35</v>
      </c>
      <c r="X33">
        <f>IF(SUM(DMQSData!GU78:GU81)&gt;0,(SUM(DMQSData!GU78:GU81))/2,"Dim Data")</f>
        <v>79</v>
      </c>
      <c r="Y33" t="str">
        <f>IF(SUM(DMQSData!GU82:GU85)&gt;0,(SUM(DMQSData!GU82:GU85))/2,"Dim Data")</f>
        <v>Dim Data</v>
      </c>
      <c r="Z33">
        <f>IF(SUM(DMQSData!GU86:GU89)&gt;0,(SUM(DMQSData!GU86:GU89))/2,"Dim Data")</f>
        <v>63.5</v>
      </c>
      <c r="AA33" t="str">
        <f>IF(SUM(DMQSData!GU90:GU93)&gt;0,(SUM(DMQSData!GU90:GU93))/2,"Dim Data")</f>
        <v>Dim Data</v>
      </c>
      <c r="AB33" t="str">
        <f>IF(SUM(DMQSData!GU94:GU97)&gt;0,(SUM(DMQSData!GU94:GU97))/2,"Dim Data")</f>
        <v>Dim Data</v>
      </c>
      <c r="AC33" t="str">
        <f>IF(SUM(DMQSData!GU98:GU101)&gt;0,(SUM(DMQSData!GU98:GU101))/2,"Dim Data")</f>
        <v>Dim Data</v>
      </c>
    </row>
    <row r="34" spans="1:29" x14ac:dyDescent="0.25">
      <c r="A34" s="73"/>
    </row>
    <row r="35" spans="1:29" x14ac:dyDescent="0.25">
      <c r="A35" s="73"/>
    </row>
    <row r="36" spans="1:29" ht="31.2" x14ac:dyDescent="0.25">
      <c r="A36" s="72" t="s">
        <v>296</v>
      </c>
    </row>
    <row r="38" spans="1:29" x14ac:dyDescent="0.25">
      <c r="A38" s="102" t="s">
        <v>396</v>
      </c>
      <c r="B38" s="85" t="s">
        <v>419</v>
      </c>
      <c r="E38">
        <f>SUM(DMQSData!HG4:HG5)</f>
        <v>3</v>
      </c>
      <c r="F38">
        <f>SUM(DMQSData!HG8:HG9)</f>
        <v>2</v>
      </c>
      <c r="G38">
        <f>SUM(DMQSData!HG12:HG13)</f>
        <v>0</v>
      </c>
      <c r="H38">
        <f>SUM(DMQSData!HG16:HG17)</f>
        <v>1</v>
      </c>
      <c r="I38">
        <f>SUM(DMQSData!HG20:HG21)</f>
        <v>4</v>
      </c>
      <c r="J38">
        <f>SUM(DMQSData!HG24:HG25)</f>
        <v>8</v>
      </c>
      <c r="K38">
        <f>SUM(DMQSData!HG28:HG29)</f>
        <v>13</v>
      </c>
      <c r="L38">
        <f>SUM(DMQSData!HG32:HG33)</f>
        <v>2</v>
      </c>
      <c r="M38">
        <f>SUM(DMQSData!HG36:HG37)</f>
        <v>6</v>
      </c>
      <c r="N38">
        <f>SUM(DMQSData!HG40:HG41)</f>
        <v>3</v>
      </c>
      <c r="O38">
        <f>SUM(DMQSData!HG44:HG45)</f>
        <v>5</v>
      </c>
      <c r="P38">
        <f>SUM(DMQSData!HG48:HG49)</f>
        <v>3</v>
      </c>
      <c r="Q38">
        <f>SUM(DMQSData!HG52:HG53)</f>
        <v>0</v>
      </c>
      <c r="R38">
        <f>SUM(DMQSData!HG56:HG57)</f>
        <v>1</v>
      </c>
      <c r="S38">
        <f>SUM(DMQSData!HG60:HG61)</f>
        <v>1</v>
      </c>
      <c r="T38">
        <f>SUM(DMQSData!HG64:HG65)</f>
        <v>1</v>
      </c>
      <c r="U38">
        <f>SUM(DMQSData!HG68:HG69)</f>
        <v>1</v>
      </c>
      <c r="V38">
        <f>SUM(DMQSData!HG72:HG73)</f>
        <v>1</v>
      </c>
      <c r="W38">
        <f>SUM(DMQSData!HG76:HG77)</f>
        <v>3</v>
      </c>
      <c r="X38">
        <f>SUM(DMQSData!HG80:HG81)</f>
        <v>1</v>
      </c>
      <c r="Y38">
        <f>SUM(DMQSData!HG84:HG85)</f>
        <v>9</v>
      </c>
      <c r="Z38">
        <f>SUM(DMQSData!HG88:HG89)</f>
        <v>11</v>
      </c>
      <c r="AA38">
        <f>SUM(DMQSData!HG92:HG93)</f>
        <v>0</v>
      </c>
      <c r="AB38">
        <f>SUM(DMQSData!HG96:HG97)</f>
        <v>0</v>
      </c>
      <c r="AC38">
        <f>SUM(DMQSData!HG100:HG101)</f>
        <v>9</v>
      </c>
    </row>
    <row r="39" spans="1:29" x14ac:dyDescent="0.25">
      <c r="A39" s="102" t="s">
        <v>395</v>
      </c>
      <c r="B39" s="85" t="s">
        <v>420</v>
      </c>
      <c r="E39">
        <f>SUM(DMQSData!HB4:HB5)</f>
        <v>23</v>
      </c>
      <c r="F39">
        <f>SUM(DMQSData!HB8:HB9)</f>
        <v>17</v>
      </c>
      <c r="G39">
        <f>SUM(DMQSData!HB12:HB13)</f>
        <v>19</v>
      </c>
      <c r="H39">
        <f>SUM(DMQSData!HB16:HB17)</f>
        <v>43</v>
      </c>
      <c r="I39">
        <f>SUM(DMQSData!HB20:HB21)</f>
        <v>41</v>
      </c>
      <c r="J39">
        <f>SUM(DMQSData!HB24:HB25)</f>
        <v>59</v>
      </c>
      <c r="K39">
        <f>SUM(DMQSData!HB28:HB29)</f>
        <v>31</v>
      </c>
      <c r="L39">
        <f>SUM(DMQSData!HB32:HB33)</f>
        <v>24</v>
      </c>
      <c r="M39">
        <f>SUM(DMQSData!HB36:HB37)</f>
        <v>38</v>
      </c>
      <c r="N39">
        <f>SUM(DMQSData!HB40:HB41)</f>
        <v>36</v>
      </c>
      <c r="O39">
        <f>SUM(DMQSData!HB44:HB45)</f>
        <v>62</v>
      </c>
      <c r="P39">
        <f>SUM(DMQSData!HB48:HB49)</f>
        <v>52</v>
      </c>
      <c r="Q39">
        <f>SUM(DMQSData!HB52:HB53)</f>
        <v>17</v>
      </c>
      <c r="R39">
        <f>SUM(DMQSData!HB56:HB57)</f>
        <v>32</v>
      </c>
      <c r="S39">
        <f>SUM(DMQSData!HB60:HB61)</f>
        <v>18</v>
      </c>
      <c r="T39">
        <f>SUM(DMQSData!HB64:HB65)</f>
        <v>30</v>
      </c>
      <c r="U39">
        <f>SUM(DMQSData!HB68:HB69)</f>
        <v>45</v>
      </c>
      <c r="V39">
        <f>SUM(DMQSData!HB72:HB73)</f>
        <v>17</v>
      </c>
      <c r="W39">
        <f>SUM(DMQSData!HB76:HB77)</f>
        <v>18</v>
      </c>
      <c r="X39">
        <f>SUM(DMQSData!HB80:HB81)</f>
        <v>64</v>
      </c>
      <c r="Y39">
        <f>SUM(DMQSData!HB84:HB85)</f>
        <v>11</v>
      </c>
      <c r="Z39">
        <f>SUM(DMQSData!HB88:HB89)</f>
        <v>47</v>
      </c>
      <c r="AA39">
        <f>SUM(DMQSData!HB92:HB93)</f>
        <v>9</v>
      </c>
      <c r="AB39">
        <f>SUM(DMQSData!HB96:HB97)</f>
        <v>0</v>
      </c>
      <c r="AC39">
        <f>SUM(DMQSData!HB100:HB101)</f>
        <v>83</v>
      </c>
    </row>
    <row r="40" spans="1:29" x14ac:dyDescent="0.25">
      <c r="A40" s="4" t="s">
        <v>397</v>
      </c>
      <c r="E40">
        <f t="shared" ref="E40:AC40" si="10">IF(E39&gt;E38,E38/E39*100, "No Data")</f>
        <v>13.043478260869565</v>
      </c>
      <c r="F40">
        <f t="shared" si="10"/>
        <v>11.76470588235294</v>
      </c>
      <c r="G40">
        <f t="shared" si="10"/>
        <v>0</v>
      </c>
      <c r="H40">
        <f t="shared" si="10"/>
        <v>2.3255813953488373</v>
      </c>
      <c r="I40">
        <f t="shared" si="10"/>
        <v>9.7560975609756095</v>
      </c>
      <c r="J40">
        <f t="shared" si="10"/>
        <v>13.559322033898304</v>
      </c>
      <c r="K40">
        <f t="shared" si="10"/>
        <v>41.935483870967744</v>
      </c>
      <c r="L40">
        <f t="shared" si="10"/>
        <v>8.3333333333333321</v>
      </c>
      <c r="M40">
        <f t="shared" si="10"/>
        <v>15.789473684210526</v>
      </c>
      <c r="N40">
        <f t="shared" si="10"/>
        <v>8.3333333333333321</v>
      </c>
      <c r="O40">
        <f t="shared" si="10"/>
        <v>8.064516129032258</v>
      </c>
      <c r="P40">
        <f t="shared" si="10"/>
        <v>5.7692307692307692</v>
      </c>
      <c r="Q40">
        <f t="shared" si="10"/>
        <v>0</v>
      </c>
      <c r="R40">
        <f t="shared" si="10"/>
        <v>3.125</v>
      </c>
      <c r="S40">
        <f t="shared" si="10"/>
        <v>5.5555555555555554</v>
      </c>
      <c r="T40">
        <f t="shared" si="10"/>
        <v>3.3333333333333335</v>
      </c>
      <c r="U40">
        <f t="shared" si="10"/>
        <v>2.2222222222222223</v>
      </c>
      <c r="V40">
        <f t="shared" si="10"/>
        <v>5.8823529411764701</v>
      </c>
      <c r="W40">
        <f t="shared" si="10"/>
        <v>16.666666666666664</v>
      </c>
      <c r="X40">
        <f t="shared" si="10"/>
        <v>1.5625</v>
      </c>
      <c r="Y40">
        <f t="shared" si="10"/>
        <v>81.818181818181827</v>
      </c>
      <c r="Z40">
        <f t="shared" si="10"/>
        <v>23.404255319148938</v>
      </c>
      <c r="AA40">
        <f t="shared" si="10"/>
        <v>0</v>
      </c>
      <c r="AB40" t="str">
        <f t="shared" si="10"/>
        <v>No Data</v>
      </c>
      <c r="AC40">
        <f t="shared" si="10"/>
        <v>10.843373493975903</v>
      </c>
    </row>
    <row r="41" spans="1:29" x14ac:dyDescent="0.25">
      <c r="A41" s="4" t="s">
        <v>452</v>
      </c>
      <c r="E41">
        <f t="shared" ref="E41:AC41" si="11">IF(E39&gt;E38,E38/E39*100, "Dim Data")</f>
        <v>13.043478260869565</v>
      </c>
      <c r="F41">
        <f t="shared" si="11"/>
        <v>11.76470588235294</v>
      </c>
      <c r="G41">
        <f t="shared" si="11"/>
        <v>0</v>
      </c>
      <c r="H41">
        <f t="shared" si="11"/>
        <v>2.3255813953488373</v>
      </c>
      <c r="I41">
        <f t="shared" si="11"/>
        <v>9.7560975609756095</v>
      </c>
      <c r="J41">
        <f t="shared" si="11"/>
        <v>13.559322033898304</v>
      </c>
      <c r="K41">
        <f t="shared" si="11"/>
        <v>41.935483870967744</v>
      </c>
      <c r="L41">
        <f t="shared" si="11"/>
        <v>8.3333333333333321</v>
      </c>
      <c r="M41">
        <f t="shared" si="11"/>
        <v>15.789473684210526</v>
      </c>
      <c r="N41">
        <f t="shared" si="11"/>
        <v>8.3333333333333321</v>
      </c>
      <c r="O41">
        <f t="shared" si="11"/>
        <v>8.064516129032258</v>
      </c>
      <c r="P41">
        <f t="shared" si="11"/>
        <v>5.7692307692307692</v>
      </c>
      <c r="Q41">
        <f t="shared" si="11"/>
        <v>0</v>
      </c>
      <c r="R41">
        <f t="shared" si="11"/>
        <v>3.125</v>
      </c>
      <c r="S41">
        <f t="shared" si="11"/>
        <v>5.5555555555555554</v>
      </c>
      <c r="T41">
        <f t="shared" si="11"/>
        <v>3.3333333333333335</v>
      </c>
      <c r="U41">
        <f t="shared" si="11"/>
        <v>2.2222222222222223</v>
      </c>
      <c r="V41">
        <f t="shared" si="11"/>
        <v>5.8823529411764701</v>
      </c>
      <c r="W41">
        <f t="shared" si="11"/>
        <v>16.666666666666664</v>
      </c>
      <c r="X41">
        <f t="shared" si="11"/>
        <v>1.5625</v>
      </c>
      <c r="Y41">
        <f t="shared" si="11"/>
        <v>81.818181818181827</v>
      </c>
      <c r="Z41">
        <f t="shared" si="11"/>
        <v>23.404255319148938</v>
      </c>
      <c r="AA41">
        <f t="shared" si="11"/>
        <v>0</v>
      </c>
      <c r="AB41" t="str">
        <f t="shared" si="11"/>
        <v>Dim Data</v>
      </c>
      <c r="AC41">
        <f t="shared" si="11"/>
        <v>10.843373493975903</v>
      </c>
    </row>
    <row r="42" spans="1:29" x14ac:dyDescent="0.25">
      <c r="A42" s="4" t="s">
        <v>400</v>
      </c>
      <c r="E42" t="str">
        <f>E38&amp;" of "&amp;E39</f>
        <v>3 of 23</v>
      </c>
      <c r="F42" t="str">
        <f t="shared" ref="F42:AC42" si="12">F38&amp;" of "&amp;F39</f>
        <v>2 of 17</v>
      </c>
      <c r="G42" t="str">
        <f t="shared" si="12"/>
        <v>0 of 19</v>
      </c>
      <c r="H42" t="str">
        <f t="shared" si="12"/>
        <v>1 of 43</v>
      </c>
      <c r="I42" t="str">
        <f t="shared" si="12"/>
        <v>4 of 41</v>
      </c>
      <c r="J42" t="str">
        <f t="shared" si="12"/>
        <v>8 of 59</v>
      </c>
      <c r="K42" t="str">
        <f t="shared" si="12"/>
        <v>13 of 31</v>
      </c>
      <c r="L42" t="str">
        <f t="shared" si="12"/>
        <v>2 of 24</v>
      </c>
      <c r="M42" t="str">
        <f t="shared" si="12"/>
        <v>6 of 38</v>
      </c>
      <c r="N42" t="str">
        <f t="shared" si="12"/>
        <v>3 of 36</v>
      </c>
      <c r="O42" t="str">
        <f t="shared" si="12"/>
        <v>5 of 62</v>
      </c>
      <c r="P42" t="str">
        <f t="shared" si="12"/>
        <v>3 of 52</v>
      </c>
      <c r="Q42" t="str">
        <f t="shared" si="12"/>
        <v>0 of 17</v>
      </c>
      <c r="R42" t="str">
        <f t="shared" si="12"/>
        <v>1 of 32</v>
      </c>
      <c r="S42" t="str">
        <f t="shared" si="12"/>
        <v>1 of 18</v>
      </c>
      <c r="T42" t="str">
        <f t="shared" si="12"/>
        <v>1 of 30</v>
      </c>
      <c r="U42" t="str">
        <f t="shared" si="12"/>
        <v>1 of 45</v>
      </c>
      <c r="V42" t="str">
        <f t="shared" si="12"/>
        <v>1 of 17</v>
      </c>
      <c r="W42" t="str">
        <f t="shared" si="12"/>
        <v>3 of 18</v>
      </c>
      <c r="X42" t="str">
        <f t="shared" si="12"/>
        <v>1 of 64</v>
      </c>
      <c r="Y42" t="str">
        <f t="shared" si="12"/>
        <v>9 of 11</v>
      </c>
      <c r="Z42" t="str">
        <f t="shared" si="12"/>
        <v>11 of 47</v>
      </c>
      <c r="AA42" t="str">
        <f t="shared" si="12"/>
        <v>0 of 9</v>
      </c>
      <c r="AB42" t="str">
        <f t="shared" si="12"/>
        <v>0 of 0</v>
      </c>
      <c r="AC42" t="str">
        <f t="shared" si="12"/>
        <v>9 of 83</v>
      </c>
    </row>
    <row r="43" spans="1:29" x14ac:dyDescent="0.25">
      <c r="A43" s="4" t="s">
        <v>401</v>
      </c>
      <c r="E43" t="str">
        <f>E38&amp;" o "&amp;E39</f>
        <v>3 o 23</v>
      </c>
      <c r="F43" t="str">
        <f t="shared" ref="F43:AC43" si="13">F38&amp;" o "&amp;F39</f>
        <v>2 o 17</v>
      </c>
      <c r="G43" t="str">
        <f t="shared" si="13"/>
        <v>0 o 19</v>
      </c>
      <c r="H43" t="str">
        <f t="shared" si="13"/>
        <v>1 o 43</v>
      </c>
      <c r="I43" t="str">
        <f t="shared" si="13"/>
        <v>4 o 41</v>
      </c>
      <c r="J43" t="str">
        <f t="shared" si="13"/>
        <v>8 o 59</v>
      </c>
      <c r="K43" t="str">
        <f t="shared" si="13"/>
        <v>13 o 31</v>
      </c>
      <c r="L43" t="str">
        <f t="shared" si="13"/>
        <v>2 o 24</v>
      </c>
      <c r="M43" t="str">
        <f t="shared" si="13"/>
        <v>6 o 38</v>
      </c>
      <c r="N43" t="str">
        <f t="shared" si="13"/>
        <v>3 o 36</v>
      </c>
      <c r="O43" t="str">
        <f t="shared" si="13"/>
        <v>5 o 62</v>
      </c>
      <c r="P43" t="str">
        <f t="shared" si="13"/>
        <v>3 o 52</v>
      </c>
      <c r="Q43" t="str">
        <f t="shared" si="13"/>
        <v>0 o 17</v>
      </c>
      <c r="R43" t="str">
        <f t="shared" si="13"/>
        <v>1 o 32</v>
      </c>
      <c r="S43" t="str">
        <f t="shared" si="13"/>
        <v>1 o 18</v>
      </c>
      <c r="T43" t="str">
        <f t="shared" si="13"/>
        <v>1 o 30</v>
      </c>
      <c r="U43" t="str">
        <f t="shared" si="13"/>
        <v>1 o 45</v>
      </c>
      <c r="V43" t="str">
        <f t="shared" si="13"/>
        <v>1 o 17</v>
      </c>
      <c r="W43" t="str">
        <f t="shared" si="13"/>
        <v>3 o 18</v>
      </c>
      <c r="X43" t="str">
        <f t="shared" si="13"/>
        <v>1 o 64</v>
      </c>
      <c r="Y43" t="str">
        <f t="shared" si="13"/>
        <v>9 o 11</v>
      </c>
      <c r="Z43" t="str">
        <f t="shared" si="13"/>
        <v>11 o 47</v>
      </c>
      <c r="AA43" t="str">
        <f t="shared" si="13"/>
        <v>0 o 9</v>
      </c>
      <c r="AB43" t="str">
        <f t="shared" si="13"/>
        <v>0 o 0</v>
      </c>
      <c r="AC43" t="str">
        <f t="shared" si="13"/>
        <v>9 o 83</v>
      </c>
    </row>
    <row r="44" spans="1:29" x14ac:dyDescent="0.25">
      <c r="A44" s="4" t="s">
        <v>397</v>
      </c>
      <c r="E44" t="str">
        <f t="shared" ref="E44:AC44" si="14">IF(E39&gt;E38,E42, "No Data")</f>
        <v>3 of 23</v>
      </c>
      <c r="F44" t="str">
        <f t="shared" si="14"/>
        <v>2 of 17</v>
      </c>
      <c r="G44" t="str">
        <f t="shared" si="14"/>
        <v>0 of 19</v>
      </c>
      <c r="H44" t="str">
        <f t="shared" si="14"/>
        <v>1 of 43</v>
      </c>
      <c r="I44" t="str">
        <f t="shared" si="14"/>
        <v>4 of 41</v>
      </c>
      <c r="J44" t="str">
        <f t="shared" si="14"/>
        <v>8 of 59</v>
      </c>
      <c r="K44" t="str">
        <f t="shared" si="14"/>
        <v>13 of 31</v>
      </c>
      <c r="L44" t="str">
        <f t="shared" si="14"/>
        <v>2 of 24</v>
      </c>
      <c r="M44" t="str">
        <f t="shared" si="14"/>
        <v>6 of 38</v>
      </c>
      <c r="N44" t="str">
        <f t="shared" si="14"/>
        <v>3 of 36</v>
      </c>
      <c r="O44" t="str">
        <f t="shared" si="14"/>
        <v>5 of 62</v>
      </c>
      <c r="P44" t="str">
        <f t="shared" si="14"/>
        <v>3 of 52</v>
      </c>
      <c r="Q44" t="str">
        <f t="shared" si="14"/>
        <v>0 of 17</v>
      </c>
      <c r="R44" t="str">
        <f t="shared" si="14"/>
        <v>1 of 32</v>
      </c>
      <c r="S44" t="str">
        <f t="shared" si="14"/>
        <v>1 of 18</v>
      </c>
      <c r="T44" t="str">
        <f t="shared" si="14"/>
        <v>1 of 30</v>
      </c>
      <c r="U44" t="str">
        <f t="shared" si="14"/>
        <v>1 of 45</v>
      </c>
      <c r="V44" t="str">
        <f t="shared" si="14"/>
        <v>1 of 17</v>
      </c>
      <c r="W44" t="str">
        <f t="shared" si="14"/>
        <v>3 of 18</v>
      </c>
      <c r="X44" t="str">
        <f t="shared" si="14"/>
        <v>1 of 64</v>
      </c>
      <c r="Y44" t="str">
        <f t="shared" si="14"/>
        <v>9 of 11</v>
      </c>
      <c r="Z44" t="str">
        <f t="shared" si="14"/>
        <v>11 of 47</v>
      </c>
      <c r="AA44" t="str">
        <f t="shared" si="14"/>
        <v>0 of 9</v>
      </c>
      <c r="AB44" t="str">
        <f t="shared" si="14"/>
        <v>No Data</v>
      </c>
      <c r="AC44" t="str">
        <f t="shared" si="14"/>
        <v>9 of 83</v>
      </c>
    </row>
    <row r="45" spans="1:29" x14ac:dyDescent="0.25">
      <c r="A45" s="4" t="s">
        <v>401</v>
      </c>
      <c r="E45" t="str">
        <f t="shared" ref="E45:AC45" si="15">IF(E39&gt;E38,E43, "Dim Data")</f>
        <v>3 o 23</v>
      </c>
      <c r="F45" t="str">
        <f t="shared" si="15"/>
        <v>2 o 17</v>
      </c>
      <c r="G45" t="str">
        <f t="shared" si="15"/>
        <v>0 o 19</v>
      </c>
      <c r="H45" t="str">
        <f t="shared" si="15"/>
        <v>1 o 43</v>
      </c>
      <c r="I45" t="str">
        <f t="shared" si="15"/>
        <v>4 o 41</v>
      </c>
      <c r="J45" t="str">
        <f t="shared" si="15"/>
        <v>8 o 59</v>
      </c>
      <c r="K45" t="str">
        <f t="shared" si="15"/>
        <v>13 o 31</v>
      </c>
      <c r="L45" t="str">
        <f t="shared" si="15"/>
        <v>2 o 24</v>
      </c>
      <c r="M45" t="str">
        <f t="shared" si="15"/>
        <v>6 o 38</v>
      </c>
      <c r="N45" t="str">
        <f t="shared" si="15"/>
        <v>3 o 36</v>
      </c>
      <c r="O45" t="str">
        <f t="shared" si="15"/>
        <v>5 o 62</v>
      </c>
      <c r="P45" t="str">
        <f t="shared" si="15"/>
        <v>3 o 52</v>
      </c>
      <c r="Q45" t="str">
        <f t="shared" si="15"/>
        <v>0 o 17</v>
      </c>
      <c r="R45" t="str">
        <f t="shared" si="15"/>
        <v>1 o 32</v>
      </c>
      <c r="S45" t="str">
        <f t="shared" si="15"/>
        <v>1 o 18</v>
      </c>
      <c r="T45" t="str">
        <f t="shared" si="15"/>
        <v>1 o 30</v>
      </c>
      <c r="U45" t="str">
        <f t="shared" si="15"/>
        <v>1 o 45</v>
      </c>
      <c r="V45" t="str">
        <f t="shared" si="15"/>
        <v>1 o 17</v>
      </c>
      <c r="W45" t="str">
        <f t="shared" si="15"/>
        <v>3 o 18</v>
      </c>
      <c r="X45" t="str">
        <f t="shared" si="15"/>
        <v>1 o 64</v>
      </c>
      <c r="Y45" t="str">
        <f t="shared" si="15"/>
        <v>9 o 11</v>
      </c>
      <c r="Z45" t="str">
        <f t="shared" si="15"/>
        <v>11 o 47</v>
      </c>
      <c r="AA45" t="str">
        <f t="shared" si="15"/>
        <v>0 o 9</v>
      </c>
      <c r="AB45" t="str">
        <f t="shared" si="15"/>
        <v>Dim Data</v>
      </c>
      <c r="AC45" t="str">
        <f t="shared" si="15"/>
        <v>9 o 83</v>
      </c>
    </row>
    <row r="47" spans="1:29" ht="93.6" x14ac:dyDescent="0.3">
      <c r="A47" s="55" t="s">
        <v>262</v>
      </c>
    </row>
    <row r="48" spans="1:29" x14ac:dyDescent="0.25">
      <c r="A48" s="73" t="s">
        <v>404</v>
      </c>
      <c r="E48" s="23">
        <f>SUM(DMQSData!HH2:HH5)</f>
        <v>81</v>
      </c>
      <c r="F48">
        <f>SUM(DMQSData!HH6:HH9)</f>
        <v>95</v>
      </c>
      <c r="G48">
        <f>SUM(DMQSData!HH10:HH13)</f>
        <v>232</v>
      </c>
      <c r="H48">
        <f>SUM(DMQSData!HH14:HH17)</f>
        <v>283</v>
      </c>
      <c r="I48">
        <f>SUM(DMQSData!HH18:HH21)</f>
        <v>4</v>
      </c>
      <c r="J48">
        <f>SUM(DMQSData!HH22:HH25)</f>
        <v>349</v>
      </c>
      <c r="K48">
        <f>SUM(DMQSData!HH26:HH29)</f>
        <v>132</v>
      </c>
      <c r="L48">
        <f>SUM(DMQSData!HH30:HH33)</f>
        <v>192</v>
      </c>
      <c r="M48">
        <f>SUM(DMQSData!HH34:HH37)</f>
        <v>77</v>
      </c>
      <c r="N48">
        <f>SUM(DMQSData!HH38:HH41)</f>
        <v>291</v>
      </c>
      <c r="O48">
        <f>SUM(DMQSData!HH42:HH45)</f>
        <v>149</v>
      </c>
      <c r="P48">
        <f>SUM(DMQSData!HH46:HH49)</f>
        <v>86</v>
      </c>
      <c r="Q48">
        <f>SUM(DMQSData!HH50:HH53)</f>
        <v>137</v>
      </c>
      <c r="R48">
        <f>SUM(DMQSData!HH54:HH57)</f>
        <v>177</v>
      </c>
      <c r="S48">
        <f>SUM(DMQSData!HH58:HH61)</f>
        <v>244</v>
      </c>
      <c r="T48">
        <f>SUM(DMQSData!HH62:HH65)</f>
        <v>154</v>
      </c>
      <c r="U48">
        <f>SUM(DMQSData!HH66:HH69)</f>
        <v>185</v>
      </c>
      <c r="V48">
        <f>SUM(DMQSData!HH70:HH73)</f>
        <v>51</v>
      </c>
      <c r="W48">
        <f>SUM(DMQSData!HH74:HH77)</f>
        <v>80</v>
      </c>
      <c r="X48">
        <f>SUM(DMQSData!HH78:HH81)</f>
        <v>228</v>
      </c>
      <c r="Y48">
        <f>SUM(DMQSData!HH82:HH85)</f>
        <v>92</v>
      </c>
      <c r="Z48">
        <f>SUM(DMQSData!HH86:HH89)</f>
        <v>235</v>
      </c>
      <c r="AA48">
        <f>SUM(DMQSData!HH90:HH93)</f>
        <v>124</v>
      </c>
      <c r="AB48">
        <f>SUM(DMQSData!HH94:HH97)</f>
        <v>97</v>
      </c>
      <c r="AC48">
        <f>SUM(DMQSData!HH98:HH101)</f>
        <v>362</v>
      </c>
    </row>
    <row r="49" spans="1:29" x14ac:dyDescent="0.25">
      <c r="A49" s="73" t="s">
        <v>405</v>
      </c>
      <c r="E49">
        <f>SUM(DMQSData!HI2:HI5)</f>
        <v>18</v>
      </c>
      <c r="F49">
        <f>SUM(DMQSData!HI6:HI9)</f>
        <v>61</v>
      </c>
      <c r="G49">
        <f>SUM(DMQSData!HI10:HI13)</f>
        <v>42</v>
      </c>
      <c r="H49">
        <f>SUM(DMQSData!HI14:HI17)</f>
        <v>147</v>
      </c>
      <c r="I49">
        <f>SUM(DMQSData!HI18:HI21)</f>
        <v>4</v>
      </c>
      <c r="J49">
        <f>SUM(DMQSData!HI22:HI25)</f>
        <v>150</v>
      </c>
      <c r="K49">
        <f>SUM(DMQSData!HI26:HI29)</f>
        <v>72</v>
      </c>
      <c r="L49">
        <f>SUM(DMQSData!HI30:HI33)</f>
        <v>32</v>
      </c>
      <c r="M49">
        <f>SUM(DMQSData!HI34:HI37)</f>
        <v>35</v>
      </c>
      <c r="N49">
        <f>SUM(DMQSData!HI38:HI41)</f>
        <v>75</v>
      </c>
      <c r="O49">
        <f>SUM(DMQSData!HI42:HI45)</f>
        <v>45</v>
      </c>
      <c r="P49">
        <f>SUM(DMQSData!HI46:HI49)</f>
        <v>51</v>
      </c>
      <c r="Q49">
        <f>SUM(DMQSData!HI50:HI53)</f>
        <v>31</v>
      </c>
      <c r="R49">
        <f>SUM(DMQSData!HI54:HI57)</f>
        <v>55</v>
      </c>
      <c r="S49">
        <f>SUM(DMQSData!HI58:HI61)</f>
        <v>53</v>
      </c>
      <c r="T49">
        <f>SUM(DMQSData!HI62:HI65)</f>
        <v>161</v>
      </c>
      <c r="U49">
        <f>SUM(DMQSData!HI66:HI69)</f>
        <v>115</v>
      </c>
      <c r="V49">
        <f>SUM(DMQSData!HI70:HI73)</f>
        <v>26</v>
      </c>
      <c r="W49">
        <f>SUM(DMQSData!HI74:HI77)</f>
        <v>277</v>
      </c>
      <c r="X49">
        <f>SUM(DMQSData!HI78:HI81)</f>
        <v>84</v>
      </c>
      <c r="Y49">
        <f>SUM(DMQSData!HI82:HI85)</f>
        <v>54</v>
      </c>
      <c r="Z49">
        <f>SUM(DMQSData!HI86:HI89)</f>
        <v>452</v>
      </c>
      <c r="AA49">
        <f>SUM(DMQSData!HI90:HI93)</f>
        <v>45</v>
      </c>
      <c r="AB49">
        <f>SUM(DMQSData!HI94:HI97)</f>
        <v>18</v>
      </c>
      <c r="AC49">
        <f>SUM(DMQSData!HI98:HI101)</f>
        <v>46</v>
      </c>
    </row>
    <row r="50" spans="1:29" x14ac:dyDescent="0.25">
      <c r="A50" s="73" t="s">
        <v>403</v>
      </c>
      <c r="E50">
        <f>SUM(DMQSData!HJ2:HJ5)</f>
        <v>99</v>
      </c>
      <c r="F50">
        <f>SUM(DMQSData!HJ6:HJ9)</f>
        <v>156</v>
      </c>
      <c r="G50">
        <f>SUM(DMQSData!HJ10:HJ13)</f>
        <v>274</v>
      </c>
      <c r="H50">
        <f>SUM(DMQSData!HJ14:HJ17)</f>
        <v>430</v>
      </c>
      <c r="I50">
        <f>SUM(DMQSData!HJ18:HJ21)</f>
        <v>8</v>
      </c>
      <c r="J50">
        <f>SUM(DMQSData!HJ22:HJ25)</f>
        <v>499</v>
      </c>
      <c r="K50">
        <f>SUM(DMQSData!HJ26:HJ29)</f>
        <v>204</v>
      </c>
      <c r="L50">
        <f>SUM(DMQSData!HJ30:HJ33)</f>
        <v>224</v>
      </c>
      <c r="M50">
        <f>SUM(DMQSData!HJ34:HJ37)</f>
        <v>112</v>
      </c>
      <c r="N50">
        <f>SUM(DMQSData!HJ38:HJ41)</f>
        <v>366</v>
      </c>
      <c r="O50">
        <f>SUM(DMQSData!HJ42:HJ45)</f>
        <v>194</v>
      </c>
      <c r="P50">
        <f>SUM(DMQSData!HJ46:HJ49)</f>
        <v>137</v>
      </c>
      <c r="Q50">
        <f>SUM(DMQSData!HJ50:HJ53)</f>
        <v>168</v>
      </c>
      <c r="R50">
        <f>SUM(DMQSData!HJ54:HJ57)</f>
        <v>232</v>
      </c>
      <c r="S50">
        <f>SUM(DMQSData!HJ58:HJ61)</f>
        <v>297</v>
      </c>
      <c r="T50">
        <f>SUM(DMQSData!HJ62:HJ65)</f>
        <v>315</v>
      </c>
      <c r="U50">
        <f>SUM(DMQSData!HJ66:HJ69)</f>
        <v>300</v>
      </c>
      <c r="V50">
        <f>SUM(DMQSData!HJ70:HJ73)</f>
        <v>77</v>
      </c>
      <c r="W50">
        <f>SUM(DMQSData!HJ74:HJ77)</f>
        <v>357</v>
      </c>
      <c r="X50">
        <f>SUM(DMQSData!HJ78:HJ81)</f>
        <v>312</v>
      </c>
      <c r="Y50">
        <f>SUM(DMQSData!HJ82:HJ85)</f>
        <v>146</v>
      </c>
      <c r="Z50">
        <f>SUM(DMQSData!HJ86:HJ89)</f>
        <v>687</v>
      </c>
      <c r="AA50">
        <f>SUM(DMQSData!HJ90:HJ93)</f>
        <v>169</v>
      </c>
      <c r="AB50">
        <f>SUM(DMQSData!HJ94:HJ97)</f>
        <v>115</v>
      </c>
      <c r="AC50">
        <f>SUM(DMQSData!HJ98:HJ101)</f>
        <v>408</v>
      </c>
    </row>
    <row r="51" spans="1:29" x14ac:dyDescent="0.25">
      <c r="A51" s="73" t="s">
        <v>410</v>
      </c>
      <c r="E51" t="str">
        <f>E48&amp;" of "&amp;E50</f>
        <v>81 of 99</v>
      </c>
      <c r="F51" t="str">
        <f t="shared" ref="F51:AC51" si="16">F48&amp;" of "&amp;F50</f>
        <v>95 of 156</v>
      </c>
      <c r="G51" t="str">
        <f t="shared" si="16"/>
        <v>232 of 274</v>
      </c>
      <c r="H51" t="str">
        <f t="shared" si="16"/>
        <v>283 of 430</v>
      </c>
      <c r="I51" t="str">
        <f t="shared" si="16"/>
        <v>4 of 8</v>
      </c>
      <c r="J51" t="str">
        <f t="shared" si="16"/>
        <v>349 of 499</v>
      </c>
      <c r="K51" t="str">
        <f t="shared" si="16"/>
        <v>132 of 204</v>
      </c>
      <c r="L51" t="str">
        <f t="shared" si="16"/>
        <v>192 of 224</v>
      </c>
      <c r="M51" t="str">
        <f t="shared" si="16"/>
        <v>77 of 112</v>
      </c>
      <c r="N51" t="str">
        <f t="shared" si="16"/>
        <v>291 of 366</v>
      </c>
      <c r="O51" t="str">
        <f t="shared" si="16"/>
        <v>149 of 194</v>
      </c>
      <c r="P51" t="str">
        <f t="shared" si="16"/>
        <v>86 of 137</v>
      </c>
      <c r="Q51" t="str">
        <f t="shared" si="16"/>
        <v>137 of 168</v>
      </c>
      <c r="R51" t="str">
        <f t="shared" si="16"/>
        <v>177 of 232</v>
      </c>
      <c r="S51" t="str">
        <f t="shared" si="16"/>
        <v>244 of 297</v>
      </c>
      <c r="T51" t="str">
        <f t="shared" si="16"/>
        <v>154 of 315</v>
      </c>
      <c r="U51" t="str">
        <f t="shared" si="16"/>
        <v>185 of 300</v>
      </c>
      <c r="V51" t="str">
        <f t="shared" si="16"/>
        <v>51 of 77</v>
      </c>
      <c r="W51" t="str">
        <f t="shared" si="16"/>
        <v>80 of 357</v>
      </c>
      <c r="X51" t="str">
        <f t="shared" si="16"/>
        <v>228 of 312</v>
      </c>
      <c r="Y51" t="str">
        <f t="shared" si="16"/>
        <v>92 of 146</v>
      </c>
      <c r="Z51" t="str">
        <f t="shared" si="16"/>
        <v>235 of 687</v>
      </c>
      <c r="AA51" t="str">
        <f t="shared" si="16"/>
        <v>124 of 169</v>
      </c>
      <c r="AB51" t="str">
        <f t="shared" si="16"/>
        <v>97 of 115</v>
      </c>
      <c r="AC51" t="str">
        <f t="shared" si="16"/>
        <v>362 of 408</v>
      </c>
    </row>
    <row r="52" spans="1:29" x14ac:dyDescent="0.25">
      <c r="A52" s="73" t="s">
        <v>411</v>
      </c>
      <c r="E52" t="str">
        <f>E48&amp;" o "&amp;E50</f>
        <v>81 o 99</v>
      </c>
      <c r="F52" t="str">
        <f t="shared" ref="F52:AC52" si="17">F48&amp;" o "&amp;F50</f>
        <v>95 o 156</v>
      </c>
      <c r="G52" t="str">
        <f t="shared" si="17"/>
        <v>232 o 274</v>
      </c>
      <c r="H52" t="str">
        <f t="shared" si="17"/>
        <v>283 o 430</v>
      </c>
      <c r="I52" t="str">
        <f t="shared" si="17"/>
        <v>4 o 8</v>
      </c>
      <c r="J52" t="str">
        <f t="shared" si="17"/>
        <v>349 o 499</v>
      </c>
      <c r="K52" t="str">
        <f t="shared" si="17"/>
        <v>132 o 204</v>
      </c>
      <c r="L52" t="str">
        <f t="shared" si="17"/>
        <v>192 o 224</v>
      </c>
      <c r="M52" t="str">
        <f t="shared" si="17"/>
        <v>77 o 112</v>
      </c>
      <c r="N52" t="str">
        <f t="shared" si="17"/>
        <v>291 o 366</v>
      </c>
      <c r="O52" t="str">
        <f t="shared" si="17"/>
        <v>149 o 194</v>
      </c>
      <c r="P52" t="str">
        <f t="shared" si="17"/>
        <v>86 o 137</v>
      </c>
      <c r="Q52" t="str">
        <f t="shared" si="17"/>
        <v>137 o 168</v>
      </c>
      <c r="R52" t="str">
        <f t="shared" si="17"/>
        <v>177 o 232</v>
      </c>
      <c r="S52" t="str">
        <f t="shared" si="17"/>
        <v>244 o 297</v>
      </c>
      <c r="T52" t="str">
        <f t="shared" si="17"/>
        <v>154 o 315</v>
      </c>
      <c r="U52" t="str">
        <f t="shared" si="17"/>
        <v>185 o 300</v>
      </c>
      <c r="V52" t="str">
        <f t="shared" si="17"/>
        <v>51 o 77</v>
      </c>
      <c r="W52" t="str">
        <f t="shared" si="17"/>
        <v>80 o 357</v>
      </c>
      <c r="X52" t="str">
        <f t="shared" si="17"/>
        <v>228 o 312</v>
      </c>
      <c r="Y52" t="str">
        <f t="shared" si="17"/>
        <v>92 o 146</v>
      </c>
      <c r="Z52" t="str">
        <f t="shared" si="17"/>
        <v>235 o 687</v>
      </c>
      <c r="AA52" t="str">
        <f t="shared" si="17"/>
        <v>124 o 169</v>
      </c>
      <c r="AB52" t="str">
        <f t="shared" si="17"/>
        <v>97 o 115</v>
      </c>
      <c r="AC52" t="str">
        <f t="shared" si="17"/>
        <v>362 o 408</v>
      </c>
    </row>
    <row r="53" spans="1:29" x14ac:dyDescent="0.25">
      <c r="A53" s="73" t="s">
        <v>402</v>
      </c>
      <c r="E53" s="80">
        <f>E48/E50*100</f>
        <v>81.818181818181827</v>
      </c>
      <c r="F53" s="80">
        <f t="shared" ref="F53:AC53" si="18">F48/F50*100</f>
        <v>60.897435897435891</v>
      </c>
      <c r="G53" s="80">
        <f t="shared" si="18"/>
        <v>84.671532846715323</v>
      </c>
      <c r="H53" s="80">
        <f t="shared" si="18"/>
        <v>65.813953488372093</v>
      </c>
      <c r="I53" s="80">
        <f t="shared" si="18"/>
        <v>50</v>
      </c>
      <c r="J53" s="80">
        <f t="shared" si="18"/>
        <v>69.939879759519044</v>
      </c>
      <c r="K53" s="80">
        <f t="shared" si="18"/>
        <v>64.705882352941174</v>
      </c>
      <c r="L53" s="80">
        <f t="shared" si="18"/>
        <v>85.714285714285708</v>
      </c>
      <c r="M53" s="80">
        <f t="shared" si="18"/>
        <v>68.75</v>
      </c>
      <c r="N53" s="80">
        <f t="shared" si="18"/>
        <v>79.508196721311478</v>
      </c>
      <c r="O53" s="80">
        <f t="shared" si="18"/>
        <v>76.80412371134021</v>
      </c>
      <c r="P53" s="80">
        <f t="shared" si="18"/>
        <v>62.773722627737229</v>
      </c>
      <c r="Q53" s="80">
        <f t="shared" si="18"/>
        <v>81.547619047619051</v>
      </c>
      <c r="R53" s="80">
        <f t="shared" si="18"/>
        <v>76.293103448275872</v>
      </c>
      <c r="S53" s="80">
        <f t="shared" si="18"/>
        <v>82.154882154882159</v>
      </c>
      <c r="T53" s="80">
        <f t="shared" si="18"/>
        <v>48.888888888888886</v>
      </c>
      <c r="U53" s="80">
        <f t="shared" si="18"/>
        <v>61.666666666666671</v>
      </c>
      <c r="V53" s="80">
        <f t="shared" si="18"/>
        <v>66.233766233766232</v>
      </c>
      <c r="W53" s="80">
        <f t="shared" si="18"/>
        <v>22.408963585434176</v>
      </c>
      <c r="X53" s="80">
        <f t="shared" si="18"/>
        <v>73.076923076923066</v>
      </c>
      <c r="Y53" s="80">
        <f t="shared" si="18"/>
        <v>63.013698630136986</v>
      </c>
      <c r="Z53" s="80">
        <f t="shared" si="18"/>
        <v>34.206695778748184</v>
      </c>
      <c r="AA53" s="80">
        <f t="shared" si="18"/>
        <v>73.372781065088759</v>
      </c>
      <c r="AB53" s="80">
        <f t="shared" si="18"/>
        <v>84.34782608695653</v>
      </c>
      <c r="AC53" s="80">
        <f t="shared" si="18"/>
        <v>88.725490196078425</v>
      </c>
    </row>
    <row r="55" spans="1:29" ht="31.2" x14ac:dyDescent="0.3">
      <c r="A55" s="101" t="s">
        <v>270</v>
      </c>
      <c r="E55">
        <f>SUM(DMQSData!HN2:HN5)/2</f>
        <v>9</v>
      </c>
      <c r="F55">
        <f>SUM(DMQSData!HN6:HN9)/2</f>
        <v>10.5</v>
      </c>
      <c r="G55">
        <f>SUM(DMQSData!HN10:HN13)/2</f>
        <v>24</v>
      </c>
      <c r="H55">
        <f>SUM(DMQSData!HN14:HN17)/2</f>
        <v>31.5</v>
      </c>
      <c r="I55">
        <f>SUM(DMQSData!HN18:HN21)/2</f>
        <v>0</v>
      </c>
      <c r="J55">
        <f>SUM(DMQSData!HN22:HN25)/2</f>
        <v>0</v>
      </c>
      <c r="K55">
        <f>SUM(DMQSData!HN26:HN29)/2</f>
        <v>35.5</v>
      </c>
      <c r="L55">
        <f>SUM(DMQSData!HN30:HN33)/2</f>
        <v>0</v>
      </c>
      <c r="M55">
        <f>SUM(DMQSData!HN34:HN37)/2</f>
        <v>0</v>
      </c>
      <c r="N55">
        <f>SUM(DMQSData!HN38:HN41)/2</f>
        <v>30</v>
      </c>
      <c r="O55">
        <f>SUM(DMQSData!HN42:HN45)/2</f>
        <v>0</v>
      </c>
      <c r="P55">
        <f>SUM(DMQSData!HN46:HN49)/2</f>
        <v>27.5</v>
      </c>
      <c r="Q55">
        <f>SUM(DMQSData!HN50:HN53)/2</f>
        <v>4</v>
      </c>
      <c r="R55">
        <f>SUM(DMQSData!HN54:HN57)/2</f>
        <v>12</v>
      </c>
      <c r="S55">
        <f>SUM(DMQSData!HN58:HN61)/2</f>
        <v>2</v>
      </c>
      <c r="T55">
        <f>SUM(DMQSData!HN62:HN65)/2</f>
        <v>0</v>
      </c>
      <c r="U55">
        <f>SUM(DMQSData!HN66:HN69)/2</f>
        <v>238</v>
      </c>
      <c r="V55">
        <f>SUM(DMQSData!HN70:HN73)/2</f>
        <v>0</v>
      </c>
      <c r="W55">
        <f>SUM(DMQSData!HN74:HN77)/2</f>
        <v>278.5</v>
      </c>
      <c r="X55">
        <f>SUM(DMQSData!HN78:HN81)/2</f>
        <v>0</v>
      </c>
      <c r="Y55">
        <f>SUM(DMQSData!HN82:HN85)/2</f>
        <v>0</v>
      </c>
      <c r="Z55">
        <f>SUM(DMQSData!HN86:HN89)/2</f>
        <v>114.5</v>
      </c>
      <c r="AA55">
        <f>SUM(DMQSData!HN90:HN93)/2</f>
        <v>0</v>
      </c>
      <c r="AB55">
        <f>SUM(DMQSData!HN94:HN97)/2</f>
        <v>0</v>
      </c>
      <c r="AC55">
        <f>SUM(DMQSData!HN98:HN101)/2</f>
        <v>1</v>
      </c>
    </row>
    <row r="56" spans="1:29" x14ac:dyDescent="0.25">
      <c r="E56">
        <f>IF(SUM(DMQSData!HN2:HN5)&gt;0,SUM(DMQSData!HN2:HN5)/2, "No Data")</f>
        <v>9</v>
      </c>
      <c r="F56">
        <f>IF(SUM(DMQSData!HN6:HN9)&gt;0,SUM(DMQSData!HN6:HN9)/2, "No Data")</f>
        <v>10.5</v>
      </c>
      <c r="G56">
        <f>IF(SUM(DMQSData!HN10:HN13)&gt;0,SUM(DMQSData!HN10:HN13)/2, "No Data")</f>
        <v>24</v>
      </c>
      <c r="H56">
        <f>IF(SUM(DMQSData!HN14:HN17)&gt;0,SUM(DMQSData!HN14:HN17)/2, "No Data")</f>
        <v>31.5</v>
      </c>
      <c r="I56" t="str">
        <f>IF(SUM(DMQSData!HN18:HN21)&gt;0,SUM(DMQSData!HN18:HN21)/2, "No Data")</f>
        <v>No Data</v>
      </c>
      <c r="J56" t="str">
        <f>IF(SUM(DMQSData!HN22:HN25)&gt;0,SUM(DMQSData!HN22:HN25)/2, "No Data")</f>
        <v>No Data</v>
      </c>
      <c r="K56">
        <f>IF(SUM(DMQSData!HN26:HN29)&gt;0,SUM(DMQSData!HN26:HN29)/2, "No Data")</f>
        <v>35.5</v>
      </c>
      <c r="L56" t="str">
        <f>IF(SUM(DMQSData!HN30:HN33)&gt;0,SUM(DMQSData!HN30:HN33)/2, "No Data")</f>
        <v>No Data</v>
      </c>
      <c r="M56" t="str">
        <f>IF(SUM(DMQSData!HN34:HN37)&gt;0,SUM(DMQSData!HN34:HN37)/2, "No Data")</f>
        <v>No Data</v>
      </c>
      <c r="N56">
        <f>IF(SUM(DMQSData!HN38:HN41)&gt;0,SUM(DMQSData!HN38:HN41)/2, "No Data")</f>
        <v>30</v>
      </c>
      <c r="O56" t="str">
        <f>IF(SUM(DMQSData!HN42:HN45)&gt;0,SUM(DMQSData!HN42:HN45)/2, "No Data")</f>
        <v>No Data</v>
      </c>
      <c r="P56">
        <f>IF(SUM(DMQSData!HN46:HN49)&gt;0,SUM(DMQSData!HN46:HN49)/2, "No Data")</f>
        <v>27.5</v>
      </c>
      <c r="Q56">
        <f>IF(SUM(DMQSData!HN50:HN53)&gt;0,SUM(DMQSData!HN50:HN53)/2, "No Data")</f>
        <v>4</v>
      </c>
      <c r="R56">
        <f>IF(SUM(DMQSData!HN54:HN57)&gt;0,SUM(DMQSData!HN54:HN57)/2, "No Data")</f>
        <v>12</v>
      </c>
      <c r="S56">
        <f>IF(SUM(DMQSData!HN58:HN61)&gt;0,SUM(DMQSData!HN58:HN61)/2, "No Data")</f>
        <v>2</v>
      </c>
      <c r="T56" t="str">
        <f>IF(SUM(DMQSData!HN62:HN65)&gt;0,SUM(DMQSData!HN62:HN65)/2, "No Data")</f>
        <v>No Data</v>
      </c>
      <c r="U56">
        <f>IF(SUM(DMQSData!HN66:HN69)&gt;0,SUM(DMQSData!HN66:HN69)/2, "No Data")</f>
        <v>238</v>
      </c>
      <c r="V56" t="str">
        <f>IF(SUM(DMQSData!HN70:HN73)&gt;0,SUM(DMQSData!HN70:HN73)/2, "No Data")</f>
        <v>No Data</v>
      </c>
      <c r="W56">
        <f>IF(SUM(DMQSData!HN74:HN77)&gt;0,SUM(DMQSData!HN74:HN77)/2, "No Data")</f>
        <v>278.5</v>
      </c>
      <c r="X56" t="str">
        <f>IF(SUM(DMQSData!HN78:HN81)&gt;0,SUM(DMQSData!HN78:HN81)/2, "No Data")</f>
        <v>No Data</v>
      </c>
      <c r="Y56" t="str">
        <f>IF(SUM(DMQSData!HN82:HN85)&gt;0,SUM(DMQSData!HN82:HN85)/2, "No Data")</f>
        <v>No Data</v>
      </c>
      <c r="Z56">
        <f>IF(SUM(DMQSData!HN86:HN89)&gt;0,SUM(DMQSData!HN86:HN89)/2, "No Data")</f>
        <v>114.5</v>
      </c>
      <c r="AA56" t="str">
        <f>IF(SUM(DMQSData!HN90:HN93)&gt;0,SUM(DMQSData!HN90:HN93)/2, "No Data")</f>
        <v>No Data</v>
      </c>
      <c r="AB56" t="str">
        <f>IF(SUM(DMQSData!HN94:HN97)&gt;0,SUM(DMQSData!HN94:HN97)/2, "No Data")</f>
        <v>No Data</v>
      </c>
      <c r="AC56">
        <f>IF(SUM(DMQSData!HN98:HN101)&gt;0,SUM(DMQSData!HN98:HN101)/2, "No Data")</f>
        <v>1</v>
      </c>
    </row>
    <row r="57" spans="1:29" ht="15.6" x14ac:dyDescent="0.3">
      <c r="A57" s="55"/>
      <c r="E57">
        <f>IF(SUM(DMQSData!HN2:HN5)&gt;0,SUM(DMQSData!HN2:HN5)/2, "Dim Data")</f>
        <v>9</v>
      </c>
      <c r="F57">
        <f>IF(SUM(DMQSData!HN6:HN9)&gt;0,SUM(DMQSData!HN6:HN9)/2, "Dim Data")</f>
        <v>10.5</v>
      </c>
      <c r="G57">
        <f>IF(SUM(DMQSData!HN10:HN13)&gt;0,SUM(DMQSData!HN10:HN13)/2, "Dim Data")</f>
        <v>24</v>
      </c>
      <c r="H57">
        <f>IF(SUM(DMQSData!HN14:HN17)&gt;0,SUM(DMQSData!HN14:HN17)/2, "Dim Data")</f>
        <v>31.5</v>
      </c>
      <c r="I57" t="str">
        <f>IF(SUM(DMQSData!HN18:HN21)&gt;0,SUM(DMQSData!HN18:HN21)/2, "Dim Data")</f>
        <v>Dim Data</v>
      </c>
      <c r="J57" t="str">
        <f>IF(SUM(DMQSData!HN22:HN25)&gt;0,SUM(DMQSData!HN22:HN25)/2, "Dim Data")</f>
        <v>Dim Data</v>
      </c>
      <c r="K57">
        <f>IF(SUM(DMQSData!HN26:HN29)&gt;0,SUM(DMQSData!HN26:HN29)/2, "Dim Data")</f>
        <v>35.5</v>
      </c>
      <c r="L57" t="str">
        <f>IF(SUM(DMQSData!HN30:HN33)&gt;0,SUM(DMQSData!HN30:HN33)/2, "Dim Data")</f>
        <v>Dim Data</v>
      </c>
      <c r="M57" t="str">
        <f>IF(SUM(DMQSData!HN34:HN37)&gt;0,SUM(DMQSData!HN34:HN37)/2, "Dim Data")</f>
        <v>Dim Data</v>
      </c>
      <c r="N57">
        <f>IF(SUM(DMQSData!HN38:HN41)&gt;0,SUM(DMQSData!HN38:HN41)/2, "Dim Data")</f>
        <v>30</v>
      </c>
      <c r="O57" t="str">
        <f>IF(SUM(DMQSData!HN42:HN45)&gt;0,SUM(DMQSData!HN42:HN45)/2, "Dim Data")</f>
        <v>Dim Data</v>
      </c>
      <c r="P57">
        <f>IF(SUM(DMQSData!HN46:HN49)&gt;0,SUM(DMQSData!HN46:HN49)/2, "Dim Data")</f>
        <v>27.5</v>
      </c>
      <c r="Q57">
        <f>IF(SUM(DMQSData!HN50:HN53)&gt;0,SUM(DMQSData!HN50:HN53)/2, "Dim Data")</f>
        <v>4</v>
      </c>
      <c r="R57">
        <f>IF(SUM(DMQSData!HN54:HN57)&gt;0,SUM(DMQSData!HN54:HN57)/2, "Dim Data")</f>
        <v>12</v>
      </c>
      <c r="S57">
        <f>IF(SUM(DMQSData!HN58:HN61)&gt;0,SUM(DMQSData!HN58:HN61)/2, "Dim Data")</f>
        <v>2</v>
      </c>
      <c r="T57" t="str">
        <f>IF(SUM(DMQSData!HN62:HN65)&gt;0,SUM(DMQSData!HN62:HN65)/2, "Dim Data")</f>
        <v>Dim Data</v>
      </c>
      <c r="U57">
        <f>IF(SUM(DMQSData!HN66:HN69)&gt;0,SUM(DMQSData!HN66:HN69)/2, "Dim Data")</f>
        <v>238</v>
      </c>
      <c r="V57" t="str">
        <f>IF(SUM(DMQSData!HN70:HN73)&gt;0,SUM(DMQSData!HN70:HN73)/2, "Dim Data")</f>
        <v>Dim Data</v>
      </c>
      <c r="W57">
        <f>IF(SUM(DMQSData!HN74:HN77)&gt;0,SUM(DMQSData!HN74:HN77)/2, "Dim Data")</f>
        <v>278.5</v>
      </c>
      <c r="X57" t="str">
        <f>IF(SUM(DMQSData!HN78:HN81)&gt;0,SUM(DMQSData!HN78:HN81)/2, "Dim Data")</f>
        <v>Dim Data</v>
      </c>
      <c r="Y57" t="str">
        <f>IF(SUM(DMQSData!HN82:HN85)&gt;0,SUM(DMQSData!HN82:HN85)/2, "Dim Data")</f>
        <v>Dim Data</v>
      </c>
      <c r="Z57">
        <f>IF(SUM(DMQSData!HN86:HN89)&gt;0,SUM(DMQSData!HN86:HN89)/2, "Dim Data")</f>
        <v>114.5</v>
      </c>
      <c r="AA57" t="str">
        <f>IF(SUM(DMQSData!HN90:HN93)&gt;0,SUM(DMQSData!HN90:HN93)/2, "Dim Data")</f>
        <v>Dim Data</v>
      </c>
      <c r="AB57" t="str">
        <f>IF(SUM(DMQSData!HN94:HN97)&gt;0,SUM(DMQSData!HN94:HN97)/2, "Dim Data")</f>
        <v>Dim Data</v>
      </c>
      <c r="AC57">
        <f>IF(SUM(DMQSData!HN98:HN101)&gt;0,SUM(DMQSData!HN98:HN101)/2, "Dim Data")</f>
        <v>1</v>
      </c>
    </row>
    <row r="58" spans="1:29" ht="15.6" x14ac:dyDescent="0.3">
      <c r="A58" s="55"/>
    </row>
    <row r="59" spans="1:29" ht="93.6" x14ac:dyDescent="0.3">
      <c r="A59" s="55" t="s">
        <v>263</v>
      </c>
    </row>
    <row r="60" spans="1:29" x14ac:dyDescent="0.25">
      <c r="A60" s="73" t="s">
        <v>407</v>
      </c>
      <c r="E60">
        <f>SUM(DMQSData!HK2:HK5)</f>
        <v>89</v>
      </c>
      <c r="F60">
        <f>SUM(DMQSData!HK6:HK9)</f>
        <v>19</v>
      </c>
      <c r="G60">
        <f>SUM(DMQSData!HK10:HK13)</f>
        <v>152</v>
      </c>
      <c r="H60">
        <f>SUM(DMQSData!HK14:HK17)</f>
        <v>128</v>
      </c>
      <c r="I60">
        <f>SUM(DMQSData!HK18:HK21)</f>
        <v>15</v>
      </c>
      <c r="J60">
        <f>SUM(DMQSData!HK22:HK25)</f>
        <v>191</v>
      </c>
      <c r="K60">
        <f>SUM(DMQSData!HK26:HK29)</f>
        <v>55</v>
      </c>
      <c r="L60">
        <f>SUM(DMQSData!HK30:HK33)</f>
        <v>0</v>
      </c>
      <c r="M60">
        <f>SUM(DMQSData!HK34:HK37)</f>
        <v>0</v>
      </c>
      <c r="N60">
        <f>SUM(DMQSData!HK38:HK41)</f>
        <v>243</v>
      </c>
      <c r="O60">
        <f>SUM(DMQSData!HK42:HK45)</f>
        <v>98</v>
      </c>
      <c r="P60">
        <f>SUM(DMQSData!HK46:HK49)</f>
        <v>35</v>
      </c>
      <c r="Q60">
        <f>SUM(DMQSData!HK50:HK53)</f>
        <v>75</v>
      </c>
      <c r="R60">
        <f>SUM(DMQSData!HK54:HK57)</f>
        <v>74</v>
      </c>
      <c r="S60">
        <f>SUM(DMQSData!HK58:HK61)</f>
        <v>123</v>
      </c>
      <c r="T60">
        <f>SUM(DMQSData!HK62:HK65)</f>
        <v>290</v>
      </c>
      <c r="U60">
        <f>SUM(DMQSData!HK66:HK69)</f>
        <v>118</v>
      </c>
      <c r="V60">
        <f>SUM(DMQSData!HK70:HK73)</f>
        <v>23</v>
      </c>
      <c r="W60">
        <f>SUM(DMQSData!HK74:HK77)</f>
        <v>19</v>
      </c>
      <c r="X60">
        <f>SUM(DMQSData!HK78:HK81)</f>
        <v>192</v>
      </c>
      <c r="Y60">
        <f>SUM(DMQSData!HK82:HK85)</f>
        <v>0</v>
      </c>
      <c r="Z60">
        <f>SUM(DMQSData!HK86:HK89)</f>
        <v>26</v>
      </c>
      <c r="AA60">
        <f>SUM(DMQSData!HK90:HK93)</f>
        <v>48</v>
      </c>
      <c r="AB60">
        <f>SUM(DMQSData!HK94:HK97)</f>
        <v>25</v>
      </c>
      <c r="AC60">
        <f>SUM(DMQSData!HK98:HK101)</f>
        <v>159</v>
      </c>
    </row>
    <row r="61" spans="1:29" x14ac:dyDescent="0.25">
      <c r="A61" s="73" t="s">
        <v>408</v>
      </c>
      <c r="E61">
        <f>SUM(DMQSData!HL2:HL5)</f>
        <v>78</v>
      </c>
      <c r="F61">
        <f>SUM(DMQSData!HL6:HL9)</f>
        <v>21</v>
      </c>
      <c r="G61">
        <f>SUM(DMQSData!HL10:HL13)</f>
        <v>10</v>
      </c>
      <c r="H61">
        <f>SUM(DMQSData!HL14:HL17)</f>
        <v>52</v>
      </c>
      <c r="I61">
        <f>SUM(DMQSData!HL18:HL21)</f>
        <v>5</v>
      </c>
      <c r="J61">
        <f>SUM(DMQSData!HL22:HL25)</f>
        <v>34</v>
      </c>
      <c r="K61">
        <f>SUM(DMQSData!HL26:HL29)</f>
        <v>28</v>
      </c>
      <c r="L61">
        <f>SUM(DMQSData!HL30:HL33)</f>
        <v>0</v>
      </c>
      <c r="M61">
        <f>SUM(DMQSData!HL34:HL37)</f>
        <v>0</v>
      </c>
      <c r="N61">
        <f>SUM(DMQSData!HL38:HL41)</f>
        <v>87</v>
      </c>
      <c r="O61">
        <f>SUM(DMQSData!HL42:HL45)</f>
        <v>24</v>
      </c>
      <c r="P61">
        <f>SUM(DMQSData!HL46:HL49)</f>
        <v>8</v>
      </c>
      <c r="Q61">
        <f>SUM(DMQSData!HL50:HL53)</f>
        <v>6</v>
      </c>
      <c r="R61">
        <f>SUM(DMQSData!HL54:HL57)</f>
        <v>36</v>
      </c>
      <c r="S61">
        <f>SUM(DMQSData!HL58:HL61)</f>
        <v>16</v>
      </c>
      <c r="T61">
        <f>SUM(DMQSData!HL62:HL65)</f>
        <v>66</v>
      </c>
      <c r="U61">
        <f>SUM(DMQSData!HL66:HL69)</f>
        <v>38</v>
      </c>
      <c r="V61">
        <f>SUM(DMQSData!HL70:HL73)</f>
        <v>8</v>
      </c>
      <c r="W61">
        <f>SUM(DMQSData!HL74:HL77)</f>
        <v>16</v>
      </c>
      <c r="X61">
        <f>SUM(DMQSData!HL78:HL81)</f>
        <v>28</v>
      </c>
      <c r="Y61">
        <f>SUM(DMQSData!HL82:HL85)</f>
        <v>0</v>
      </c>
      <c r="Z61">
        <f>SUM(DMQSData!HL86:HL89)</f>
        <v>23</v>
      </c>
      <c r="AA61">
        <f>SUM(DMQSData!HL90:HL93)</f>
        <v>11</v>
      </c>
      <c r="AB61">
        <f>SUM(DMQSData!HL94:HL97)</f>
        <v>0</v>
      </c>
      <c r="AC61">
        <f>SUM(DMQSData!HL98:HL101)</f>
        <v>70</v>
      </c>
    </row>
    <row r="62" spans="1:29" x14ac:dyDescent="0.25">
      <c r="A62" s="73" t="s">
        <v>406</v>
      </c>
      <c r="E62">
        <f>SUM(DMQSData!HM2:HM5)</f>
        <v>167</v>
      </c>
      <c r="F62">
        <f>SUM(DMQSData!HM6:HM9)</f>
        <v>40</v>
      </c>
      <c r="G62">
        <f>SUM(DMQSData!HM10:HM13)</f>
        <v>162</v>
      </c>
      <c r="H62">
        <f>SUM(DMQSData!HM14:HM17)</f>
        <v>180</v>
      </c>
      <c r="I62">
        <f>SUM(DMQSData!HM18:HM21)</f>
        <v>20</v>
      </c>
      <c r="J62">
        <f>SUM(DMQSData!HM22:HM25)</f>
        <v>225</v>
      </c>
      <c r="K62">
        <f>SUM(DMQSData!HM26:HM29)</f>
        <v>83</v>
      </c>
      <c r="L62">
        <f>SUM(DMQSData!HM30:HM33)</f>
        <v>0</v>
      </c>
      <c r="M62">
        <f>SUM(DMQSData!HM34:HM37)</f>
        <v>0</v>
      </c>
      <c r="N62">
        <f>SUM(DMQSData!HM38:HM41)</f>
        <v>330</v>
      </c>
      <c r="O62">
        <f>SUM(DMQSData!HM42:HM45)</f>
        <v>122</v>
      </c>
      <c r="P62">
        <f>SUM(DMQSData!HM46:HM49)</f>
        <v>43</v>
      </c>
      <c r="Q62">
        <f>SUM(DMQSData!HM50:HM53)</f>
        <v>81</v>
      </c>
      <c r="R62">
        <f>SUM(DMQSData!HM54:HM57)</f>
        <v>110</v>
      </c>
      <c r="S62">
        <f>SUM(DMQSData!HM58:HM61)</f>
        <v>139</v>
      </c>
      <c r="T62">
        <f>SUM(DMQSData!HM62:HM65)</f>
        <v>356</v>
      </c>
      <c r="U62">
        <f>SUM(DMQSData!HM66:HM69)</f>
        <v>156</v>
      </c>
      <c r="V62">
        <f>SUM(DMQSData!HM70:HM73)</f>
        <v>31</v>
      </c>
      <c r="W62">
        <f>SUM(DMQSData!HM74:HM77)</f>
        <v>35</v>
      </c>
      <c r="X62">
        <f>SUM(DMQSData!HM78:HM81)</f>
        <v>220</v>
      </c>
      <c r="Y62">
        <f>SUM(DMQSData!HM82:HM85)</f>
        <v>0</v>
      </c>
      <c r="Z62">
        <f>SUM(DMQSData!HM86:HM89)</f>
        <v>49</v>
      </c>
      <c r="AA62">
        <f>SUM(DMQSData!HM90:HM93)</f>
        <v>59</v>
      </c>
      <c r="AB62">
        <f>SUM(DMQSData!HM94:HM97)</f>
        <v>25</v>
      </c>
      <c r="AC62">
        <f>SUM(DMQSData!HM98:HM101)</f>
        <v>229</v>
      </c>
    </row>
    <row r="63" spans="1:29" x14ac:dyDescent="0.25">
      <c r="A63" s="73" t="s">
        <v>410</v>
      </c>
      <c r="E63" t="str">
        <f t="shared" ref="E63:AC63" si="19">E60&amp;" of "&amp;E62</f>
        <v>89 of 167</v>
      </c>
      <c r="F63" t="str">
        <f t="shared" si="19"/>
        <v>19 of 40</v>
      </c>
      <c r="G63" t="str">
        <f t="shared" si="19"/>
        <v>152 of 162</v>
      </c>
      <c r="H63" t="str">
        <f t="shared" si="19"/>
        <v>128 of 180</v>
      </c>
      <c r="I63" t="str">
        <f t="shared" si="19"/>
        <v>15 of 20</v>
      </c>
      <c r="J63" t="str">
        <f t="shared" si="19"/>
        <v>191 of 225</v>
      </c>
      <c r="K63" t="str">
        <f t="shared" si="19"/>
        <v>55 of 83</v>
      </c>
      <c r="L63" t="str">
        <f t="shared" si="19"/>
        <v>0 of 0</v>
      </c>
      <c r="M63" t="str">
        <f t="shared" si="19"/>
        <v>0 of 0</v>
      </c>
      <c r="N63" t="str">
        <f t="shared" si="19"/>
        <v>243 of 330</v>
      </c>
      <c r="O63" t="str">
        <f t="shared" si="19"/>
        <v>98 of 122</v>
      </c>
      <c r="P63" t="str">
        <f t="shared" si="19"/>
        <v>35 of 43</v>
      </c>
      <c r="Q63" t="str">
        <f t="shared" si="19"/>
        <v>75 of 81</v>
      </c>
      <c r="R63" t="str">
        <f t="shared" si="19"/>
        <v>74 of 110</v>
      </c>
      <c r="S63" t="str">
        <f t="shared" si="19"/>
        <v>123 of 139</v>
      </c>
      <c r="T63" t="str">
        <f t="shared" si="19"/>
        <v>290 of 356</v>
      </c>
      <c r="U63" t="str">
        <f t="shared" si="19"/>
        <v>118 of 156</v>
      </c>
      <c r="V63" t="str">
        <f t="shared" si="19"/>
        <v>23 of 31</v>
      </c>
      <c r="W63" t="str">
        <f t="shared" si="19"/>
        <v>19 of 35</v>
      </c>
      <c r="X63" t="str">
        <f t="shared" si="19"/>
        <v>192 of 220</v>
      </c>
      <c r="Y63" t="str">
        <f t="shared" si="19"/>
        <v>0 of 0</v>
      </c>
      <c r="Z63" t="str">
        <f t="shared" si="19"/>
        <v>26 of 49</v>
      </c>
      <c r="AA63" t="str">
        <f t="shared" si="19"/>
        <v>48 of 59</v>
      </c>
      <c r="AB63" t="str">
        <f t="shared" si="19"/>
        <v>25 of 25</v>
      </c>
      <c r="AC63" t="str">
        <f t="shared" si="19"/>
        <v>159 of 229</v>
      </c>
    </row>
    <row r="64" spans="1:29" x14ac:dyDescent="0.25">
      <c r="A64" s="73" t="s">
        <v>411</v>
      </c>
      <c r="E64" t="str">
        <f>E60&amp;" o "&amp;E62</f>
        <v>89 o 167</v>
      </c>
      <c r="F64" t="str">
        <f t="shared" ref="F64:AC64" si="20">F60&amp;" o "&amp;F62</f>
        <v>19 o 40</v>
      </c>
      <c r="G64" t="str">
        <f t="shared" si="20"/>
        <v>152 o 162</v>
      </c>
      <c r="H64" t="str">
        <f t="shared" si="20"/>
        <v>128 o 180</v>
      </c>
      <c r="I64" t="str">
        <f t="shared" si="20"/>
        <v>15 o 20</v>
      </c>
      <c r="J64" t="str">
        <f t="shared" si="20"/>
        <v>191 o 225</v>
      </c>
      <c r="K64" t="str">
        <f t="shared" si="20"/>
        <v>55 o 83</v>
      </c>
      <c r="L64" t="str">
        <f t="shared" si="20"/>
        <v>0 o 0</v>
      </c>
      <c r="M64" t="str">
        <f t="shared" si="20"/>
        <v>0 o 0</v>
      </c>
      <c r="N64" t="str">
        <f t="shared" si="20"/>
        <v>243 o 330</v>
      </c>
      <c r="O64" t="str">
        <f t="shared" si="20"/>
        <v>98 o 122</v>
      </c>
      <c r="P64" t="str">
        <f t="shared" si="20"/>
        <v>35 o 43</v>
      </c>
      <c r="Q64" t="str">
        <f t="shared" si="20"/>
        <v>75 o 81</v>
      </c>
      <c r="R64" t="str">
        <f t="shared" si="20"/>
        <v>74 o 110</v>
      </c>
      <c r="S64" t="str">
        <f t="shared" si="20"/>
        <v>123 o 139</v>
      </c>
      <c r="T64" t="str">
        <f t="shared" si="20"/>
        <v>290 o 356</v>
      </c>
      <c r="U64" t="str">
        <f t="shared" si="20"/>
        <v>118 o 156</v>
      </c>
      <c r="V64" t="str">
        <f t="shared" si="20"/>
        <v>23 o 31</v>
      </c>
      <c r="W64" t="str">
        <f t="shared" si="20"/>
        <v>19 o 35</v>
      </c>
      <c r="X64" t="str">
        <f t="shared" si="20"/>
        <v>192 o 220</v>
      </c>
      <c r="Y64" t="str">
        <f t="shared" si="20"/>
        <v>0 o 0</v>
      </c>
      <c r="Z64" t="str">
        <f t="shared" si="20"/>
        <v>26 o 49</v>
      </c>
      <c r="AA64" t="str">
        <f t="shared" si="20"/>
        <v>48 o 59</v>
      </c>
      <c r="AB64" t="str">
        <f t="shared" si="20"/>
        <v>25 o 25</v>
      </c>
      <c r="AC64" t="str">
        <f t="shared" si="20"/>
        <v>159 o 229</v>
      </c>
    </row>
    <row r="65" spans="1:29" x14ac:dyDescent="0.25">
      <c r="A65" s="73" t="s">
        <v>409</v>
      </c>
      <c r="E65">
        <f t="shared" ref="E65:AC65" si="21">IFERROR(E60/E62*100,"No Data")</f>
        <v>53.293413173652695</v>
      </c>
      <c r="F65">
        <f t="shared" si="21"/>
        <v>47.5</v>
      </c>
      <c r="G65">
        <f t="shared" si="21"/>
        <v>93.827160493827151</v>
      </c>
      <c r="H65">
        <f t="shared" si="21"/>
        <v>71.111111111111114</v>
      </c>
      <c r="I65">
        <f t="shared" si="21"/>
        <v>75</v>
      </c>
      <c r="J65">
        <f t="shared" si="21"/>
        <v>84.888888888888886</v>
      </c>
      <c r="K65">
        <f t="shared" si="21"/>
        <v>66.265060240963862</v>
      </c>
      <c r="L65" t="str">
        <f t="shared" si="21"/>
        <v>No Data</v>
      </c>
      <c r="M65" t="str">
        <f t="shared" si="21"/>
        <v>No Data</v>
      </c>
      <c r="N65">
        <f t="shared" si="21"/>
        <v>73.636363636363626</v>
      </c>
      <c r="O65">
        <f t="shared" si="21"/>
        <v>80.327868852459019</v>
      </c>
      <c r="P65">
        <f t="shared" si="21"/>
        <v>81.395348837209298</v>
      </c>
      <c r="Q65">
        <f t="shared" si="21"/>
        <v>92.592592592592595</v>
      </c>
      <c r="R65">
        <f t="shared" si="21"/>
        <v>67.272727272727266</v>
      </c>
      <c r="S65">
        <f t="shared" si="21"/>
        <v>88.489208633093526</v>
      </c>
      <c r="T65">
        <f t="shared" si="21"/>
        <v>81.460674157303373</v>
      </c>
      <c r="U65">
        <f t="shared" si="21"/>
        <v>75.641025641025635</v>
      </c>
      <c r="V65">
        <f t="shared" si="21"/>
        <v>74.193548387096769</v>
      </c>
      <c r="W65">
        <f t="shared" si="21"/>
        <v>54.285714285714285</v>
      </c>
      <c r="X65">
        <f t="shared" si="21"/>
        <v>87.272727272727266</v>
      </c>
      <c r="Y65" t="str">
        <f t="shared" si="21"/>
        <v>No Data</v>
      </c>
      <c r="Z65">
        <f t="shared" si="21"/>
        <v>53.061224489795919</v>
      </c>
      <c r="AA65">
        <f t="shared" si="21"/>
        <v>81.355932203389841</v>
      </c>
      <c r="AB65">
        <f t="shared" si="21"/>
        <v>100</v>
      </c>
      <c r="AC65">
        <f t="shared" si="21"/>
        <v>69.432314410480345</v>
      </c>
    </row>
    <row r="66" spans="1:29" x14ac:dyDescent="0.25">
      <c r="A66" s="73" t="s">
        <v>446</v>
      </c>
      <c r="E66">
        <f t="shared" ref="E66:AC66" si="22">IFERROR(E60/E62*100,"Dim Data")</f>
        <v>53.293413173652695</v>
      </c>
      <c r="F66">
        <f t="shared" si="22"/>
        <v>47.5</v>
      </c>
      <c r="G66">
        <f t="shared" si="22"/>
        <v>93.827160493827151</v>
      </c>
      <c r="H66">
        <f t="shared" si="22"/>
        <v>71.111111111111114</v>
      </c>
      <c r="I66">
        <f t="shared" si="22"/>
        <v>75</v>
      </c>
      <c r="J66">
        <f t="shared" si="22"/>
        <v>84.888888888888886</v>
      </c>
      <c r="K66">
        <f t="shared" si="22"/>
        <v>66.265060240963862</v>
      </c>
      <c r="L66" t="str">
        <f t="shared" si="22"/>
        <v>Dim Data</v>
      </c>
      <c r="M66" t="str">
        <f t="shared" si="22"/>
        <v>Dim Data</v>
      </c>
      <c r="N66">
        <f t="shared" si="22"/>
        <v>73.636363636363626</v>
      </c>
      <c r="O66">
        <f t="shared" si="22"/>
        <v>80.327868852459019</v>
      </c>
      <c r="P66">
        <f t="shared" si="22"/>
        <v>81.395348837209298</v>
      </c>
      <c r="Q66">
        <f t="shared" si="22"/>
        <v>92.592592592592595</v>
      </c>
      <c r="R66">
        <f t="shared" si="22"/>
        <v>67.272727272727266</v>
      </c>
      <c r="S66">
        <f t="shared" si="22"/>
        <v>88.489208633093526</v>
      </c>
      <c r="T66">
        <f t="shared" si="22"/>
        <v>81.460674157303373</v>
      </c>
      <c r="U66">
        <f t="shared" si="22"/>
        <v>75.641025641025635</v>
      </c>
      <c r="V66">
        <f t="shared" si="22"/>
        <v>74.193548387096769</v>
      </c>
      <c r="W66">
        <f t="shared" si="22"/>
        <v>54.285714285714285</v>
      </c>
      <c r="X66">
        <f t="shared" si="22"/>
        <v>87.272727272727266</v>
      </c>
      <c r="Y66" t="str">
        <f t="shared" si="22"/>
        <v>Dim Data</v>
      </c>
      <c r="Z66">
        <f t="shared" si="22"/>
        <v>53.061224489795919</v>
      </c>
      <c r="AA66">
        <f t="shared" si="22"/>
        <v>81.355932203389841</v>
      </c>
      <c r="AB66">
        <f t="shared" si="22"/>
        <v>100</v>
      </c>
      <c r="AC66">
        <f t="shared" si="22"/>
        <v>69.432314410480345</v>
      </c>
    </row>
    <row r="67" spans="1:29" x14ac:dyDescent="0.25">
      <c r="A67" s="73"/>
    </row>
    <row r="68" spans="1:29" ht="31.2" x14ac:dyDescent="0.3">
      <c r="A68" s="101" t="s">
        <v>269</v>
      </c>
      <c r="E68">
        <f>SUM(DMQSData!HO2:HO5)/2</f>
        <v>133</v>
      </c>
      <c r="F68">
        <f>SUM(DMQSData!HO6:HO9)/2</f>
        <v>197.5</v>
      </c>
      <c r="G68">
        <f>SUM(DMQSData!HO10:HO13)/2</f>
        <v>43</v>
      </c>
      <c r="H68">
        <f>SUM(DMQSData!HO14:HO17)/2</f>
        <v>182</v>
      </c>
      <c r="I68">
        <f>SUM(DMQSData!HO18:HO21)/2</f>
        <v>71.5</v>
      </c>
      <c r="J68">
        <f>SUM(DMQSData!HO22:HO25)/2</f>
        <v>64.5</v>
      </c>
      <c r="K68">
        <f>SUM(DMQSData!HO26:HO29)/2</f>
        <v>227</v>
      </c>
      <c r="L68">
        <f>SUM(DMQSData!HO30:HO33)/2</f>
        <v>0</v>
      </c>
      <c r="M68">
        <f>SUM(DMQSData!HO34:HO37)/2</f>
        <v>0</v>
      </c>
      <c r="N68">
        <f>SUM(DMQSData!HO38:HO41)/2</f>
        <v>246.5</v>
      </c>
      <c r="O68">
        <f>SUM(DMQSData!HO42:HO45)/2</f>
        <v>132.5</v>
      </c>
      <c r="P68">
        <f>SUM(DMQSData!HO46:HO49)/2</f>
        <v>62</v>
      </c>
      <c r="Q68">
        <f>SUM(DMQSData!HO50:HO53)/2</f>
        <v>75.5</v>
      </c>
      <c r="R68">
        <f>SUM(DMQSData!HO54:HO57)/2</f>
        <v>120.5</v>
      </c>
      <c r="S68">
        <f>SUM(DMQSData!HO58:HO61)/2</f>
        <v>71.5</v>
      </c>
      <c r="T68">
        <f>SUM(DMQSData!HO62:HO65)/2</f>
        <v>176</v>
      </c>
      <c r="U68">
        <f>SUM(DMQSData!HO66:HO69)/2</f>
        <v>240.5</v>
      </c>
      <c r="V68">
        <f>SUM(DMQSData!HO70:HO73)/2</f>
        <v>88.5</v>
      </c>
      <c r="W68">
        <f>SUM(DMQSData!HO74:HO77)/2</f>
        <v>401.5</v>
      </c>
      <c r="X68">
        <f>SUM(DMQSData!HO78:HO81)/2</f>
        <v>93</v>
      </c>
      <c r="Y68">
        <f>SUM(DMQSData!HO82:HO85)/2</f>
        <v>0</v>
      </c>
      <c r="Z68">
        <f>SUM(DMQSData!HO86:HO89)/2</f>
        <v>184</v>
      </c>
      <c r="AA68">
        <f>SUM(DMQSData!HO90:HO93)/2</f>
        <v>85</v>
      </c>
      <c r="AB68">
        <f>SUM(DMQSData!HO94:HO97)/2</f>
        <v>0</v>
      </c>
      <c r="AC68">
        <f>SUM(DMQSData!HO98:HO101)/2</f>
        <v>0</v>
      </c>
    </row>
    <row r="69" spans="1:29" x14ac:dyDescent="0.25">
      <c r="E69">
        <f>IF(SUM(DMQSData!HO2:HO5)&gt;0,SUM(DMQSData!HO2:HO5)/2, "No Data")</f>
        <v>133</v>
      </c>
      <c r="F69">
        <f>IF(SUM(DMQSData!HO6:HO9)&gt;0,SUM(DMQSData!HO6:HO9)/2, "No Data")</f>
        <v>197.5</v>
      </c>
      <c r="G69">
        <f>IF(SUM(DMQSData!HO10:HO13)&gt;0,SUM(DMQSData!HO10:HO13)/2, "No Data")</f>
        <v>43</v>
      </c>
      <c r="H69">
        <f>IF(SUM(DMQSData!HO14:HO17)&gt;0,SUM(DMQSData!HO14:HO17)/2, "No Data")</f>
        <v>182</v>
      </c>
      <c r="I69">
        <f>IF(SUM(DMQSData!HO18:HO21)&gt;0,SUM(DMQSData!HO18:HO21)/2, "No Data")</f>
        <v>71.5</v>
      </c>
      <c r="J69">
        <f>IF(SUM(DMQSData!HO22:HO25)&gt;0,SUM(DMQSData!HO22:HO25)/2, "No Data")</f>
        <v>64.5</v>
      </c>
      <c r="K69">
        <f>IF(SUM(DMQSData!HO26:HO29)&gt;0,SUM(DMQSData!HO26:HO29)/2, "No Data")</f>
        <v>227</v>
      </c>
      <c r="L69" t="str">
        <f>IF(SUM(DMQSData!HO30:HO33)&gt;0,SUM(DMQSData!HO30:HO33)/2, "No Data")</f>
        <v>No Data</v>
      </c>
      <c r="M69" t="str">
        <f>IF(SUM(DMQSData!HO34:HO37)&gt;0,SUM(DMQSData!HO34:HO37)/2, "No Data")</f>
        <v>No Data</v>
      </c>
      <c r="N69">
        <f>IF(SUM(DMQSData!HO38:HO41)&gt;0,SUM(DMQSData!HO38:HO41)/2, "No Data")</f>
        <v>246.5</v>
      </c>
      <c r="O69">
        <f>IF(SUM(DMQSData!HO42:HO45)&gt;0,SUM(DMQSData!HO42:HO45)/2, "No Data")</f>
        <v>132.5</v>
      </c>
      <c r="P69">
        <f>IF(SUM(DMQSData!HO46:HO49)&gt;0,SUM(DMQSData!HO46:HO49)/2, "No Data")</f>
        <v>62</v>
      </c>
      <c r="Q69">
        <f>IF(SUM(DMQSData!HO50:HO53)&gt;0,SUM(DMQSData!HO50:HO53)/2, "No Data")</f>
        <v>75.5</v>
      </c>
      <c r="R69">
        <f>IF(SUM(DMQSData!HO54:HO57)&gt;0,SUM(DMQSData!HO54:HO57)/2, "No Data")</f>
        <v>120.5</v>
      </c>
      <c r="S69">
        <f>IF(SUM(DMQSData!HO58:HO61)&gt;0,SUM(DMQSData!HO58:HO61)/2, "No Data")</f>
        <v>71.5</v>
      </c>
      <c r="T69">
        <f>IF(SUM(DMQSData!HO62:HO65)&gt;0,SUM(DMQSData!HO62:HO65)/2, "No Data")</f>
        <v>176</v>
      </c>
      <c r="U69">
        <f>IF(SUM(DMQSData!HO66:HO69)&gt;0,SUM(DMQSData!HO66:HO69)/2, "No Data")</f>
        <v>240.5</v>
      </c>
      <c r="V69">
        <f>IF(SUM(DMQSData!HO70:HO73)&gt;0,SUM(DMQSData!HO70:HO73)/2, "No Data")</f>
        <v>88.5</v>
      </c>
      <c r="W69">
        <f>IF(SUM(DMQSData!HO74:HO77)&gt;0,SUM(DMQSData!HO74:HO77)/2, "No Data")</f>
        <v>401.5</v>
      </c>
      <c r="X69">
        <f>IF(SUM(DMQSData!HO78:HO81)&gt;0,SUM(DMQSData!HO78:HO81)/2, "No Data")</f>
        <v>93</v>
      </c>
      <c r="Y69" t="str">
        <f>IF(SUM(DMQSData!HO82:HO85)&gt;0,SUM(DMQSData!HO82:HO85)/2, "No Data")</f>
        <v>No Data</v>
      </c>
      <c r="Z69">
        <f>IF(SUM(DMQSData!HO86:HO89)&gt;0,SUM(DMQSData!HO86:HO89)/2, "No Data")</f>
        <v>184</v>
      </c>
      <c r="AA69">
        <f>IF(SUM(DMQSData!HO90:HO93)&gt;0,SUM(DMQSData!HO90:HO93)/2, "No Data")</f>
        <v>85</v>
      </c>
      <c r="AB69" t="str">
        <f>IF(SUM(DMQSData!HO94:HO97)&gt;0,SUM(DMQSData!HO94:HO97)/2, "No Data")</f>
        <v>No Data</v>
      </c>
      <c r="AC69" t="str">
        <f>IF(SUM(DMQSData!HO98:HO101)&gt;0,SUM(DMQSData!HO98:HO101)/2, "No Data")</f>
        <v>No Data</v>
      </c>
    </row>
    <row r="70" spans="1:29" x14ac:dyDescent="0.25">
      <c r="E70">
        <f>IF(SUM(DMQSData!HO2:HO5)&gt;0,SUM(DMQSData!HO2:HO5)/2, "Dim Data")</f>
        <v>133</v>
      </c>
      <c r="F70">
        <f>IF(SUM(DMQSData!HO6:HO9)&gt;0,SUM(DMQSData!HO6:HO9)/2, "Dim Data")</f>
        <v>197.5</v>
      </c>
      <c r="G70">
        <f>IF(SUM(DMQSData!HO10:HO13)&gt;0,SUM(DMQSData!HO10:HO13)/2, "Dim Data")</f>
        <v>43</v>
      </c>
      <c r="H70">
        <f>IF(SUM(DMQSData!HO14:HO17)&gt;0,SUM(DMQSData!HO14:HO17)/2, "Dim Data")</f>
        <v>182</v>
      </c>
      <c r="I70">
        <f>IF(SUM(DMQSData!HO18:HO21)&gt;0,SUM(DMQSData!HO18:HO21)/2, "Dim Data")</f>
        <v>71.5</v>
      </c>
      <c r="J70">
        <f>IF(SUM(DMQSData!HO22:HO25)&gt;0,SUM(DMQSData!HO22:HO25)/2, "Dim Data")</f>
        <v>64.5</v>
      </c>
      <c r="K70">
        <f>IF(SUM(DMQSData!HO26:HO29)&gt;0,SUM(DMQSData!HO26:HO29)/2, "Dim Data")</f>
        <v>227</v>
      </c>
      <c r="L70" t="str">
        <f>IF(SUM(DMQSData!HO30:HO33)&gt;0,SUM(DMQSData!HO30:HO33)/2, "Dim Data")</f>
        <v>Dim Data</v>
      </c>
      <c r="M70" t="str">
        <f>IF(SUM(DMQSData!HO34:HO37)&gt;0,SUM(DMQSData!HO34:HO37)/2, "Dim Data")</f>
        <v>Dim Data</v>
      </c>
      <c r="N70">
        <f>IF(SUM(DMQSData!HO38:HO41)&gt;0,SUM(DMQSData!HO38:HO41)/2, "Dim Data")</f>
        <v>246.5</v>
      </c>
      <c r="O70">
        <f>IF(SUM(DMQSData!HO42:HO45)&gt;0,SUM(DMQSData!HO42:HO45)/2, "Dim Data")</f>
        <v>132.5</v>
      </c>
      <c r="P70">
        <f>IF(SUM(DMQSData!HO46:HO49)&gt;0,SUM(DMQSData!HO46:HO49)/2, "Dim Data")</f>
        <v>62</v>
      </c>
      <c r="Q70">
        <f>IF(SUM(DMQSData!HO50:HO53)&gt;0,SUM(DMQSData!HO50:HO53)/2, "Dim Data")</f>
        <v>75.5</v>
      </c>
      <c r="R70">
        <f>IF(SUM(DMQSData!HO54:HO57)&gt;0,SUM(DMQSData!HO54:HO57)/2, "Dim Data")</f>
        <v>120.5</v>
      </c>
      <c r="S70">
        <f>IF(SUM(DMQSData!HO58:HO61)&gt;0,SUM(DMQSData!HO58:HO61)/2, "Dim Data")</f>
        <v>71.5</v>
      </c>
      <c r="T70">
        <f>IF(SUM(DMQSData!HO62:HO65)&gt;0,SUM(DMQSData!HO62:HO65)/2, "Dim Data")</f>
        <v>176</v>
      </c>
      <c r="U70">
        <f>IF(SUM(DMQSData!HO66:HO69)&gt;0,SUM(DMQSData!HO66:HO69)/2, "Dim Data")</f>
        <v>240.5</v>
      </c>
      <c r="V70">
        <f>IF(SUM(DMQSData!HO70:HO73)&gt;0,SUM(DMQSData!HO70:HO73)/2, "Dim Data")</f>
        <v>88.5</v>
      </c>
      <c r="W70">
        <f>IF(SUM(DMQSData!HO74:HO77)&gt;0,SUM(DMQSData!HO74:HO77)/2, "Dim Data")</f>
        <v>401.5</v>
      </c>
      <c r="X70">
        <f>IF(SUM(DMQSData!HO78:HO81)&gt;0,SUM(DMQSData!HO78:HO81)/2, "Dim Data")</f>
        <v>93</v>
      </c>
      <c r="Y70" t="str">
        <f>IF(SUM(DMQSData!HO82:HO85)&gt;0,SUM(DMQSData!HO82:HO85)/2, "Dim Data")</f>
        <v>Dim Data</v>
      </c>
      <c r="Z70">
        <f>IF(SUM(DMQSData!HO86:HO89)&gt;0,SUM(DMQSData!HO86:HO89)/2, "Dim Data")</f>
        <v>184</v>
      </c>
      <c r="AA70">
        <f>IF(SUM(DMQSData!HO90:HO93)&gt;0,SUM(DMQSData!HO90:HO93)/2, "Dim Data")</f>
        <v>85</v>
      </c>
      <c r="AB70" t="str">
        <f>IF(SUM(DMQSData!HO94:HO97)&gt;0,SUM(DMQSData!HO94:HO97)/2, "Dim Data")</f>
        <v>Dim Data</v>
      </c>
      <c r="AC70" t="str">
        <f>IF(SUM(DMQSData!HO98:HO101)&gt;0,SUM(DMQSData!HO98:HO101)/2, "Dim Data")</f>
        <v>Dim Data</v>
      </c>
    </row>
    <row r="72" spans="1:29" x14ac:dyDescent="0.25">
      <c r="A72" s="73" t="s">
        <v>463</v>
      </c>
      <c r="E72" s="150">
        <f>SUM(Appeals!E2:E5)</f>
        <v>4</v>
      </c>
      <c r="F72" s="151">
        <f>SUM(Appeals!E6:E9)</f>
        <v>5</v>
      </c>
      <c r="G72" s="151">
        <f>SUM(Appeals!E10:E13)</f>
        <v>13</v>
      </c>
      <c r="H72" s="151">
        <f>SUM(Appeals!E14:E17)</f>
        <v>17</v>
      </c>
      <c r="I72" s="151">
        <f>SUM(Appeals!E18:E21)</f>
        <v>45</v>
      </c>
      <c r="J72" s="151">
        <f>SUM(Appeals!E22:E25)</f>
        <v>31</v>
      </c>
      <c r="K72" s="151">
        <f>SUM(Appeals!E26:E29)</f>
        <v>15</v>
      </c>
      <c r="L72" s="151">
        <f>SUM(Appeals!E30:E33)</f>
        <v>12</v>
      </c>
      <c r="M72" s="151">
        <f>SUM(Appeals!E34:E37)</f>
        <v>12</v>
      </c>
      <c r="N72" s="151">
        <f>SUM(Appeals!E38:E41)</f>
        <v>29</v>
      </c>
      <c r="O72" s="151">
        <f>SUM(Appeals!E42:E45)</f>
        <v>9</v>
      </c>
      <c r="P72" s="151">
        <f>SUM(Appeals!E46:E49)</f>
        <v>13</v>
      </c>
      <c r="Q72" s="151">
        <f>SUM(Appeals!E50:E53)</f>
        <v>5</v>
      </c>
      <c r="R72" s="151">
        <f>SUM(Appeals!E54:E57)</f>
        <v>24</v>
      </c>
      <c r="S72" s="151">
        <f>SUM(Appeals!E58:E61)</f>
        <v>9</v>
      </c>
      <c r="T72" s="151">
        <f>SUM(Appeals!E62:E65)</f>
        <v>26</v>
      </c>
      <c r="U72" s="151">
        <f>SUM(Appeals!E66:E69)</f>
        <v>23</v>
      </c>
      <c r="V72" s="151">
        <f>SUM(Appeals!E70:E73)</f>
        <v>13</v>
      </c>
      <c r="W72" s="151">
        <f>SUM(Appeals!E74:E77)</f>
        <v>23</v>
      </c>
      <c r="X72" s="151">
        <f>SUM(Appeals!E78:E81)</f>
        <v>32</v>
      </c>
      <c r="Y72" s="151">
        <f>SUM(Appeals!E82:E85)</f>
        <v>8</v>
      </c>
      <c r="Z72" s="151">
        <f>SUM(Appeals!E86:E89)</f>
        <v>71</v>
      </c>
      <c r="AA72" s="151">
        <f>SUM(Appeals!E90:E93)</f>
        <v>9</v>
      </c>
      <c r="AB72" s="151">
        <f>SUM(Appeals!E94:E97)</f>
        <v>34</v>
      </c>
      <c r="AC72" s="151">
        <f>SUM(Appeals!E98:E101)</f>
        <v>15</v>
      </c>
    </row>
    <row r="73" spans="1:29" x14ac:dyDescent="0.25">
      <c r="A73" s="73" t="s">
        <v>464</v>
      </c>
      <c r="E73" s="150">
        <f>SUM(Appeals!D2:D5)</f>
        <v>3</v>
      </c>
      <c r="F73" s="151">
        <f>SUM(Appeals!D6:D9)</f>
        <v>4</v>
      </c>
      <c r="G73" s="151">
        <f>SUM(Appeals!D10:D13)</f>
        <v>8</v>
      </c>
      <c r="H73" s="151">
        <f>SUM(Appeals!D14:D17)</f>
        <v>13</v>
      </c>
      <c r="I73" s="151">
        <f>SUM(Appeals!D18:D21)</f>
        <v>30</v>
      </c>
      <c r="J73" s="151">
        <f>SUM(Appeals!D22:D25)</f>
        <v>20</v>
      </c>
      <c r="K73" s="151">
        <f>SUM(Appeals!D26:D29)</f>
        <v>12</v>
      </c>
      <c r="L73" s="151">
        <f>SUM(Appeals!D30:D33)</f>
        <v>10</v>
      </c>
      <c r="M73" s="151">
        <f>SUM(Appeals!D34:D37)</f>
        <v>6</v>
      </c>
      <c r="N73" s="151">
        <f>SUM(Appeals!D38:D41)</f>
        <v>14</v>
      </c>
      <c r="O73" s="151">
        <f>SUM(Appeals!D42:D45)</f>
        <v>5</v>
      </c>
      <c r="P73" s="151">
        <f>SUM(Appeals!D46:D49)</f>
        <v>6</v>
      </c>
      <c r="Q73" s="151">
        <f>SUM(Appeals!D50:D53)</f>
        <v>4</v>
      </c>
      <c r="R73" s="151">
        <f>SUM(Appeals!D54:D57)</f>
        <v>16</v>
      </c>
      <c r="S73" s="151">
        <f>SUM(Appeals!D58:D61)</f>
        <v>5</v>
      </c>
      <c r="T73" s="151">
        <f>SUM(Appeals!D62:D65)</f>
        <v>21</v>
      </c>
      <c r="U73" s="151">
        <f>SUM(Appeals!D66:D69)</f>
        <v>14</v>
      </c>
      <c r="V73" s="151">
        <f>SUM(Appeals!D70:D73)</f>
        <v>10</v>
      </c>
      <c r="W73" s="151">
        <f>SUM(Appeals!D74:D77)</f>
        <v>15</v>
      </c>
      <c r="X73" s="151">
        <f>SUM(Appeals!D78:D81)</f>
        <v>24</v>
      </c>
      <c r="Y73" s="151">
        <f>SUM(Appeals!D82:D85)</f>
        <v>5</v>
      </c>
      <c r="Z73" s="151">
        <f>SUM(Appeals!D86:D89)</f>
        <v>39</v>
      </c>
      <c r="AA73" s="151">
        <f>SUM(Appeals!D90:D93)</f>
        <v>6</v>
      </c>
      <c r="AB73" s="151">
        <f>SUM(Appeals!D94:D97)</f>
        <v>26</v>
      </c>
      <c r="AC73" s="151">
        <f>SUM(Appeals!D98:D101)</f>
        <v>10</v>
      </c>
    </row>
    <row r="74" spans="1:29" x14ac:dyDescent="0.25">
      <c r="A74" s="73" t="s">
        <v>291</v>
      </c>
      <c r="E74">
        <f>E73/E72*100</f>
        <v>75</v>
      </c>
      <c r="F74" s="80">
        <f t="shared" ref="F74:AC74" si="23">F73/F72*100</f>
        <v>80</v>
      </c>
      <c r="G74" s="80">
        <f t="shared" si="23"/>
        <v>61.53846153846154</v>
      </c>
      <c r="H74" s="80">
        <f t="shared" si="23"/>
        <v>76.470588235294116</v>
      </c>
      <c r="I74" s="80">
        <f t="shared" si="23"/>
        <v>66.666666666666657</v>
      </c>
      <c r="J74" s="80">
        <f t="shared" si="23"/>
        <v>64.516129032258064</v>
      </c>
      <c r="K74" s="80">
        <f t="shared" si="23"/>
        <v>80</v>
      </c>
      <c r="L74" s="80">
        <f t="shared" si="23"/>
        <v>83.333333333333343</v>
      </c>
      <c r="M74" s="80">
        <f t="shared" si="23"/>
        <v>50</v>
      </c>
      <c r="N74" s="80">
        <f t="shared" si="23"/>
        <v>48.275862068965516</v>
      </c>
      <c r="O74" s="80">
        <f t="shared" si="23"/>
        <v>55.555555555555557</v>
      </c>
      <c r="P74" s="80">
        <f t="shared" si="23"/>
        <v>46.153846153846153</v>
      </c>
      <c r="Q74" s="80">
        <f t="shared" si="23"/>
        <v>80</v>
      </c>
      <c r="R74" s="80">
        <f t="shared" si="23"/>
        <v>66.666666666666657</v>
      </c>
      <c r="S74" s="80">
        <f t="shared" si="23"/>
        <v>55.555555555555557</v>
      </c>
      <c r="T74" s="80">
        <f t="shared" si="23"/>
        <v>80.769230769230774</v>
      </c>
      <c r="U74" s="80">
        <f t="shared" si="23"/>
        <v>60.869565217391312</v>
      </c>
      <c r="V74" s="80">
        <f t="shared" si="23"/>
        <v>76.923076923076934</v>
      </c>
      <c r="W74" s="80">
        <f t="shared" si="23"/>
        <v>65.217391304347828</v>
      </c>
      <c r="X74" s="80">
        <f t="shared" si="23"/>
        <v>75</v>
      </c>
      <c r="Y74" s="80">
        <f t="shared" si="23"/>
        <v>62.5</v>
      </c>
      <c r="Z74" s="80">
        <f t="shared" si="23"/>
        <v>54.929577464788736</v>
      </c>
      <c r="AA74" s="80">
        <f t="shared" si="23"/>
        <v>66.666666666666657</v>
      </c>
      <c r="AB74" s="80">
        <f t="shared" si="23"/>
        <v>76.470588235294116</v>
      </c>
      <c r="AC74" s="80">
        <f t="shared" si="23"/>
        <v>66.666666666666657</v>
      </c>
    </row>
    <row r="77" spans="1:29" x14ac:dyDescent="0.25">
      <c r="A77" s="73" t="s">
        <v>465</v>
      </c>
      <c r="E77" s="150">
        <f>SUM(Appeals!H2:H5)</f>
        <v>0</v>
      </c>
      <c r="F77" s="151">
        <f>SUM(Appeals!H6:H9)</f>
        <v>0</v>
      </c>
      <c r="G77" s="151">
        <f>SUM(Appeals!H10:H13)</f>
        <v>0</v>
      </c>
      <c r="H77" s="151">
        <f>SUM(Appeals!H14:H17)</f>
        <v>0</v>
      </c>
      <c r="I77" s="151">
        <f>SUM(Appeals!H18:H21)</f>
        <v>0</v>
      </c>
      <c r="J77" s="151">
        <f>SUM(Appeals!H22:H25)</f>
        <v>0</v>
      </c>
      <c r="K77" s="151">
        <f>SUM(Appeals!H26:H29)</f>
        <v>0</v>
      </c>
      <c r="L77" s="151">
        <f>SUM(Appeals!H30:H33)</f>
        <v>0</v>
      </c>
      <c r="M77" s="151">
        <f>SUM(Appeals!H34:H37)</f>
        <v>1</v>
      </c>
      <c r="N77" s="151">
        <f>SUM(Appeals!H38:H41)</f>
        <v>2</v>
      </c>
      <c r="O77" s="151">
        <f>SUM(Appeals!H42:H45)</f>
        <v>0</v>
      </c>
      <c r="P77" s="151">
        <f>SUM(Appeals!H46:H49)</f>
        <v>0</v>
      </c>
      <c r="Q77" s="151">
        <f>SUM(Appeals!H50:H53)</f>
        <v>0</v>
      </c>
      <c r="R77" s="151">
        <f>SUM(Appeals!H54:H57)</f>
        <v>1</v>
      </c>
      <c r="S77" s="151">
        <f>SUM(Appeals!H58:H61)</f>
        <v>0</v>
      </c>
      <c r="T77" s="151">
        <f>SUM(Appeals!H62:H65)</f>
        <v>0</v>
      </c>
      <c r="U77" s="151">
        <f>SUM(Appeals!H66:H69)</f>
        <v>1</v>
      </c>
      <c r="V77" s="151">
        <f>SUM(Appeals!H70:H73)</f>
        <v>0</v>
      </c>
      <c r="W77" s="151">
        <f>SUM(Appeals!H74:H77)</f>
        <v>0</v>
      </c>
      <c r="X77" s="151">
        <f>SUM(Appeals!H78:H81)</f>
        <v>1</v>
      </c>
      <c r="Y77" s="151">
        <f>SUM(Appeals!H82:H85)</f>
        <v>0</v>
      </c>
      <c r="Z77" s="151">
        <f>SUM(Appeals!H86:H89)</f>
        <v>0</v>
      </c>
      <c r="AA77" s="151">
        <f>SUM(Appeals!H90:H93)</f>
        <v>0</v>
      </c>
      <c r="AB77" s="151">
        <f>SUM(Appeals!H94:H97)</f>
        <v>0</v>
      </c>
      <c r="AC77" s="151">
        <f>SUM(Appeals!H98:H101)</f>
        <v>0</v>
      </c>
    </row>
    <row r="83" spans="1:12" ht="15.6" x14ac:dyDescent="0.3">
      <c r="A83" s="157" t="s">
        <v>483</v>
      </c>
    </row>
    <row r="85" spans="1:12" ht="15.6" x14ac:dyDescent="0.3">
      <c r="A85" s="157" t="s">
        <v>287</v>
      </c>
    </row>
    <row r="86" spans="1:12" ht="30.6" x14ac:dyDescent="0.3">
      <c r="A86" s="157"/>
      <c r="G86" s="158" t="s">
        <v>506</v>
      </c>
      <c r="H86" s="159" t="s">
        <v>507</v>
      </c>
      <c r="I86" s="161" t="s">
        <v>485</v>
      </c>
      <c r="J86" s="161" t="s">
        <v>486</v>
      </c>
      <c r="K86" s="161" t="s">
        <v>487</v>
      </c>
    </row>
    <row r="87" spans="1:12" x14ac:dyDescent="0.25">
      <c r="A87" s="4" t="s">
        <v>29</v>
      </c>
      <c r="G87" s="23" t="s">
        <v>30</v>
      </c>
      <c r="H87" s="23" t="s">
        <v>258</v>
      </c>
      <c r="I87">
        <f>SUM(J87:K87)</f>
        <v>25</v>
      </c>
      <c r="J87">
        <v>20</v>
      </c>
      <c r="K87">
        <v>5</v>
      </c>
    </row>
    <row r="88" spans="1:12" ht="30" x14ac:dyDescent="0.25">
      <c r="G88" s="158" t="s">
        <v>484</v>
      </c>
      <c r="H88" s="161" t="s">
        <v>485</v>
      </c>
      <c r="I88" s="161" t="s">
        <v>488</v>
      </c>
      <c r="J88" s="162"/>
    </row>
    <row r="89" spans="1:12" x14ac:dyDescent="0.25">
      <c r="A89" s="4" t="s">
        <v>292</v>
      </c>
      <c r="G89" s="23">
        <f>I89/H89</f>
        <v>47.428571428571431</v>
      </c>
      <c r="H89">
        <v>7</v>
      </c>
      <c r="I89" s="151">
        <f>SUM(LDPs!B3:Z3)</f>
        <v>332</v>
      </c>
    </row>
    <row r="90" spans="1:12" ht="30" x14ac:dyDescent="0.25">
      <c r="G90" s="158" t="s">
        <v>484</v>
      </c>
      <c r="H90" s="159" t="s">
        <v>507</v>
      </c>
      <c r="I90" s="161" t="s">
        <v>485</v>
      </c>
      <c r="J90" s="161" t="s">
        <v>486</v>
      </c>
      <c r="K90" s="161" t="s">
        <v>487</v>
      </c>
    </row>
    <row r="91" spans="1:12" x14ac:dyDescent="0.25">
      <c r="A91" s="4" t="s">
        <v>260</v>
      </c>
      <c r="G91" s="23" t="s">
        <v>30</v>
      </c>
      <c r="H91" s="23" t="s">
        <v>258</v>
      </c>
      <c r="J91">
        <v>8</v>
      </c>
      <c r="K91">
        <v>0</v>
      </c>
    </row>
    <row r="92" spans="1:12" ht="30" x14ac:dyDescent="0.25">
      <c r="G92" s="158" t="s">
        <v>484</v>
      </c>
      <c r="H92" s="161" t="s">
        <v>485</v>
      </c>
      <c r="I92" s="161" t="s">
        <v>489</v>
      </c>
    </row>
    <row r="93" spans="1:12" x14ac:dyDescent="0.25">
      <c r="A93" s="4" t="s">
        <v>261</v>
      </c>
      <c r="G93" s="23">
        <f>I93/H93</f>
        <v>4.2119999999999997</v>
      </c>
      <c r="H93">
        <v>25</v>
      </c>
      <c r="I93" s="151">
        <f>SUM(HLS!B2:Z2)</f>
        <v>105.3</v>
      </c>
    </row>
    <row r="95" spans="1:12" ht="30.6" x14ac:dyDescent="0.3">
      <c r="A95" s="157" t="s">
        <v>25</v>
      </c>
      <c r="G95" s="159" t="s">
        <v>484</v>
      </c>
      <c r="H95" s="159" t="s">
        <v>496</v>
      </c>
      <c r="I95" s="159" t="s">
        <v>497</v>
      </c>
      <c r="J95" s="159"/>
      <c r="K95" s="159" t="s">
        <v>498</v>
      </c>
      <c r="L95" s="159" t="s">
        <v>499</v>
      </c>
    </row>
    <row r="96" spans="1:12" x14ac:dyDescent="0.25">
      <c r="A96" s="4" t="s">
        <v>293</v>
      </c>
      <c r="G96">
        <f>I96/H96*100</f>
        <v>23.615160349854229</v>
      </c>
      <c r="H96">
        <f>SUM(E14:AC14)</f>
        <v>686</v>
      </c>
      <c r="I96">
        <f>SUM(E13:AC13)</f>
        <v>162</v>
      </c>
      <c r="K96" t="str">
        <f>I96&amp;" of "&amp;H96</f>
        <v>162 of 686</v>
      </c>
      <c r="L96" t="str">
        <f>I96&amp;" o "&amp;H96</f>
        <v>162 o 686</v>
      </c>
    </row>
    <row r="97" spans="1:12" ht="30" x14ac:dyDescent="0.25">
      <c r="G97" s="158" t="s">
        <v>484</v>
      </c>
      <c r="H97" s="161" t="s">
        <v>485</v>
      </c>
      <c r="I97" s="161" t="s">
        <v>495</v>
      </c>
    </row>
    <row r="98" spans="1:12" x14ac:dyDescent="0.25">
      <c r="A98" s="4" t="s">
        <v>285</v>
      </c>
      <c r="G98" s="23">
        <f>I98/H98</f>
        <v>205.97222222222223</v>
      </c>
      <c r="H98">
        <f>'Average times'!E105</f>
        <v>36</v>
      </c>
      <c r="I98" s="151">
        <f>'Average times'!D105</f>
        <v>7415</v>
      </c>
    </row>
    <row r="99" spans="1:12" ht="30" x14ac:dyDescent="0.25">
      <c r="G99" s="159" t="s">
        <v>484</v>
      </c>
      <c r="H99" s="159" t="s">
        <v>496</v>
      </c>
      <c r="I99" s="159" t="s">
        <v>497</v>
      </c>
      <c r="K99" s="159" t="s">
        <v>498</v>
      </c>
      <c r="L99" s="159" t="s">
        <v>499</v>
      </c>
    </row>
    <row r="100" spans="1:12" x14ac:dyDescent="0.25">
      <c r="A100" s="4" t="s">
        <v>294</v>
      </c>
      <c r="G100">
        <f>I100/H100*100</f>
        <v>72.681072594306499</v>
      </c>
      <c r="H100">
        <f>SUM(E28:AC28)</f>
        <v>24203</v>
      </c>
      <c r="I100">
        <f>SUM(E27:AC27)</f>
        <v>17591</v>
      </c>
      <c r="K100" t="str">
        <f>I100&amp;" of "&amp;H100</f>
        <v>17591 of 24203</v>
      </c>
      <c r="L100" t="str">
        <f>I100&amp;" o "&amp;H100</f>
        <v>17591 o 24203</v>
      </c>
    </row>
    <row r="101" spans="1:12" ht="30" x14ac:dyDescent="0.25">
      <c r="G101" s="158" t="s">
        <v>484</v>
      </c>
      <c r="H101" s="161" t="s">
        <v>485</v>
      </c>
      <c r="I101" s="161" t="s">
        <v>495</v>
      </c>
    </row>
    <row r="102" spans="1:12" x14ac:dyDescent="0.25">
      <c r="A102" s="4" t="s">
        <v>290</v>
      </c>
      <c r="G102" s="23">
        <f>I102/H102</f>
        <v>76.421052631578945</v>
      </c>
      <c r="H102">
        <f>'Average times'!G105</f>
        <v>38</v>
      </c>
      <c r="I102" s="151">
        <f>'Average times'!F105</f>
        <v>2904</v>
      </c>
    </row>
    <row r="104" spans="1:12" ht="15.6" x14ac:dyDescent="0.3">
      <c r="A104" s="157" t="s">
        <v>26</v>
      </c>
    </row>
    <row r="105" spans="1:12" ht="30.6" x14ac:dyDescent="0.3">
      <c r="A105" s="157"/>
      <c r="G105" s="159" t="s">
        <v>484</v>
      </c>
      <c r="H105" s="159" t="s">
        <v>496</v>
      </c>
      <c r="I105" s="159" t="s">
        <v>500</v>
      </c>
      <c r="K105" s="159" t="s">
        <v>498</v>
      </c>
      <c r="L105" s="159" t="s">
        <v>499</v>
      </c>
    </row>
    <row r="106" spans="1:12" x14ac:dyDescent="0.25">
      <c r="A106" s="4" t="s">
        <v>296</v>
      </c>
      <c r="G106">
        <f>I106/H106*100</f>
        <v>10.526315789473683</v>
      </c>
      <c r="H106">
        <f>SUM(E39:AC39)</f>
        <v>836</v>
      </c>
      <c r="I106">
        <f>SUM(E38:AC38)</f>
        <v>88</v>
      </c>
      <c r="K106" t="str">
        <f>I106&amp;" of "&amp;H106</f>
        <v>88 of 836</v>
      </c>
      <c r="L106" t="str">
        <f>I106&amp;" o "&amp;H106</f>
        <v>88 o 836</v>
      </c>
    </row>
    <row r="107" spans="1:12" ht="30" x14ac:dyDescent="0.25">
      <c r="G107" s="159" t="s">
        <v>484</v>
      </c>
      <c r="H107" s="159" t="s">
        <v>501</v>
      </c>
      <c r="I107" s="159" t="s">
        <v>502</v>
      </c>
      <c r="K107" s="159" t="s">
        <v>498</v>
      </c>
      <c r="L107" s="159" t="s">
        <v>499</v>
      </c>
    </row>
    <row r="108" spans="1:12" x14ac:dyDescent="0.25">
      <c r="A108" s="4" t="s">
        <v>291</v>
      </c>
      <c r="G108">
        <f>I108/H108*100</f>
        <v>65.593561368209251</v>
      </c>
      <c r="H108" s="151">
        <f>SUM(E72:AC72)</f>
        <v>497</v>
      </c>
      <c r="I108" s="151">
        <f>SUM(E73:AC73)</f>
        <v>326</v>
      </c>
      <c r="K108" t="str">
        <f>I108&amp;" of "&amp;H108</f>
        <v>326 of 497</v>
      </c>
      <c r="L108" t="str">
        <f>I108&amp;" o "&amp;H108</f>
        <v>326 o 497</v>
      </c>
    </row>
    <row r="109" spans="1:12" ht="30" x14ac:dyDescent="0.25">
      <c r="G109" s="159" t="s">
        <v>484</v>
      </c>
      <c r="H109" s="159" t="s">
        <v>503</v>
      </c>
      <c r="I109" s="159" t="s">
        <v>504</v>
      </c>
    </row>
    <row r="110" spans="1:12" x14ac:dyDescent="0.25">
      <c r="A110" s="4" t="s">
        <v>297</v>
      </c>
      <c r="G110">
        <v>0</v>
      </c>
      <c r="H110" s="151">
        <v>25</v>
      </c>
      <c r="I110" s="151">
        <f>SUM(E77:AC77)</f>
        <v>6</v>
      </c>
    </row>
    <row r="112" spans="1:12" ht="15.6" x14ac:dyDescent="0.3">
      <c r="A112" s="157" t="s">
        <v>27</v>
      </c>
    </row>
    <row r="113" spans="1:12" ht="30.6" x14ac:dyDescent="0.3">
      <c r="A113" s="157"/>
      <c r="G113" s="158" t="s">
        <v>506</v>
      </c>
      <c r="H113" s="159" t="s">
        <v>507</v>
      </c>
      <c r="I113" s="161" t="s">
        <v>485</v>
      </c>
      <c r="J113" s="161" t="s">
        <v>486</v>
      </c>
      <c r="K113" s="161" t="s">
        <v>487</v>
      </c>
    </row>
    <row r="114" spans="1:12" x14ac:dyDescent="0.25">
      <c r="A114" s="4" t="s">
        <v>271</v>
      </c>
      <c r="G114" s="23" t="s">
        <v>30</v>
      </c>
      <c r="H114" s="23" t="s">
        <v>258</v>
      </c>
      <c r="I114">
        <f>SUM(J114:K114)</f>
        <v>25</v>
      </c>
      <c r="J114">
        <v>22</v>
      </c>
      <c r="K114">
        <v>3</v>
      </c>
    </row>
    <row r="115" spans="1:12" ht="30" x14ac:dyDescent="0.25">
      <c r="G115" s="158" t="s">
        <v>484</v>
      </c>
      <c r="H115" s="161" t="s">
        <v>485</v>
      </c>
      <c r="I115" s="161" t="s">
        <v>486</v>
      </c>
      <c r="J115" s="161" t="s">
        <v>487</v>
      </c>
    </row>
    <row r="116" spans="1:12" x14ac:dyDescent="0.25">
      <c r="A116" s="4" t="s">
        <v>24</v>
      </c>
      <c r="G116" s="23"/>
    </row>
    <row r="117" spans="1:12" ht="30" x14ac:dyDescent="0.25">
      <c r="G117" s="158" t="s">
        <v>506</v>
      </c>
      <c r="H117" s="159" t="s">
        <v>507</v>
      </c>
      <c r="I117" s="161" t="s">
        <v>485</v>
      </c>
      <c r="J117" s="161" t="s">
        <v>486</v>
      </c>
      <c r="K117" s="160" t="s">
        <v>505</v>
      </c>
      <c r="L117" s="161" t="s">
        <v>487</v>
      </c>
    </row>
    <row r="118" spans="1:12" x14ac:dyDescent="0.25">
      <c r="A118" s="4" t="s">
        <v>268</v>
      </c>
      <c r="G118" s="23" t="s">
        <v>30</v>
      </c>
      <c r="H118" s="23" t="s">
        <v>258</v>
      </c>
      <c r="I118">
        <f>SUM(J118:L118)</f>
        <v>25</v>
      </c>
      <c r="J118">
        <v>20</v>
      </c>
      <c r="K118">
        <v>2</v>
      </c>
      <c r="L118">
        <v>3</v>
      </c>
    </row>
    <row r="120" spans="1:12" ht="15.6" x14ac:dyDescent="0.3">
      <c r="A120" s="157" t="s">
        <v>28</v>
      </c>
    </row>
    <row r="121" spans="1:12" ht="30.6" x14ac:dyDescent="0.3">
      <c r="A121" s="157"/>
      <c r="G121" s="159" t="s">
        <v>484</v>
      </c>
      <c r="H121" s="159" t="s">
        <v>508</v>
      </c>
      <c r="I121" s="159" t="s">
        <v>497</v>
      </c>
      <c r="J121" s="159"/>
      <c r="K121" s="159" t="s">
        <v>498</v>
      </c>
      <c r="L121" s="159" t="s">
        <v>499</v>
      </c>
    </row>
    <row r="122" spans="1:12" x14ac:dyDescent="0.25">
      <c r="A122" s="4" t="s">
        <v>262</v>
      </c>
      <c r="G122">
        <f>I122/H122*100</f>
        <v>65.812917594654792</v>
      </c>
      <c r="H122">
        <f>SUM(E50:AC50)</f>
        <v>6286</v>
      </c>
      <c r="I122">
        <f>SUM(E48:AC48)</f>
        <v>4137</v>
      </c>
      <c r="K122" t="str">
        <f>I122&amp;" of "&amp;H122</f>
        <v>4137 of 6286</v>
      </c>
      <c r="L122" t="str">
        <f>I122&amp;" o "&amp;H122</f>
        <v>4137 o 6286</v>
      </c>
    </row>
    <row r="123" spans="1:12" ht="30" x14ac:dyDescent="0.25">
      <c r="G123" s="158" t="s">
        <v>484</v>
      </c>
      <c r="H123" s="161" t="s">
        <v>485</v>
      </c>
      <c r="I123" s="161" t="s">
        <v>495</v>
      </c>
    </row>
    <row r="124" spans="1:12" x14ac:dyDescent="0.25">
      <c r="A124" s="4" t="s">
        <v>270</v>
      </c>
      <c r="G124" s="23">
        <f>I124/H124</f>
        <v>71.130434782608702</v>
      </c>
      <c r="H124">
        <f>'Average times'!I105</f>
        <v>23</v>
      </c>
      <c r="I124" s="151">
        <f>'Average times'!H105</f>
        <v>1636</v>
      </c>
    </row>
    <row r="125" spans="1:12" ht="30" x14ac:dyDescent="0.25">
      <c r="G125" s="159" t="s">
        <v>484</v>
      </c>
      <c r="H125" s="159" t="s">
        <v>508</v>
      </c>
      <c r="I125" s="159" t="s">
        <v>497</v>
      </c>
    </row>
    <row r="126" spans="1:12" x14ac:dyDescent="0.25">
      <c r="A126" s="4" t="s">
        <v>263</v>
      </c>
      <c r="G126">
        <f>I126/H126*100</f>
        <v>76.764500349406006</v>
      </c>
      <c r="H126">
        <f>SUM(E62:AC62)</f>
        <v>2862</v>
      </c>
      <c r="I126">
        <f>SUM(E60:AC60)</f>
        <v>2197</v>
      </c>
    </row>
    <row r="127" spans="1:12" ht="30" x14ac:dyDescent="0.25">
      <c r="G127" s="158" t="s">
        <v>484</v>
      </c>
      <c r="H127" s="161" t="s">
        <v>485</v>
      </c>
      <c r="I127" s="161" t="s">
        <v>495</v>
      </c>
    </row>
    <row r="128" spans="1:12" x14ac:dyDescent="0.25">
      <c r="A128" s="4" t="s">
        <v>269</v>
      </c>
      <c r="G128" s="23">
        <f>I128/H128</f>
        <v>175.4848484848485</v>
      </c>
      <c r="H128">
        <f>'Average times'!K105</f>
        <v>33</v>
      </c>
      <c r="I128" s="151">
        <f>'Average times'!J105</f>
        <v>5791</v>
      </c>
    </row>
  </sheetData>
  <mergeCells count="1">
    <mergeCell ref="A1:AC2"/>
  </mergeCells>
  <pageMargins left="0.59055118110236227" right="0.59055118110236227" top="0.59055118110236227" bottom="0.59055118110236227" header="0.31496062992125984" footer="0.31496062992125984"/>
  <pageSetup paperSize="8" scale="29" orientation="landscape" horizontalDpi="300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/>
  </sheetViews>
  <sheetFormatPr defaultRowHeight="15" x14ac:dyDescent="0.25"/>
  <cols>
    <col min="4" max="11" width="9.6328125" customWidth="1"/>
  </cols>
  <sheetData>
    <row r="1" spans="1:11" ht="15.6" x14ac:dyDescent="0.3">
      <c r="A1" s="70" t="s">
        <v>33</v>
      </c>
      <c r="B1" s="70" t="s">
        <v>34</v>
      </c>
      <c r="C1" s="70" t="s">
        <v>35</v>
      </c>
      <c r="D1" s="70" t="s">
        <v>364</v>
      </c>
      <c r="E1" s="70" t="s">
        <v>490</v>
      </c>
      <c r="F1" s="70" t="s">
        <v>365</v>
      </c>
      <c r="G1" s="70" t="s">
        <v>490</v>
      </c>
      <c r="H1" s="71" t="s">
        <v>375</v>
      </c>
      <c r="I1" s="70" t="s">
        <v>490</v>
      </c>
      <c r="J1" s="71" t="s">
        <v>376</v>
      </c>
      <c r="K1" s="70" t="s">
        <v>490</v>
      </c>
    </row>
    <row r="2" spans="1:11" x14ac:dyDescent="0.25">
      <c r="A2" t="str">
        <f>DMQSData!A2</f>
        <v>Blaenau Gwent CBC</v>
      </c>
      <c r="B2" t="str">
        <f>DMQSData!B2</f>
        <v>Q1</v>
      </c>
      <c r="C2" t="str">
        <f>DMQSData!C2</f>
        <v>2014-15</v>
      </c>
      <c r="D2">
        <f>DMQSData!GT2</f>
        <v>0</v>
      </c>
      <c r="E2">
        <f>IF(D2&gt;0,1,0)</f>
        <v>0</v>
      </c>
      <c r="F2">
        <f>DMQSData!GU2</f>
        <v>0</v>
      </c>
      <c r="G2">
        <f>IF(F2&gt;0,1,0)</f>
        <v>0</v>
      </c>
      <c r="H2">
        <f>DMQSData!HN2</f>
        <v>0</v>
      </c>
      <c r="I2">
        <f>IF(H2&gt;0,1,0)</f>
        <v>0</v>
      </c>
      <c r="J2">
        <f>DMQSData!HO2</f>
        <v>0</v>
      </c>
      <c r="K2">
        <f>IF(J2&gt;0,1,0)</f>
        <v>0</v>
      </c>
    </row>
    <row r="3" spans="1:11" x14ac:dyDescent="0.25">
      <c r="A3" t="str">
        <f>DMQSData!A3</f>
        <v>Blaenau Gwent CBC</v>
      </c>
      <c r="B3" t="str">
        <f>DMQSData!B3</f>
        <v>Q2</v>
      </c>
      <c r="C3" t="str">
        <f>DMQSData!C3</f>
        <v>2014-15</v>
      </c>
      <c r="D3">
        <f>DMQSData!GT3</f>
        <v>0</v>
      </c>
      <c r="E3">
        <f t="shared" ref="E3:E66" si="0">IF(D3&gt;0,1,0)</f>
        <v>0</v>
      </c>
      <c r="F3">
        <f>DMQSData!GU3</f>
        <v>0</v>
      </c>
      <c r="G3">
        <f t="shared" ref="G3:G66" si="1">IF(F3&gt;0,1,0)</f>
        <v>0</v>
      </c>
      <c r="H3">
        <f>DMQSData!HN3</f>
        <v>0</v>
      </c>
      <c r="I3">
        <f t="shared" ref="I3:I66" si="2">IF(H3&gt;0,1,0)</f>
        <v>0</v>
      </c>
      <c r="J3">
        <f>DMQSData!HO3</f>
        <v>0</v>
      </c>
      <c r="K3">
        <f t="shared" ref="K3:K66" si="3">IF(J3&gt;0,1,0)</f>
        <v>0</v>
      </c>
    </row>
    <row r="4" spans="1:11" x14ac:dyDescent="0.25">
      <c r="A4" t="str">
        <f>DMQSData!A4</f>
        <v>Blaenau Gwent CBC</v>
      </c>
      <c r="B4" t="str">
        <f>DMQSData!B4</f>
        <v>Q3</v>
      </c>
      <c r="C4" t="str">
        <f>DMQSData!C4</f>
        <v>2014-15</v>
      </c>
      <c r="D4">
        <f>DMQSData!GT4</f>
        <v>110</v>
      </c>
      <c r="E4">
        <f t="shared" si="0"/>
        <v>1</v>
      </c>
      <c r="F4">
        <f>DMQSData!GU4</f>
        <v>51</v>
      </c>
      <c r="G4">
        <f t="shared" si="1"/>
        <v>1</v>
      </c>
      <c r="H4">
        <f>DMQSData!HN4</f>
        <v>0</v>
      </c>
      <c r="I4">
        <f t="shared" si="2"/>
        <v>0</v>
      </c>
      <c r="J4">
        <f>DMQSData!HO4</f>
        <v>123</v>
      </c>
      <c r="K4">
        <f t="shared" si="3"/>
        <v>1</v>
      </c>
    </row>
    <row r="5" spans="1:11" x14ac:dyDescent="0.25">
      <c r="A5" t="str">
        <f>DMQSData!A5</f>
        <v>Blaenau Gwent CBC</v>
      </c>
      <c r="B5" t="str">
        <f>DMQSData!B5</f>
        <v>Q4</v>
      </c>
      <c r="C5" t="str">
        <f>DMQSData!C5</f>
        <v>2014-15</v>
      </c>
      <c r="D5">
        <f>DMQSData!GT5</f>
        <v>0</v>
      </c>
      <c r="E5">
        <f t="shared" si="0"/>
        <v>0</v>
      </c>
      <c r="F5">
        <f>DMQSData!GU5</f>
        <v>58</v>
      </c>
      <c r="G5">
        <f t="shared" si="1"/>
        <v>1</v>
      </c>
      <c r="H5">
        <f>DMQSData!HN5</f>
        <v>18</v>
      </c>
      <c r="I5">
        <f t="shared" si="2"/>
        <v>1</v>
      </c>
      <c r="J5">
        <f>DMQSData!HO5</f>
        <v>143</v>
      </c>
      <c r="K5">
        <f t="shared" si="3"/>
        <v>1</v>
      </c>
    </row>
    <row r="6" spans="1:11" x14ac:dyDescent="0.25">
      <c r="A6" t="str">
        <f>DMQSData!A6</f>
        <v>Brecon Beacons NPA</v>
      </c>
      <c r="B6" t="str">
        <f>DMQSData!B6</f>
        <v>Q1</v>
      </c>
      <c r="C6" t="str">
        <f>DMQSData!C6</f>
        <v>2014-15</v>
      </c>
      <c r="D6">
        <f>DMQSData!GT6</f>
        <v>0</v>
      </c>
      <c r="E6">
        <f t="shared" si="0"/>
        <v>0</v>
      </c>
      <c r="F6">
        <f>DMQSData!GU6</f>
        <v>0</v>
      </c>
      <c r="G6">
        <f t="shared" si="1"/>
        <v>0</v>
      </c>
      <c r="H6">
        <f>DMQSData!HN6</f>
        <v>0</v>
      </c>
      <c r="I6">
        <f t="shared" si="2"/>
        <v>0</v>
      </c>
      <c r="J6">
        <f>DMQSData!HO6</f>
        <v>0</v>
      </c>
      <c r="K6">
        <f t="shared" si="3"/>
        <v>0</v>
      </c>
    </row>
    <row r="7" spans="1:11" x14ac:dyDescent="0.25">
      <c r="A7" t="str">
        <f>DMQSData!A7</f>
        <v>Brecon Beacons NPA</v>
      </c>
      <c r="B7" t="str">
        <f>DMQSData!B7</f>
        <v>Q2</v>
      </c>
      <c r="C7" t="str">
        <f>DMQSData!C7</f>
        <v>2014-15</v>
      </c>
      <c r="D7">
        <f>DMQSData!GT7</f>
        <v>0</v>
      </c>
      <c r="E7">
        <f t="shared" si="0"/>
        <v>0</v>
      </c>
      <c r="F7">
        <f>DMQSData!GU7</f>
        <v>0</v>
      </c>
      <c r="G7">
        <f t="shared" si="1"/>
        <v>0</v>
      </c>
      <c r="H7">
        <f>DMQSData!HN7</f>
        <v>0</v>
      </c>
      <c r="I7">
        <f t="shared" si="2"/>
        <v>0</v>
      </c>
      <c r="J7">
        <f>DMQSData!HO7</f>
        <v>0</v>
      </c>
      <c r="K7">
        <f t="shared" si="3"/>
        <v>0</v>
      </c>
    </row>
    <row r="8" spans="1:11" x14ac:dyDescent="0.25">
      <c r="A8" t="str">
        <f>DMQSData!A8</f>
        <v>Brecon Beacons NPA</v>
      </c>
      <c r="B8" t="str">
        <f>DMQSData!B8</f>
        <v>Q3</v>
      </c>
      <c r="C8" t="str">
        <f>DMQSData!C8</f>
        <v>2014-15</v>
      </c>
      <c r="D8">
        <f>DMQSData!GT8</f>
        <v>299</v>
      </c>
      <c r="E8">
        <f t="shared" si="0"/>
        <v>1</v>
      </c>
      <c r="F8">
        <f>DMQSData!GU8</f>
        <v>61</v>
      </c>
      <c r="G8">
        <f t="shared" si="1"/>
        <v>1</v>
      </c>
      <c r="H8">
        <f>DMQSData!HN8</f>
        <v>0</v>
      </c>
      <c r="I8">
        <f t="shared" si="2"/>
        <v>0</v>
      </c>
      <c r="J8">
        <f>DMQSData!HO8</f>
        <v>0</v>
      </c>
      <c r="K8">
        <f t="shared" si="3"/>
        <v>0</v>
      </c>
    </row>
    <row r="9" spans="1:11" x14ac:dyDescent="0.25">
      <c r="A9" t="str">
        <f>DMQSData!A9</f>
        <v>Brecon Beacons NPA</v>
      </c>
      <c r="B9" t="str">
        <f>DMQSData!B9</f>
        <v>Q4</v>
      </c>
      <c r="C9" t="str">
        <f>DMQSData!C9</f>
        <v>2014-15</v>
      </c>
      <c r="D9">
        <f>DMQSData!GT9</f>
        <v>101</v>
      </c>
      <c r="E9">
        <f t="shared" si="0"/>
        <v>1</v>
      </c>
      <c r="F9">
        <f>DMQSData!GU9</f>
        <v>65</v>
      </c>
      <c r="G9">
        <f t="shared" si="1"/>
        <v>1</v>
      </c>
      <c r="H9">
        <f>DMQSData!HN9</f>
        <v>21</v>
      </c>
      <c r="I9">
        <f t="shared" si="2"/>
        <v>1</v>
      </c>
      <c r="J9">
        <f>DMQSData!HO9</f>
        <v>395</v>
      </c>
      <c r="K9">
        <f t="shared" si="3"/>
        <v>1</v>
      </c>
    </row>
    <row r="10" spans="1:11" x14ac:dyDescent="0.25">
      <c r="A10" t="str">
        <f>DMQSData!A10</f>
        <v>Bridgend CBC</v>
      </c>
      <c r="B10" t="str">
        <f>DMQSData!B10</f>
        <v>Q1</v>
      </c>
      <c r="C10" t="str">
        <f>DMQSData!C10</f>
        <v>2014-15</v>
      </c>
      <c r="D10">
        <f>DMQSData!GT10</f>
        <v>0</v>
      </c>
      <c r="E10">
        <f t="shared" si="0"/>
        <v>0</v>
      </c>
      <c r="F10">
        <f>DMQSData!GU10</f>
        <v>0</v>
      </c>
      <c r="G10">
        <f t="shared" si="1"/>
        <v>0</v>
      </c>
      <c r="H10">
        <f>DMQSData!HN10</f>
        <v>0</v>
      </c>
      <c r="I10">
        <f t="shared" si="2"/>
        <v>0</v>
      </c>
      <c r="J10">
        <f>DMQSData!HO10</f>
        <v>0</v>
      </c>
      <c r="K10">
        <f t="shared" si="3"/>
        <v>0</v>
      </c>
    </row>
    <row r="11" spans="1:11" x14ac:dyDescent="0.25">
      <c r="A11" t="str">
        <f>DMQSData!A11</f>
        <v>Bridgend CBC</v>
      </c>
      <c r="B11" t="str">
        <f>DMQSData!B11</f>
        <v>Q2</v>
      </c>
      <c r="C11" t="str">
        <f>DMQSData!C11</f>
        <v>2014-15</v>
      </c>
      <c r="D11">
        <f>DMQSData!GT11</f>
        <v>0</v>
      </c>
      <c r="E11">
        <f t="shared" si="0"/>
        <v>0</v>
      </c>
      <c r="F11">
        <f>DMQSData!GU11</f>
        <v>0</v>
      </c>
      <c r="G11">
        <f t="shared" si="1"/>
        <v>0</v>
      </c>
      <c r="H11">
        <f>DMQSData!HN11</f>
        <v>0</v>
      </c>
      <c r="I11">
        <f t="shared" si="2"/>
        <v>0</v>
      </c>
      <c r="J11">
        <f>DMQSData!HO11</f>
        <v>0</v>
      </c>
      <c r="K11">
        <f t="shared" si="3"/>
        <v>0</v>
      </c>
    </row>
    <row r="12" spans="1:11" x14ac:dyDescent="0.25">
      <c r="A12" t="str">
        <f>DMQSData!A12</f>
        <v>Bridgend CBC</v>
      </c>
      <c r="B12" t="str">
        <f>DMQSData!B12</f>
        <v>Q3</v>
      </c>
      <c r="C12" t="str">
        <f>DMQSData!C12</f>
        <v>2014-15</v>
      </c>
      <c r="D12">
        <f>DMQSData!GT12</f>
        <v>178</v>
      </c>
      <c r="E12">
        <f t="shared" si="0"/>
        <v>1</v>
      </c>
      <c r="F12">
        <f>DMQSData!GU12</f>
        <v>59</v>
      </c>
      <c r="G12">
        <f t="shared" si="1"/>
        <v>1</v>
      </c>
      <c r="H12">
        <f>DMQSData!HN12</f>
        <v>24</v>
      </c>
      <c r="I12">
        <f t="shared" si="2"/>
        <v>1</v>
      </c>
      <c r="J12">
        <f>DMQSData!HO12</f>
        <v>43</v>
      </c>
      <c r="K12">
        <f t="shared" si="3"/>
        <v>1</v>
      </c>
    </row>
    <row r="13" spans="1:11" x14ac:dyDescent="0.25">
      <c r="A13" t="str">
        <f>DMQSData!A13</f>
        <v>Bridgend CBC</v>
      </c>
      <c r="B13" t="str">
        <f>DMQSData!B13</f>
        <v>Q4</v>
      </c>
      <c r="C13" t="str">
        <f>DMQSData!C13</f>
        <v>2014-15</v>
      </c>
      <c r="D13">
        <f>DMQSData!GT13</f>
        <v>0</v>
      </c>
      <c r="E13">
        <f t="shared" si="0"/>
        <v>0</v>
      </c>
      <c r="F13">
        <f>DMQSData!GU13</f>
        <v>0</v>
      </c>
      <c r="G13">
        <f t="shared" si="1"/>
        <v>0</v>
      </c>
      <c r="H13">
        <f>DMQSData!HN13</f>
        <v>24</v>
      </c>
      <c r="I13">
        <f t="shared" si="2"/>
        <v>1</v>
      </c>
      <c r="J13">
        <f>DMQSData!HO13</f>
        <v>43</v>
      </c>
      <c r="K13">
        <f t="shared" si="3"/>
        <v>1</v>
      </c>
    </row>
    <row r="14" spans="1:11" x14ac:dyDescent="0.25">
      <c r="A14" t="str">
        <f>DMQSData!A14</f>
        <v>Caerphilly CBC</v>
      </c>
      <c r="B14" t="str">
        <f>DMQSData!B14</f>
        <v>Q1</v>
      </c>
      <c r="C14" t="str">
        <f>DMQSData!C14</f>
        <v>2014-15</v>
      </c>
      <c r="D14">
        <f>DMQSData!GT14</f>
        <v>0</v>
      </c>
      <c r="E14">
        <f t="shared" si="0"/>
        <v>0</v>
      </c>
      <c r="F14">
        <f>DMQSData!GU14</f>
        <v>0</v>
      </c>
      <c r="G14">
        <f t="shared" si="1"/>
        <v>0</v>
      </c>
      <c r="H14">
        <f>DMQSData!HN14</f>
        <v>0</v>
      </c>
      <c r="I14">
        <f t="shared" si="2"/>
        <v>0</v>
      </c>
      <c r="J14">
        <f>DMQSData!HO14</f>
        <v>0</v>
      </c>
      <c r="K14">
        <f t="shared" si="3"/>
        <v>0</v>
      </c>
    </row>
    <row r="15" spans="1:11" x14ac:dyDescent="0.25">
      <c r="A15" t="str">
        <f>DMQSData!A15</f>
        <v>Caerphilly CBC</v>
      </c>
      <c r="B15" t="str">
        <f>DMQSData!B15</f>
        <v>Q2</v>
      </c>
      <c r="C15" t="str">
        <f>DMQSData!C15</f>
        <v>2014-15</v>
      </c>
      <c r="D15">
        <f>DMQSData!GT15</f>
        <v>0</v>
      </c>
      <c r="E15">
        <f t="shared" si="0"/>
        <v>0</v>
      </c>
      <c r="F15">
        <f>DMQSData!GU15</f>
        <v>0</v>
      </c>
      <c r="G15">
        <f t="shared" si="1"/>
        <v>0</v>
      </c>
      <c r="H15">
        <f>DMQSData!HN15</f>
        <v>0</v>
      </c>
      <c r="I15">
        <f t="shared" si="2"/>
        <v>0</v>
      </c>
      <c r="J15">
        <f>DMQSData!HO15</f>
        <v>0</v>
      </c>
      <c r="K15">
        <f t="shared" si="3"/>
        <v>0</v>
      </c>
    </row>
    <row r="16" spans="1:11" x14ac:dyDescent="0.25">
      <c r="A16" t="str">
        <f>DMQSData!A16</f>
        <v>Caerphilly CBC</v>
      </c>
      <c r="B16" t="str">
        <f>DMQSData!B16</f>
        <v>Q3</v>
      </c>
      <c r="C16" t="str">
        <f>DMQSData!C16</f>
        <v>2014-15</v>
      </c>
      <c r="D16">
        <f>DMQSData!GT16</f>
        <v>178</v>
      </c>
      <c r="E16">
        <f t="shared" si="0"/>
        <v>1</v>
      </c>
      <c r="F16">
        <f>DMQSData!GU16</f>
        <v>104</v>
      </c>
      <c r="G16">
        <f t="shared" si="1"/>
        <v>1</v>
      </c>
      <c r="H16">
        <f>DMQSData!HN16</f>
        <v>36</v>
      </c>
      <c r="I16">
        <f t="shared" si="2"/>
        <v>1</v>
      </c>
      <c r="J16">
        <f>DMQSData!HO16</f>
        <v>154</v>
      </c>
      <c r="K16">
        <f t="shared" si="3"/>
        <v>1</v>
      </c>
    </row>
    <row r="17" spans="1:11" x14ac:dyDescent="0.25">
      <c r="A17" t="str">
        <f>DMQSData!A17</f>
        <v>Caerphilly CBC</v>
      </c>
      <c r="B17" t="str">
        <f>DMQSData!B17</f>
        <v>Q4</v>
      </c>
      <c r="C17" t="str">
        <f>DMQSData!C17</f>
        <v>2014-15</v>
      </c>
      <c r="D17">
        <f>DMQSData!GT17</f>
        <v>122</v>
      </c>
      <c r="E17">
        <f t="shared" si="0"/>
        <v>1</v>
      </c>
      <c r="F17">
        <f>DMQSData!GU17</f>
        <v>79</v>
      </c>
      <c r="G17">
        <f t="shared" si="1"/>
        <v>1</v>
      </c>
      <c r="H17">
        <f>DMQSData!HN17</f>
        <v>27</v>
      </c>
      <c r="I17">
        <f t="shared" si="2"/>
        <v>1</v>
      </c>
      <c r="J17">
        <f>DMQSData!HO17</f>
        <v>210</v>
      </c>
      <c r="K17">
        <f t="shared" si="3"/>
        <v>1</v>
      </c>
    </row>
    <row r="18" spans="1:11" x14ac:dyDescent="0.25">
      <c r="A18" t="str">
        <f>DMQSData!A18</f>
        <v>Cardiff CC</v>
      </c>
      <c r="B18" t="str">
        <f>DMQSData!B18</f>
        <v>Q1</v>
      </c>
      <c r="C18" t="str">
        <f>DMQSData!C18</f>
        <v>2014-15</v>
      </c>
      <c r="D18">
        <f>DMQSData!GT18</f>
        <v>0</v>
      </c>
      <c r="E18">
        <f t="shared" si="0"/>
        <v>0</v>
      </c>
      <c r="F18">
        <f>DMQSData!GU18</f>
        <v>0</v>
      </c>
      <c r="G18">
        <f t="shared" si="1"/>
        <v>0</v>
      </c>
      <c r="H18">
        <f>DMQSData!HN18</f>
        <v>0</v>
      </c>
      <c r="I18">
        <f t="shared" si="2"/>
        <v>0</v>
      </c>
      <c r="J18">
        <f>DMQSData!HO18</f>
        <v>0</v>
      </c>
      <c r="K18">
        <f t="shared" si="3"/>
        <v>0</v>
      </c>
    </row>
    <row r="19" spans="1:11" x14ac:dyDescent="0.25">
      <c r="A19" t="str">
        <f>DMQSData!A19</f>
        <v>Cardiff CC</v>
      </c>
      <c r="B19" t="str">
        <f>DMQSData!B19</f>
        <v>Q2</v>
      </c>
      <c r="C19" t="str">
        <f>DMQSData!C19</f>
        <v>2014-15</v>
      </c>
      <c r="D19">
        <f>DMQSData!GT19</f>
        <v>0</v>
      </c>
      <c r="E19">
        <f t="shared" si="0"/>
        <v>0</v>
      </c>
      <c r="F19">
        <f>DMQSData!GU19</f>
        <v>0</v>
      </c>
      <c r="G19">
        <f t="shared" si="1"/>
        <v>0</v>
      </c>
      <c r="H19">
        <f>DMQSData!HN19</f>
        <v>0</v>
      </c>
      <c r="I19">
        <f t="shared" si="2"/>
        <v>0</v>
      </c>
      <c r="J19">
        <f>DMQSData!HO19</f>
        <v>0</v>
      </c>
      <c r="K19">
        <f t="shared" si="3"/>
        <v>0</v>
      </c>
    </row>
    <row r="20" spans="1:11" x14ac:dyDescent="0.25">
      <c r="A20" t="str">
        <f>DMQSData!A20</f>
        <v>Cardiff CC</v>
      </c>
      <c r="B20" t="str">
        <f>DMQSData!B20</f>
        <v>Q3</v>
      </c>
      <c r="C20" t="str">
        <f>DMQSData!C20</f>
        <v>2014-15</v>
      </c>
      <c r="D20">
        <f>DMQSData!GT20</f>
        <v>0</v>
      </c>
      <c r="E20">
        <f t="shared" si="0"/>
        <v>0</v>
      </c>
      <c r="F20">
        <f>DMQSData!GU20</f>
        <v>0</v>
      </c>
      <c r="G20">
        <f t="shared" si="1"/>
        <v>0</v>
      </c>
      <c r="H20">
        <f>DMQSData!HN20</f>
        <v>0</v>
      </c>
      <c r="I20">
        <f t="shared" si="2"/>
        <v>0</v>
      </c>
      <c r="J20">
        <f>DMQSData!HO20</f>
        <v>143</v>
      </c>
      <c r="K20">
        <f t="shared" si="3"/>
        <v>1</v>
      </c>
    </row>
    <row r="21" spans="1:11" x14ac:dyDescent="0.25">
      <c r="A21" t="str">
        <f>DMQSData!A21</f>
        <v>Cardiff CC</v>
      </c>
      <c r="B21" t="str">
        <f>DMQSData!B21</f>
        <v>Q4</v>
      </c>
      <c r="C21" t="str">
        <f>DMQSData!C21</f>
        <v>2014-15</v>
      </c>
      <c r="D21">
        <f>DMQSData!GT21</f>
        <v>344</v>
      </c>
      <c r="E21">
        <f t="shared" si="0"/>
        <v>1</v>
      </c>
      <c r="F21">
        <f>DMQSData!GU21</f>
        <v>78</v>
      </c>
      <c r="G21">
        <f t="shared" si="1"/>
        <v>1</v>
      </c>
      <c r="H21">
        <f>DMQSData!HN21</f>
        <v>0</v>
      </c>
      <c r="I21">
        <f t="shared" si="2"/>
        <v>0</v>
      </c>
      <c r="J21">
        <f>DMQSData!HO21</f>
        <v>0</v>
      </c>
      <c r="K21">
        <f t="shared" si="3"/>
        <v>0</v>
      </c>
    </row>
    <row r="22" spans="1:11" x14ac:dyDescent="0.25">
      <c r="A22" t="str">
        <f>DMQSData!A22</f>
        <v>Carmarthenshire CC</v>
      </c>
      <c r="B22" t="str">
        <f>DMQSData!B22</f>
        <v>Q1</v>
      </c>
      <c r="C22" t="str">
        <f>DMQSData!C22</f>
        <v>2014-15</v>
      </c>
      <c r="D22">
        <f>DMQSData!GT22</f>
        <v>0</v>
      </c>
      <c r="E22">
        <f t="shared" si="0"/>
        <v>0</v>
      </c>
      <c r="F22">
        <f>DMQSData!GU22</f>
        <v>0</v>
      </c>
      <c r="G22">
        <f t="shared" si="1"/>
        <v>0</v>
      </c>
      <c r="H22">
        <f>DMQSData!HN22</f>
        <v>0</v>
      </c>
      <c r="I22">
        <f t="shared" si="2"/>
        <v>0</v>
      </c>
      <c r="J22">
        <f>DMQSData!HO22</f>
        <v>0</v>
      </c>
      <c r="K22">
        <f t="shared" si="3"/>
        <v>0</v>
      </c>
    </row>
    <row r="23" spans="1:11" x14ac:dyDescent="0.25">
      <c r="A23" t="str">
        <f>DMQSData!A23</f>
        <v>Carmarthenshire CC</v>
      </c>
      <c r="B23" t="str">
        <f>DMQSData!B23</f>
        <v>Q2</v>
      </c>
      <c r="C23" t="str">
        <f>DMQSData!C23</f>
        <v>2014-15</v>
      </c>
      <c r="D23">
        <f>DMQSData!GT23</f>
        <v>0</v>
      </c>
      <c r="E23">
        <f t="shared" si="0"/>
        <v>0</v>
      </c>
      <c r="F23">
        <f>DMQSData!GU23</f>
        <v>0</v>
      </c>
      <c r="G23">
        <f t="shared" si="1"/>
        <v>0</v>
      </c>
      <c r="H23">
        <f>DMQSData!HN23</f>
        <v>0</v>
      </c>
      <c r="I23">
        <f t="shared" si="2"/>
        <v>0</v>
      </c>
      <c r="J23">
        <f>DMQSData!HO23</f>
        <v>0</v>
      </c>
      <c r="K23">
        <f t="shared" si="3"/>
        <v>0</v>
      </c>
    </row>
    <row r="24" spans="1:11" x14ac:dyDescent="0.25">
      <c r="A24" t="str">
        <f>DMQSData!A24</f>
        <v>Carmarthenshire CC</v>
      </c>
      <c r="B24" t="str">
        <f>DMQSData!B24</f>
        <v>Q3</v>
      </c>
      <c r="C24" t="str">
        <f>DMQSData!C24</f>
        <v>2014-15</v>
      </c>
      <c r="D24">
        <f>DMQSData!GT24</f>
        <v>0</v>
      </c>
      <c r="E24">
        <f t="shared" si="0"/>
        <v>0</v>
      </c>
      <c r="F24">
        <f>DMQSData!GU24</f>
        <v>0</v>
      </c>
      <c r="G24">
        <f t="shared" si="1"/>
        <v>0</v>
      </c>
      <c r="H24">
        <f>DMQSData!HN24</f>
        <v>0</v>
      </c>
      <c r="I24">
        <f t="shared" si="2"/>
        <v>0</v>
      </c>
      <c r="J24">
        <f>DMQSData!HO24</f>
        <v>0</v>
      </c>
      <c r="K24">
        <f t="shared" si="3"/>
        <v>0</v>
      </c>
    </row>
    <row r="25" spans="1:11" x14ac:dyDescent="0.25">
      <c r="A25" t="str">
        <f>DMQSData!A25</f>
        <v>Carmarthenshire CC</v>
      </c>
      <c r="B25" t="str">
        <f>DMQSData!B25</f>
        <v>Q4</v>
      </c>
      <c r="C25" t="str">
        <f>DMQSData!C25</f>
        <v>2014-15</v>
      </c>
      <c r="D25">
        <f>DMQSData!GT25</f>
        <v>208</v>
      </c>
      <c r="E25">
        <f t="shared" si="0"/>
        <v>1</v>
      </c>
      <c r="F25">
        <f>DMQSData!GU25</f>
        <v>75</v>
      </c>
      <c r="G25">
        <f t="shared" si="1"/>
        <v>1</v>
      </c>
      <c r="H25">
        <f>DMQSData!HN25</f>
        <v>0</v>
      </c>
      <c r="I25">
        <f t="shared" si="2"/>
        <v>0</v>
      </c>
      <c r="J25">
        <f>DMQSData!HO25</f>
        <v>129</v>
      </c>
      <c r="K25">
        <f t="shared" si="3"/>
        <v>1</v>
      </c>
    </row>
    <row r="26" spans="1:11" x14ac:dyDescent="0.25">
      <c r="A26" t="str">
        <f>DMQSData!A26</f>
        <v>Ceredigion CC</v>
      </c>
      <c r="B26" t="str">
        <f>DMQSData!B26</f>
        <v>Q1</v>
      </c>
      <c r="C26" t="str">
        <f>DMQSData!C26</f>
        <v>2014-15</v>
      </c>
      <c r="D26">
        <f>DMQSData!GT26</f>
        <v>0</v>
      </c>
      <c r="E26">
        <f t="shared" si="0"/>
        <v>0</v>
      </c>
      <c r="F26">
        <f>DMQSData!GU26</f>
        <v>0</v>
      </c>
      <c r="G26">
        <f t="shared" si="1"/>
        <v>0</v>
      </c>
      <c r="H26">
        <f>DMQSData!HN26</f>
        <v>0</v>
      </c>
      <c r="I26">
        <f t="shared" si="2"/>
        <v>0</v>
      </c>
      <c r="J26">
        <f>DMQSData!HO26</f>
        <v>0</v>
      </c>
      <c r="K26">
        <f t="shared" si="3"/>
        <v>0</v>
      </c>
    </row>
    <row r="27" spans="1:11" x14ac:dyDescent="0.25">
      <c r="A27" t="str">
        <f>DMQSData!A27</f>
        <v>Ceredigion CC</v>
      </c>
      <c r="B27" t="str">
        <f>DMQSData!B27</f>
        <v>Q2</v>
      </c>
      <c r="C27" t="str">
        <f>DMQSData!C27</f>
        <v>2014-15</v>
      </c>
      <c r="D27">
        <f>DMQSData!GT27</f>
        <v>0</v>
      </c>
      <c r="E27">
        <f t="shared" si="0"/>
        <v>0</v>
      </c>
      <c r="F27">
        <f>DMQSData!GU27</f>
        <v>0</v>
      </c>
      <c r="G27">
        <f t="shared" si="1"/>
        <v>0</v>
      </c>
      <c r="H27">
        <f>DMQSData!HN27</f>
        <v>0</v>
      </c>
      <c r="I27">
        <f t="shared" si="2"/>
        <v>0</v>
      </c>
      <c r="J27">
        <f>DMQSData!HO27</f>
        <v>0</v>
      </c>
      <c r="K27">
        <f t="shared" si="3"/>
        <v>0</v>
      </c>
    </row>
    <row r="28" spans="1:11" x14ac:dyDescent="0.25">
      <c r="A28" t="str">
        <f>DMQSData!A28</f>
        <v>Ceredigion CC</v>
      </c>
      <c r="B28" t="str">
        <f>DMQSData!B28</f>
        <v>Q3</v>
      </c>
      <c r="C28" t="str">
        <f>DMQSData!C28</f>
        <v>2014-15</v>
      </c>
      <c r="D28">
        <f>DMQSData!GT28</f>
        <v>122</v>
      </c>
      <c r="E28">
        <f t="shared" si="0"/>
        <v>1</v>
      </c>
      <c r="F28">
        <f>DMQSData!GU28</f>
        <v>128</v>
      </c>
      <c r="G28">
        <f t="shared" si="1"/>
        <v>1</v>
      </c>
      <c r="H28">
        <f>DMQSData!HN28</f>
        <v>20</v>
      </c>
      <c r="I28">
        <f t="shared" si="2"/>
        <v>1</v>
      </c>
      <c r="J28">
        <f>DMQSData!HO28</f>
        <v>170</v>
      </c>
      <c r="K28">
        <f t="shared" si="3"/>
        <v>1</v>
      </c>
    </row>
    <row r="29" spans="1:11" x14ac:dyDescent="0.25">
      <c r="A29" t="str">
        <f>DMQSData!A29</f>
        <v>Ceredigion CC</v>
      </c>
      <c r="B29" t="str">
        <f>DMQSData!B29</f>
        <v>Q4</v>
      </c>
      <c r="C29" t="str">
        <f>DMQSData!C29</f>
        <v>2014-15</v>
      </c>
      <c r="D29">
        <f>DMQSData!GT29</f>
        <v>357</v>
      </c>
      <c r="E29">
        <f t="shared" si="0"/>
        <v>1</v>
      </c>
      <c r="F29">
        <f>DMQSData!GU29</f>
        <v>215</v>
      </c>
      <c r="G29">
        <f t="shared" si="1"/>
        <v>1</v>
      </c>
      <c r="H29">
        <f>DMQSData!HN29</f>
        <v>51</v>
      </c>
      <c r="I29">
        <f t="shared" si="2"/>
        <v>1</v>
      </c>
      <c r="J29">
        <f>DMQSData!HO29</f>
        <v>284</v>
      </c>
      <c r="K29">
        <f t="shared" si="3"/>
        <v>1</v>
      </c>
    </row>
    <row r="30" spans="1:11" x14ac:dyDescent="0.25">
      <c r="A30" t="str">
        <f>DMQSData!A30</f>
        <v>Conwy CBC</v>
      </c>
      <c r="B30" t="str">
        <f>DMQSData!B30</f>
        <v>Q1</v>
      </c>
      <c r="C30" t="str">
        <f>DMQSData!C30</f>
        <v>2014-15</v>
      </c>
      <c r="D30">
        <f>DMQSData!GT30</f>
        <v>0</v>
      </c>
      <c r="E30">
        <f t="shared" si="0"/>
        <v>0</v>
      </c>
      <c r="F30">
        <f>DMQSData!GU30</f>
        <v>0</v>
      </c>
      <c r="G30">
        <f t="shared" si="1"/>
        <v>0</v>
      </c>
      <c r="H30">
        <f>DMQSData!HN30</f>
        <v>0</v>
      </c>
      <c r="I30">
        <f t="shared" si="2"/>
        <v>0</v>
      </c>
      <c r="J30">
        <f>DMQSData!HO30</f>
        <v>0</v>
      </c>
      <c r="K30">
        <f t="shared" si="3"/>
        <v>0</v>
      </c>
    </row>
    <row r="31" spans="1:11" x14ac:dyDescent="0.25">
      <c r="A31" t="str">
        <f>DMQSData!A31</f>
        <v>Conwy CBC</v>
      </c>
      <c r="B31" t="str">
        <f>DMQSData!B31</f>
        <v>Q2</v>
      </c>
      <c r="C31" t="str">
        <f>DMQSData!C31</f>
        <v>2014-15</v>
      </c>
      <c r="D31">
        <f>DMQSData!GT31</f>
        <v>0</v>
      </c>
      <c r="E31">
        <f t="shared" si="0"/>
        <v>0</v>
      </c>
      <c r="F31">
        <f>DMQSData!GU31</f>
        <v>0</v>
      </c>
      <c r="G31">
        <f t="shared" si="1"/>
        <v>0</v>
      </c>
      <c r="H31">
        <f>DMQSData!HN31</f>
        <v>0</v>
      </c>
      <c r="I31">
        <f t="shared" si="2"/>
        <v>0</v>
      </c>
      <c r="J31">
        <f>DMQSData!HO31</f>
        <v>0</v>
      </c>
      <c r="K31">
        <f t="shared" si="3"/>
        <v>0</v>
      </c>
    </row>
    <row r="32" spans="1:11" x14ac:dyDescent="0.25">
      <c r="A32" t="str">
        <f>DMQSData!A32</f>
        <v>Conwy CBC</v>
      </c>
      <c r="B32" t="str">
        <f>DMQSData!B32</f>
        <v>Q3</v>
      </c>
      <c r="C32" t="str">
        <f>DMQSData!C32</f>
        <v>2014-15</v>
      </c>
      <c r="D32">
        <f>DMQSData!GT32</f>
        <v>627</v>
      </c>
      <c r="E32">
        <f t="shared" si="0"/>
        <v>1</v>
      </c>
      <c r="F32">
        <f>DMQSData!GU32</f>
        <v>96</v>
      </c>
      <c r="G32">
        <f t="shared" si="1"/>
        <v>1</v>
      </c>
      <c r="H32">
        <f>DMQSData!HN32</f>
        <v>0</v>
      </c>
      <c r="I32">
        <f t="shared" si="2"/>
        <v>0</v>
      </c>
      <c r="J32">
        <f>DMQSData!HO32</f>
        <v>0</v>
      </c>
      <c r="K32">
        <f t="shared" si="3"/>
        <v>0</v>
      </c>
    </row>
    <row r="33" spans="1:11" x14ac:dyDescent="0.25">
      <c r="A33" t="str">
        <f>DMQSData!A33</f>
        <v>Conwy CBC</v>
      </c>
      <c r="B33" t="str">
        <f>DMQSData!B33</f>
        <v>Q4</v>
      </c>
      <c r="C33" t="str">
        <f>DMQSData!C33</f>
        <v>2014-15</v>
      </c>
      <c r="D33">
        <f>DMQSData!GT33</f>
        <v>129</v>
      </c>
      <c r="E33">
        <f t="shared" si="0"/>
        <v>1</v>
      </c>
      <c r="F33">
        <f>DMQSData!GU33</f>
        <v>68</v>
      </c>
      <c r="G33">
        <f t="shared" si="1"/>
        <v>1</v>
      </c>
      <c r="H33">
        <f>DMQSData!HN33</f>
        <v>0</v>
      </c>
      <c r="I33">
        <f t="shared" si="2"/>
        <v>0</v>
      </c>
      <c r="J33">
        <f>DMQSData!HO33</f>
        <v>0</v>
      </c>
      <c r="K33">
        <f t="shared" si="3"/>
        <v>0</v>
      </c>
    </row>
    <row r="34" spans="1:11" x14ac:dyDescent="0.25">
      <c r="A34" t="str">
        <f>DMQSData!A34</f>
        <v>Denbighshire CC</v>
      </c>
      <c r="B34" t="str">
        <f>DMQSData!B34</f>
        <v>Q1</v>
      </c>
      <c r="C34" t="str">
        <f>DMQSData!C34</f>
        <v>2014-15</v>
      </c>
      <c r="D34">
        <f>DMQSData!GT34</f>
        <v>0</v>
      </c>
      <c r="E34">
        <f t="shared" si="0"/>
        <v>0</v>
      </c>
      <c r="F34">
        <f>DMQSData!GU34</f>
        <v>0</v>
      </c>
      <c r="G34">
        <f t="shared" si="1"/>
        <v>0</v>
      </c>
      <c r="H34">
        <f>DMQSData!HN34</f>
        <v>0</v>
      </c>
      <c r="I34">
        <f t="shared" si="2"/>
        <v>0</v>
      </c>
      <c r="J34">
        <f>DMQSData!HO34</f>
        <v>0</v>
      </c>
      <c r="K34">
        <f t="shared" si="3"/>
        <v>0</v>
      </c>
    </row>
    <row r="35" spans="1:11" x14ac:dyDescent="0.25">
      <c r="A35" t="str">
        <f>DMQSData!A35</f>
        <v>Denbighshire CC</v>
      </c>
      <c r="B35" t="str">
        <f>DMQSData!B35</f>
        <v>Q2</v>
      </c>
      <c r="C35" t="str">
        <f>DMQSData!C35</f>
        <v>2014-15</v>
      </c>
      <c r="D35">
        <f>DMQSData!GT35</f>
        <v>0</v>
      </c>
      <c r="E35">
        <f t="shared" si="0"/>
        <v>0</v>
      </c>
      <c r="F35">
        <f>DMQSData!GU35</f>
        <v>0</v>
      </c>
      <c r="G35">
        <f t="shared" si="1"/>
        <v>0</v>
      </c>
      <c r="H35">
        <f>DMQSData!HN35</f>
        <v>0</v>
      </c>
      <c r="I35">
        <f t="shared" si="2"/>
        <v>0</v>
      </c>
      <c r="J35">
        <f>DMQSData!HO35</f>
        <v>0</v>
      </c>
      <c r="K35">
        <f t="shared" si="3"/>
        <v>0</v>
      </c>
    </row>
    <row r="36" spans="1:11" x14ac:dyDescent="0.25">
      <c r="A36" t="str">
        <f>DMQSData!A36</f>
        <v>Denbighshire CC</v>
      </c>
      <c r="B36" t="str">
        <f>DMQSData!B36</f>
        <v>Q3</v>
      </c>
      <c r="C36" t="str">
        <f>DMQSData!C36</f>
        <v>2014-15</v>
      </c>
      <c r="D36">
        <f>DMQSData!GT36</f>
        <v>96</v>
      </c>
      <c r="E36">
        <f t="shared" si="0"/>
        <v>1</v>
      </c>
      <c r="F36">
        <f>DMQSData!GU36</f>
        <v>71</v>
      </c>
      <c r="G36">
        <f t="shared" si="1"/>
        <v>1</v>
      </c>
      <c r="H36">
        <f>DMQSData!HN36</f>
        <v>0</v>
      </c>
      <c r="I36">
        <f t="shared" si="2"/>
        <v>0</v>
      </c>
      <c r="J36">
        <f>DMQSData!HO36</f>
        <v>0</v>
      </c>
      <c r="K36">
        <f t="shared" si="3"/>
        <v>0</v>
      </c>
    </row>
    <row r="37" spans="1:11" x14ac:dyDescent="0.25">
      <c r="A37" t="str">
        <f>DMQSData!A37</f>
        <v>Denbighshire CC</v>
      </c>
      <c r="B37" t="str">
        <f>DMQSData!B37</f>
        <v>Q4</v>
      </c>
      <c r="C37" t="str">
        <f>DMQSData!C37</f>
        <v>2014-15</v>
      </c>
      <c r="D37">
        <f>DMQSData!GT37</f>
        <v>325</v>
      </c>
      <c r="E37">
        <f t="shared" si="0"/>
        <v>1</v>
      </c>
      <c r="F37">
        <f>DMQSData!GU37</f>
        <v>91</v>
      </c>
      <c r="G37">
        <f t="shared" si="1"/>
        <v>1</v>
      </c>
      <c r="H37">
        <f>DMQSData!HN37</f>
        <v>0</v>
      </c>
      <c r="I37">
        <f t="shared" si="2"/>
        <v>0</v>
      </c>
      <c r="J37">
        <f>DMQSData!HO37</f>
        <v>0</v>
      </c>
      <c r="K37">
        <f t="shared" si="3"/>
        <v>0</v>
      </c>
    </row>
    <row r="38" spans="1:11" x14ac:dyDescent="0.25">
      <c r="A38" t="str">
        <f>DMQSData!A38</f>
        <v>Flintshire CC</v>
      </c>
      <c r="B38" t="str">
        <f>DMQSData!B38</f>
        <v>Q1</v>
      </c>
      <c r="C38" t="str">
        <f>DMQSData!C38</f>
        <v>2014-15</v>
      </c>
      <c r="D38">
        <f>DMQSData!GT38</f>
        <v>0</v>
      </c>
      <c r="E38">
        <f t="shared" si="0"/>
        <v>0</v>
      </c>
      <c r="F38">
        <f>DMQSData!GU38</f>
        <v>0</v>
      </c>
      <c r="G38">
        <f t="shared" si="1"/>
        <v>0</v>
      </c>
      <c r="H38">
        <f>DMQSData!HN38</f>
        <v>0</v>
      </c>
      <c r="I38">
        <f t="shared" si="2"/>
        <v>0</v>
      </c>
      <c r="J38">
        <f>DMQSData!HO38</f>
        <v>0</v>
      </c>
      <c r="K38">
        <f t="shared" si="3"/>
        <v>0</v>
      </c>
    </row>
    <row r="39" spans="1:11" x14ac:dyDescent="0.25">
      <c r="A39" t="str">
        <f>DMQSData!A39</f>
        <v>Flintshire CC</v>
      </c>
      <c r="B39" t="str">
        <f>DMQSData!B39</f>
        <v>Q2</v>
      </c>
      <c r="C39" t="str">
        <f>DMQSData!C39</f>
        <v>2014-15</v>
      </c>
      <c r="D39">
        <f>DMQSData!GT39</f>
        <v>0</v>
      </c>
      <c r="E39">
        <f t="shared" si="0"/>
        <v>0</v>
      </c>
      <c r="F39">
        <f>DMQSData!GU39</f>
        <v>0</v>
      </c>
      <c r="G39">
        <f t="shared" si="1"/>
        <v>0</v>
      </c>
      <c r="H39">
        <f>DMQSData!HN39</f>
        <v>0</v>
      </c>
      <c r="I39">
        <f t="shared" si="2"/>
        <v>0</v>
      </c>
      <c r="J39">
        <f>DMQSData!HO39</f>
        <v>0</v>
      </c>
      <c r="K39">
        <f t="shared" si="3"/>
        <v>0</v>
      </c>
    </row>
    <row r="40" spans="1:11" x14ac:dyDescent="0.25">
      <c r="A40" t="str">
        <f>DMQSData!A40</f>
        <v>Flintshire CC</v>
      </c>
      <c r="B40" t="str">
        <f>DMQSData!B40</f>
        <v>Q3</v>
      </c>
      <c r="C40" t="str">
        <f>DMQSData!C40</f>
        <v>2014-15</v>
      </c>
      <c r="D40">
        <f>DMQSData!GT40</f>
        <v>180</v>
      </c>
      <c r="E40">
        <f t="shared" si="0"/>
        <v>1</v>
      </c>
      <c r="F40">
        <f>DMQSData!GU40</f>
        <v>75</v>
      </c>
      <c r="G40">
        <f t="shared" si="1"/>
        <v>1</v>
      </c>
      <c r="H40">
        <f>DMQSData!HN40</f>
        <v>0</v>
      </c>
      <c r="I40">
        <f t="shared" si="2"/>
        <v>0</v>
      </c>
      <c r="J40">
        <f>DMQSData!HO40</f>
        <v>433</v>
      </c>
      <c r="K40">
        <f t="shared" si="3"/>
        <v>1</v>
      </c>
    </row>
    <row r="41" spans="1:11" x14ac:dyDescent="0.25">
      <c r="A41" t="str">
        <f>DMQSData!A41</f>
        <v>Flintshire CC</v>
      </c>
      <c r="B41" t="str">
        <f>DMQSData!B41</f>
        <v>Q4</v>
      </c>
      <c r="C41" t="str">
        <f>DMQSData!C41</f>
        <v>2014-15</v>
      </c>
      <c r="D41">
        <f>DMQSData!GT41</f>
        <v>227</v>
      </c>
      <c r="E41">
        <f t="shared" si="0"/>
        <v>1</v>
      </c>
      <c r="F41">
        <f>DMQSData!GU41</f>
        <v>78</v>
      </c>
      <c r="G41">
        <f t="shared" si="1"/>
        <v>1</v>
      </c>
      <c r="H41">
        <f>DMQSData!HN41</f>
        <v>60</v>
      </c>
      <c r="I41">
        <f t="shared" si="2"/>
        <v>1</v>
      </c>
      <c r="J41">
        <f>DMQSData!HO41</f>
        <v>60</v>
      </c>
      <c r="K41">
        <f t="shared" si="3"/>
        <v>1</v>
      </c>
    </row>
    <row r="42" spans="1:11" x14ac:dyDescent="0.25">
      <c r="A42" t="str">
        <f>DMQSData!A42</f>
        <v>Gwynedd CC</v>
      </c>
      <c r="B42" t="str">
        <f>DMQSData!B42</f>
        <v>Q1</v>
      </c>
      <c r="C42" t="str">
        <f>DMQSData!C42</f>
        <v>2014-15</v>
      </c>
      <c r="D42">
        <f>DMQSData!GT42</f>
        <v>0</v>
      </c>
      <c r="E42">
        <f t="shared" si="0"/>
        <v>0</v>
      </c>
      <c r="F42">
        <f>DMQSData!GU42</f>
        <v>0</v>
      </c>
      <c r="G42">
        <f t="shared" si="1"/>
        <v>0</v>
      </c>
      <c r="H42">
        <f>DMQSData!HN42</f>
        <v>0</v>
      </c>
      <c r="I42">
        <f t="shared" si="2"/>
        <v>0</v>
      </c>
      <c r="J42">
        <f>DMQSData!HO42</f>
        <v>0</v>
      </c>
      <c r="K42">
        <f t="shared" si="3"/>
        <v>0</v>
      </c>
    </row>
    <row r="43" spans="1:11" x14ac:dyDescent="0.25">
      <c r="A43" t="str">
        <f>DMQSData!A43</f>
        <v>Gwynedd CC</v>
      </c>
      <c r="B43" t="str">
        <f>DMQSData!B43</f>
        <v>Q2</v>
      </c>
      <c r="C43" t="str">
        <f>DMQSData!C43</f>
        <v>2014-15</v>
      </c>
      <c r="D43">
        <f>DMQSData!GT43</f>
        <v>0</v>
      </c>
      <c r="E43">
        <f t="shared" si="0"/>
        <v>0</v>
      </c>
      <c r="F43">
        <f>DMQSData!GU43</f>
        <v>0</v>
      </c>
      <c r="G43">
        <f t="shared" si="1"/>
        <v>0</v>
      </c>
      <c r="H43">
        <f>DMQSData!HN43</f>
        <v>0</v>
      </c>
      <c r="I43">
        <f t="shared" si="2"/>
        <v>0</v>
      </c>
      <c r="J43">
        <f>DMQSData!HO43</f>
        <v>0</v>
      </c>
      <c r="K43">
        <f t="shared" si="3"/>
        <v>0</v>
      </c>
    </row>
    <row r="44" spans="1:11" x14ac:dyDescent="0.25">
      <c r="A44" t="str">
        <f>DMQSData!A44</f>
        <v>Gwynedd CC</v>
      </c>
      <c r="B44" t="str">
        <f>DMQSData!B44</f>
        <v>Q3</v>
      </c>
      <c r="C44" t="str">
        <f>DMQSData!C44</f>
        <v>2014-15</v>
      </c>
      <c r="D44">
        <f>DMQSData!GT44</f>
        <v>87</v>
      </c>
      <c r="E44">
        <f t="shared" si="0"/>
        <v>1</v>
      </c>
      <c r="F44">
        <f>DMQSData!GU44</f>
        <v>76</v>
      </c>
      <c r="G44">
        <f t="shared" si="1"/>
        <v>1</v>
      </c>
      <c r="H44">
        <f>DMQSData!HN44</f>
        <v>0</v>
      </c>
      <c r="I44">
        <f t="shared" si="2"/>
        <v>0</v>
      </c>
      <c r="J44">
        <f>DMQSData!HO44</f>
        <v>163</v>
      </c>
      <c r="K44">
        <f t="shared" si="3"/>
        <v>1</v>
      </c>
    </row>
    <row r="45" spans="1:11" x14ac:dyDescent="0.25">
      <c r="A45" t="str">
        <f>DMQSData!A45</f>
        <v>Gwynedd CC</v>
      </c>
      <c r="B45" t="str">
        <f>DMQSData!B45</f>
        <v>Q4</v>
      </c>
      <c r="C45" t="str">
        <f>DMQSData!C45</f>
        <v>2014-15</v>
      </c>
      <c r="D45">
        <f>DMQSData!GT45</f>
        <v>422</v>
      </c>
      <c r="E45">
        <f t="shared" si="0"/>
        <v>1</v>
      </c>
      <c r="F45">
        <f>DMQSData!GU45</f>
        <v>92</v>
      </c>
      <c r="G45">
        <f t="shared" si="1"/>
        <v>1</v>
      </c>
      <c r="H45">
        <f>DMQSData!HN45</f>
        <v>0</v>
      </c>
      <c r="I45">
        <f t="shared" si="2"/>
        <v>0</v>
      </c>
      <c r="J45">
        <f>DMQSData!HO45</f>
        <v>102</v>
      </c>
      <c r="K45">
        <f t="shared" si="3"/>
        <v>1</v>
      </c>
    </row>
    <row r="46" spans="1:11" x14ac:dyDescent="0.25">
      <c r="A46" t="str">
        <f>DMQSData!A46</f>
        <v>Isle of Anglesey CC</v>
      </c>
      <c r="B46" t="str">
        <f>DMQSData!B46</f>
        <v>Q1</v>
      </c>
      <c r="C46" t="str">
        <f>DMQSData!C46</f>
        <v>2014-15</v>
      </c>
      <c r="D46">
        <f>DMQSData!GT46</f>
        <v>0</v>
      </c>
      <c r="E46">
        <f t="shared" si="0"/>
        <v>0</v>
      </c>
      <c r="F46">
        <f>DMQSData!GU46</f>
        <v>0</v>
      </c>
      <c r="G46">
        <f t="shared" si="1"/>
        <v>0</v>
      </c>
      <c r="H46">
        <f>DMQSData!HN46</f>
        <v>0</v>
      </c>
      <c r="I46">
        <f t="shared" si="2"/>
        <v>0</v>
      </c>
      <c r="J46">
        <f>DMQSData!HO46</f>
        <v>0</v>
      </c>
      <c r="K46">
        <f t="shared" si="3"/>
        <v>0</v>
      </c>
    </row>
    <row r="47" spans="1:11" x14ac:dyDescent="0.25">
      <c r="A47" t="str">
        <f>DMQSData!A47</f>
        <v>Isle of Anglesey CC</v>
      </c>
      <c r="B47" t="str">
        <f>DMQSData!B47</f>
        <v>Q2</v>
      </c>
      <c r="C47" t="str">
        <f>DMQSData!C47</f>
        <v>2014-15</v>
      </c>
      <c r="D47">
        <f>DMQSData!GT47</f>
        <v>0</v>
      </c>
      <c r="E47">
        <f t="shared" si="0"/>
        <v>0</v>
      </c>
      <c r="F47">
        <f>DMQSData!GU47</f>
        <v>0</v>
      </c>
      <c r="G47">
        <f t="shared" si="1"/>
        <v>0</v>
      </c>
      <c r="H47">
        <f>DMQSData!HN47</f>
        <v>0</v>
      </c>
      <c r="I47">
        <f t="shared" si="2"/>
        <v>0</v>
      </c>
      <c r="J47">
        <f>DMQSData!HO47</f>
        <v>0</v>
      </c>
      <c r="K47">
        <f t="shared" si="3"/>
        <v>0</v>
      </c>
    </row>
    <row r="48" spans="1:11" x14ac:dyDescent="0.25">
      <c r="A48" t="str">
        <f>DMQSData!A48</f>
        <v>Isle of Anglesey CC</v>
      </c>
      <c r="B48" t="str">
        <f>DMQSData!B48</f>
        <v>Q3</v>
      </c>
      <c r="C48" t="str">
        <f>DMQSData!C48</f>
        <v>2014-15</v>
      </c>
      <c r="D48">
        <f>DMQSData!GT48</f>
        <v>115</v>
      </c>
      <c r="E48">
        <f t="shared" si="0"/>
        <v>1</v>
      </c>
      <c r="F48">
        <f>DMQSData!GU48</f>
        <v>67</v>
      </c>
      <c r="G48">
        <f t="shared" si="1"/>
        <v>1</v>
      </c>
      <c r="H48">
        <f>DMQSData!HN48</f>
        <v>0</v>
      </c>
      <c r="I48">
        <f t="shared" si="2"/>
        <v>0</v>
      </c>
      <c r="J48">
        <f>DMQSData!HO48</f>
        <v>0</v>
      </c>
      <c r="K48">
        <f t="shared" si="3"/>
        <v>0</v>
      </c>
    </row>
    <row r="49" spans="1:11" x14ac:dyDescent="0.25">
      <c r="A49" t="str">
        <f>DMQSData!A49</f>
        <v>Isle of Anglesey CC</v>
      </c>
      <c r="B49" t="str">
        <f>DMQSData!B49</f>
        <v>Q4</v>
      </c>
      <c r="C49" t="str">
        <f>DMQSData!C49</f>
        <v>2014-15</v>
      </c>
      <c r="D49">
        <f>DMQSData!GT49</f>
        <v>196</v>
      </c>
      <c r="E49">
        <f t="shared" si="0"/>
        <v>1</v>
      </c>
      <c r="F49">
        <f>DMQSData!GU49</f>
        <v>75</v>
      </c>
      <c r="G49">
        <f t="shared" si="1"/>
        <v>1</v>
      </c>
      <c r="H49">
        <f>DMQSData!HN49</f>
        <v>55</v>
      </c>
      <c r="I49">
        <f t="shared" si="2"/>
        <v>1</v>
      </c>
      <c r="J49">
        <f>DMQSData!HO49</f>
        <v>124</v>
      </c>
      <c r="K49">
        <f t="shared" si="3"/>
        <v>1</v>
      </c>
    </row>
    <row r="50" spans="1:11" x14ac:dyDescent="0.25">
      <c r="A50" t="str">
        <f>DMQSData!A50</f>
        <v>Merthyr Tydfil CBC</v>
      </c>
      <c r="B50" t="str">
        <f>DMQSData!B50</f>
        <v>Q1</v>
      </c>
      <c r="C50" t="str">
        <f>DMQSData!C50</f>
        <v>2014-15</v>
      </c>
      <c r="D50">
        <f>DMQSData!GT50</f>
        <v>0</v>
      </c>
      <c r="E50">
        <f t="shared" si="0"/>
        <v>0</v>
      </c>
      <c r="F50">
        <f>DMQSData!GU50</f>
        <v>0</v>
      </c>
      <c r="G50">
        <f t="shared" si="1"/>
        <v>0</v>
      </c>
      <c r="H50">
        <f>DMQSData!HN50</f>
        <v>0</v>
      </c>
      <c r="I50">
        <f t="shared" si="2"/>
        <v>0</v>
      </c>
      <c r="J50">
        <f>DMQSData!HO50</f>
        <v>0</v>
      </c>
      <c r="K50">
        <f t="shared" si="3"/>
        <v>0</v>
      </c>
    </row>
    <row r="51" spans="1:11" x14ac:dyDescent="0.25">
      <c r="A51" t="str">
        <f>DMQSData!A51</f>
        <v>Merthyr Tydfil CBC</v>
      </c>
      <c r="B51" t="str">
        <f>DMQSData!B51</f>
        <v>Q2</v>
      </c>
      <c r="C51" t="str">
        <f>DMQSData!C51</f>
        <v>2014-15</v>
      </c>
      <c r="D51">
        <f>DMQSData!GT51</f>
        <v>0</v>
      </c>
      <c r="E51">
        <f t="shared" si="0"/>
        <v>0</v>
      </c>
      <c r="F51">
        <f>DMQSData!GU51</f>
        <v>0</v>
      </c>
      <c r="G51">
        <f t="shared" si="1"/>
        <v>0</v>
      </c>
      <c r="H51">
        <f>DMQSData!HN51</f>
        <v>0</v>
      </c>
      <c r="I51">
        <f t="shared" si="2"/>
        <v>0</v>
      </c>
      <c r="J51">
        <f>DMQSData!HO51</f>
        <v>0</v>
      </c>
      <c r="K51">
        <f t="shared" si="3"/>
        <v>0</v>
      </c>
    </row>
    <row r="52" spans="1:11" x14ac:dyDescent="0.25">
      <c r="A52" t="str">
        <f>DMQSData!A52</f>
        <v>Merthyr Tydfil CBC</v>
      </c>
      <c r="B52" t="str">
        <f>DMQSData!B52</f>
        <v>Q3</v>
      </c>
      <c r="C52" t="str">
        <f>DMQSData!C52</f>
        <v>2014-15</v>
      </c>
      <c r="D52">
        <f>DMQSData!GT52</f>
        <v>48</v>
      </c>
      <c r="E52">
        <f t="shared" si="0"/>
        <v>1</v>
      </c>
      <c r="F52">
        <f>DMQSData!GU52</f>
        <v>52</v>
      </c>
      <c r="G52">
        <f t="shared" si="1"/>
        <v>1</v>
      </c>
      <c r="H52">
        <f>DMQSData!HN52</f>
        <v>2</v>
      </c>
      <c r="I52">
        <f t="shared" si="2"/>
        <v>1</v>
      </c>
      <c r="J52">
        <f>DMQSData!HO52</f>
        <v>43</v>
      </c>
      <c r="K52">
        <f t="shared" si="3"/>
        <v>1</v>
      </c>
    </row>
    <row r="53" spans="1:11" x14ac:dyDescent="0.25">
      <c r="A53" t="str">
        <f>DMQSData!A53</f>
        <v>Merthyr Tydfil CBC</v>
      </c>
      <c r="B53" t="str">
        <f>DMQSData!B53</f>
        <v>Q4</v>
      </c>
      <c r="C53" t="str">
        <f>DMQSData!C53</f>
        <v>2014-15</v>
      </c>
      <c r="D53">
        <f>DMQSData!GT53</f>
        <v>57</v>
      </c>
      <c r="E53">
        <f t="shared" si="0"/>
        <v>1</v>
      </c>
      <c r="F53">
        <f>DMQSData!GU53</f>
        <v>47</v>
      </c>
      <c r="G53">
        <f t="shared" si="1"/>
        <v>1</v>
      </c>
      <c r="H53">
        <f>DMQSData!HN53</f>
        <v>6</v>
      </c>
      <c r="I53">
        <f t="shared" si="2"/>
        <v>1</v>
      </c>
      <c r="J53">
        <f>DMQSData!HO53</f>
        <v>108</v>
      </c>
      <c r="K53">
        <f t="shared" si="3"/>
        <v>1</v>
      </c>
    </row>
    <row r="54" spans="1:11" x14ac:dyDescent="0.25">
      <c r="A54" t="str">
        <f>DMQSData!A54</f>
        <v>Monmouthshire CC</v>
      </c>
      <c r="B54" t="str">
        <f>DMQSData!B54</f>
        <v>Q1</v>
      </c>
      <c r="C54" t="str">
        <f>DMQSData!C54</f>
        <v>2014-15</v>
      </c>
      <c r="D54">
        <f>DMQSData!GT54</f>
        <v>0</v>
      </c>
      <c r="E54">
        <f t="shared" si="0"/>
        <v>0</v>
      </c>
      <c r="F54">
        <f>DMQSData!GU54</f>
        <v>0</v>
      </c>
      <c r="G54">
        <f t="shared" si="1"/>
        <v>0</v>
      </c>
      <c r="H54">
        <f>DMQSData!HN54</f>
        <v>0</v>
      </c>
      <c r="I54">
        <f t="shared" si="2"/>
        <v>0</v>
      </c>
      <c r="J54">
        <f>DMQSData!HO54</f>
        <v>0</v>
      </c>
      <c r="K54">
        <f t="shared" si="3"/>
        <v>0</v>
      </c>
    </row>
    <row r="55" spans="1:11" x14ac:dyDescent="0.25">
      <c r="A55" t="str">
        <f>DMQSData!A55</f>
        <v>Monmouthshire CC</v>
      </c>
      <c r="B55" t="str">
        <f>DMQSData!B55</f>
        <v>Q2</v>
      </c>
      <c r="C55" t="str">
        <f>DMQSData!C55</f>
        <v>2014-15</v>
      </c>
      <c r="D55">
        <f>DMQSData!GT55</f>
        <v>0</v>
      </c>
      <c r="E55">
        <f t="shared" si="0"/>
        <v>0</v>
      </c>
      <c r="F55">
        <f>DMQSData!GU55</f>
        <v>0</v>
      </c>
      <c r="G55">
        <f t="shared" si="1"/>
        <v>0</v>
      </c>
      <c r="H55">
        <f>DMQSData!HN55</f>
        <v>0</v>
      </c>
      <c r="I55">
        <f t="shared" si="2"/>
        <v>0</v>
      </c>
      <c r="J55">
        <f>DMQSData!HO55</f>
        <v>0</v>
      </c>
      <c r="K55">
        <f t="shared" si="3"/>
        <v>0</v>
      </c>
    </row>
    <row r="56" spans="1:11" x14ac:dyDescent="0.25">
      <c r="A56" t="str">
        <f>DMQSData!A56</f>
        <v>Monmouthshire CC</v>
      </c>
      <c r="B56" t="str">
        <f>DMQSData!B56</f>
        <v>Q3</v>
      </c>
      <c r="C56" t="str">
        <f>DMQSData!C56</f>
        <v>2014-15</v>
      </c>
      <c r="D56">
        <f>DMQSData!GT56</f>
        <v>70</v>
      </c>
      <c r="E56">
        <f t="shared" si="0"/>
        <v>1</v>
      </c>
      <c r="F56">
        <f>DMQSData!GU56</f>
        <v>49</v>
      </c>
      <c r="G56">
        <f t="shared" si="1"/>
        <v>1</v>
      </c>
      <c r="H56">
        <f>DMQSData!HN56</f>
        <v>14</v>
      </c>
      <c r="I56">
        <f t="shared" si="2"/>
        <v>1</v>
      </c>
      <c r="J56">
        <f>DMQSData!HO56</f>
        <v>121</v>
      </c>
      <c r="K56">
        <f t="shared" si="3"/>
        <v>1</v>
      </c>
    </row>
    <row r="57" spans="1:11" x14ac:dyDescent="0.25">
      <c r="A57" t="str">
        <f>DMQSData!A57</f>
        <v>Monmouthshire CC</v>
      </c>
      <c r="B57" t="str">
        <f>DMQSData!B57</f>
        <v>Q4</v>
      </c>
      <c r="C57" t="str">
        <f>DMQSData!C57</f>
        <v>2014-15</v>
      </c>
      <c r="D57">
        <f>DMQSData!GT57</f>
        <v>119</v>
      </c>
      <c r="E57">
        <f t="shared" si="0"/>
        <v>1</v>
      </c>
      <c r="F57">
        <f>DMQSData!GU57</f>
        <v>74</v>
      </c>
      <c r="G57">
        <f t="shared" si="1"/>
        <v>1</v>
      </c>
      <c r="H57">
        <f>DMQSData!HN57</f>
        <v>10</v>
      </c>
      <c r="I57">
        <f t="shared" si="2"/>
        <v>1</v>
      </c>
      <c r="J57">
        <f>DMQSData!HO57</f>
        <v>120</v>
      </c>
      <c r="K57">
        <f t="shared" si="3"/>
        <v>1</v>
      </c>
    </row>
    <row r="58" spans="1:11" x14ac:dyDescent="0.25">
      <c r="A58" t="str">
        <f>DMQSData!A58</f>
        <v>Neath Port Talbot CBC</v>
      </c>
      <c r="B58" t="str">
        <f>DMQSData!B58</f>
        <v>Q1</v>
      </c>
      <c r="C58" t="str">
        <f>DMQSData!C58</f>
        <v>2014-15</v>
      </c>
      <c r="D58">
        <f>DMQSData!GT58</f>
        <v>0</v>
      </c>
      <c r="E58">
        <f t="shared" si="0"/>
        <v>0</v>
      </c>
      <c r="F58">
        <f>DMQSData!GU58</f>
        <v>0</v>
      </c>
      <c r="G58">
        <f t="shared" si="1"/>
        <v>0</v>
      </c>
      <c r="H58">
        <f>DMQSData!HN58</f>
        <v>0</v>
      </c>
      <c r="I58">
        <f t="shared" si="2"/>
        <v>0</v>
      </c>
      <c r="J58">
        <f>DMQSData!HO58</f>
        <v>0</v>
      </c>
      <c r="K58">
        <f t="shared" si="3"/>
        <v>0</v>
      </c>
    </row>
    <row r="59" spans="1:11" x14ac:dyDescent="0.25">
      <c r="A59" t="str">
        <f>DMQSData!A59</f>
        <v>Neath Port Talbot CBC</v>
      </c>
      <c r="B59" t="str">
        <f>DMQSData!B59</f>
        <v>Q2</v>
      </c>
      <c r="C59" t="str">
        <f>DMQSData!C59</f>
        <v>2014-15</v>
      </c>
      <c r="D59">
        <f>DMQSData!GT59</f>
        <v>0</v>
      </c>
      <c r="E59">
        <f t="shared" si="0"/>
        <v>0</v>
      </c>
      <c r="F59">
        <f>DMQSData!GU59</f>
        <v>0</v>
      </c>
      <c r="G59">
        <f t="shared" si="1"/>
        <v>0</v>
      </c>
      <c r="H59">
        <f>DMQSData!HN59</f>
        <v>0</v>
      </c>
      <c r="I59">
        <f t="shared" si="2"/>
        <v>0</v>
      </c>
      <c r="J59">
        <f>DMQSData!HO59</f>
        <v>0</v>
      </c>
      <c r="K59">
        <f t="shared" si="3"/>
        <v>0</v>
      </c>
    </row>
    <row r="60" spans="1:11" x14ac:dyDescent="0.25">
      <c r="A60" t="str">
        <f>DMQSData!A60</f>
        <v>Neath Port Talbot CBC</v>
      </c>
      <c r="B60" t="str">
        <f>DMQSData!B60</f>
        <v>Q3</v>
      </c>
      <c r="C60" t="str">
        <f>DMQSData!C60</f>
        <v>2014-15</v>
      </c>
      <c r="D60">
        <f>DMQSData!GT60</f>
        <v>117</v>
      </c>
      <c r="E60">
        <f t="shared" si="0"/>
        <v>1</v>
      </c>
      <c r="F60">
        <f>DMQSData!GU60</f>
        <v>55</v>
      </c>
      <c r="G60">
        <f t="shared" si="1"/>
        <v>1</v>
      </c>
      <c r="H60">
        <f>DMQSData!HN60</f>
        <v>3</v>
      </c>
      <c r="I60">
        <f t="shared" si="2"/>
        <v>1</v>
      </c>
      <c r="J60">
        <f>DMQSData!HO60</f>
        <v>86</v>
      </c>
      <c r="K60">
        <f t="shared" si="3"/>
        <v>1</v>
      </c>
    </row>
    <row r="61" spans="1:11" x14ac:dyDescent="0.25">
      <c r="A61" t="str">
        <f>DMQSData!A61</f>
        <v>Neath Port Talbot CBC</v>
      </c>
      <c r="B61" t="str">
        <f>DMQSData!B61</f>
        <v>Q4</v>
      </c>
      <c r="C61" t="str">
        <f>DMQSData!C61</f>
        <v>2014-15</v>
      </c>
      <c r="D61">
        <f>DMQSData!GT61</f>
        <v>41</v>
      </c>
      <c r="E61">
        <f t="shared" si="0"/>
        <v>1</v>
      </c>
      <c r="F61">
        <f>DMQSData!GU61</f>
        <v>55</v>
      </c>
      <c r="G61">
        <f t="shared" si="1"/>
        <v>1</v>
      </c>
      <c r="H61">
        <f>DMQSData!HN61</f>
        <v>1</v>
      </c>
      <c r="I61">
        <f t="shared" si="2"/>
        <v>1</v>
      </c>
      <c r="J61">
        <f>DMQSData!HO61</f>
        <v>57</v>
      </c>
      <c r="K61">
        <f t="shared" si="3"/>
        <v>1</v>
      </c>
    </row>
    <row r="62" spans="1:11" x14ac:dyDescent="0.25">
      <c r="A62" t="str">
        <f>DMQSData!A62</f>
        <v>Newport CC</v>
      </c>
      <c r="B62" t="str">
        <f>DMQSData!B62</f>
        <v>Q1</v>
      </c>
      <c r="C62" t="str">
        <f>DMQSData!C62</f>
        <v>2014-15</v>
      </c>
      <c r="D62">
        <f>DMQSData!GT62</f>
        <v>0</v>
      </c>
      <c r="E62">
        <f t="shared" si="0"/>
        <v>0</v>
      </c>
      <c r="F62">
        <f>DMQSData!GU62</f>
        <v>0</v>
      </c>
      <c r="G62">
        <f t="shared" si="1"/>
        <v>0</v>
      </c>
      <c r="H62">
        <f>DMQSData!HN62</f>
        <v>0</v>
      </c>
      <c r="I62">
        <f t="shared" si="2"/>
        <v>0</v>
      </c>
      <c r="J62">
        <f>DMQSData!HO62</f>
        <v>0</v>
      </c>
      <c r="K62">
        <f t="shared" si="3"/>
        <v>0</v>
      </c>
    </row>
    <row r="63" spans="1:11" x14ac:dyDescent="0.25">
      <c r="A63" t="str">
        <f>DMQSData!A63</f>
        <v>Newport CC</v>
      </c>
      <c r="B63" t="str">
        <f>DMQSData!B63</f>
        <v>Q2</v>
      </c>
      <c r="C63" t="str">
        <f>DMQSData!C63</f>
        <v>2014-15</v>
      </c>
      <c r="D63">
        <f>DMQSData!GT63</f>
        <v>0</v>
      </c>
      <c r="E63">
        <f t="shared" si="0"/>
        <v>0</v>
      </c>
      <c r="F63">
        <f>DMQSData!GU63</f>
        <v>0</v>
      </c>
      <c r="G63">
        <f t="shared" si="1"/>
        <v>0</v>
      </c>
      <c r="H63">
        <f>DMQSData!HN63</f>
        <v>0</v>
      </c>
      <c r="I63">
        <f t="shared" si="2"/>
        <v>0</v>
      </c>
      <c r="J63">
        <f>DMQSData!HO63</f>
        <v>0</v>
      </c>
      <c r="K63">
        <f t="shared" si="3"/>
        <v>0</v>
      </c>
    </row>
    <row r="64" spans="1:11" x14ac:dyDescent="0.25">
      <c r="A64" t="str">
        <f>DMQSData!A64</f>
        <v>Newport CC</v>
      </c>
      <c r="B64" t="str">
        <f>DMQSData!B64</f>
        <v>Q3</v>
      </c>
      <c r="C64" t="str">
        <f>DMQSData!C64</f>
        <v>2014-15</v>
      </c>
      <c r="D64">
        <f>DMQSData!GT64</f>
        <v>244</v>
      </c>
      <c r="E64">
        <f t="shared" si="0"/>
        <v>1</v>
      </c>
      <c r="F64">
        <f>DMQSData!GU64</f>
        <v>84</v>
      </c>
      <c r="G64">
        <f t="shared" si="1"/>
        <v>1</v>
      </c>
      <c r="H64">
        <f>DMQSData!HN64</f>
        <v>0</v>
      </c>
      <c r="I64">
        <f t="shared" si="2"/>
        <v>0</v>
      </c>
      <c r="J64">
        <f>DMQSData!HO64</f>
        <v>116</v>
      </c>
      <c r="K64">
        <f t="shared" si="3"/>
        <v>1</v>
      </c>
    </row>
    <row r="65" spans="1:11" x14ac:dyDescent="0.25">
      <c r="A65" t="str">
        <f>DMQSData!A65</f>
        <v>Newport CC</v>
      </c>
      <c r="B65" t="str">
        <f>DMQSData!B65</f>
        <v>Q4</v>
      </c>
      <c r="C65" t="str">
        <f>DMQSData!C65</f>
        <v>2014-15</v>
      </c>
      <c r="D65">
        <f>DMQSData!GT65</f>
        <v>359</v>
      </c>
      <c r="E65">
        <f t="shared" si="0"/>
        <v>1</v>
      </c>
      <c r="F65">
        <f>DMQSData!GU65</f>
        <v>104</v>
      </c>
      <c r="G65">
        <f t="shared" si="1"/>
        <v>1</v>
      </c>
      <c r="H65">
        <f>DMQSData!HN65</f>
        <v>0</v>
      </c>
      <c r="I65">
        <f t="shared" si="2"/>
        <v>0</v>
      </c>
      <c r="J65">
        <f>DMQSData!HO65</f>
        <v>236</v>
      </c>
      <c r="K65">
        <f t="shared" si="3"/>
        <v>1</v>
      </c>
    </row>
    <row r="66" spans="1:11" x14ac:dyDescent="0.25">
      <c r="A66" t="str">
        <f>DMQSData!A66</f>
        <v>Pembrokeshire CC</v>
      </c>
      <c r="B66" t="str">
        <f>DMQSData!B66</f>
        <v>Q1</v>
      </c>
      <c r="C66" t="str">
        <f>DMQSData!C66</f>
        <v>2014-15</v>
      </c>
      <c r="D66">
        <f>DMQSData!GT66</f>
        <v>0</v>
      </c>
      <c r="E66">
        <f t="shared" si="0"/>
        <v>0</v>
      </c>
      <c r="F66">
        <f>DMQSData!GU66</f>
        <v>0</v>
      </c>
      <c r="G66">
        <f t="shared" si="1"/>
        <v>0</v>
      </c>
      <c r="H66">
        <f>DMQSData!HN66</f>
        <v>0</v>
      </c>
      <c r="I66">
        <f t="shared" si="2"/>
        <v>0</v>
      </c>
      <c r="J66">
        <f>DMQSData!HO66</f>
        <v>0</v>
      </c>
      <c r="K66">
        <f t="shared" si="3"/>
        <v>0</v>
      </c>
    </row>
    <row r="67" spans="1:11" x14ac:dyDescent="0.25">
      <c r="A67" t="str">
        <f>DMQSData!A67</f>
        <v>Pembrokeshire CC</v>
      </c>
      <c r="B67" t="str">
        <f>DMQSData!B67</f>
        <v>Q2</v>
      </c>
      <c r="C67" t="str">
        <f>DMQSData!C67</f>
        <v>2014-15</v>
      </c>
      <c r="D67">
        <f>DMQSData!GT67</f>
        <v>0</v>
      </c>
      <c r="E67">
        <f t="shared" ref="E67:E101" si="4">IF(D67&gt;0,1,0)</f>
        <v>0</v>
      </c>
      <c r="F67">
        <f>DMQSData!GU67</f>
        <v>0</v>
      </c>
      <c r="G67">
        <f t="shared" ref="G67:G101" si="5">IF(F67&gt;0,1,0)</f>
        <v>0</v>
      </c>
      <c r="H67">
        <f>DMQSData!HN67</f>
        <v>0</v>
      </c>
      <c r="I67">
        <f t="shared" ref="I67:I101" si="6">IF(H67&gt;0,1,0)</f>
        <v>0</v>
      </c>
      <c r="J67">
        <f>DMQSData!HO67</f>
        <v>0</v>
      </c>
      <c r="K67">
        <f t="shared" ref="K67:K101" si="7">IF(J67&gt;0,1,0)</f>
        <v>0</v>
      </c>
    </row>
    <row r="68" spans="1:11" x14ac:dyDescent="0.25">
      <c r="A68" t="str">
        <f>DMQSData!A68</f>
        <v>Pembrokeshire CC</v>
      </c>
      <c r="B68" t="str">
        <f>DMQSData!B68</f>
        <v>Q3</v>
      </c>
      <c r="C68" t="str">
        <f>DMQSData!C68</f>
        <v>2014-15</v>
      </c>
      <c r="D68">
        <f>DMQSData!GT68</f>
        <v>132</v>
      </c>
      <c r="E68">
        <f t="shared" si="4"/>
        <v>1</v>
      </c>
      <c r="F68">
        <f>DMQSData!GU68</f>
        <v>78</v>
      </c>
      <c r="G68">
        <f t="shared" si="5"/>
        <v>1</v>
      </c>
      <c r="H68">
        <f>DMQSData!HN68</f>
        <v>321</v>
      </c>
      <c r="I68">
        <f t="shared" si="6"/>
        <v>1</v>
      </c>
      <c r="J68">
        <f>DMQSData!HO68</f>
        <v>302</v>
      </c>
      <c r="K68">
        <f t="shared" si="7"/>
        <v>1</v>
      </c>
    </row>
    <row r="69" spans="1:11" x14ac:dyDescent="0.25">
      <c r="A69" t="str">
        <f>DMQSData!A69</f>
        <v>Pembrokeshire CC</v>
      </c>
      <c r="B69" t="str">
        <f>DMQSData!B69</f>
        <v>Q4</v>
      </c>
      <c r="C69" t="str">
        <f>DMQSData!C69</f>
        <v>2014-15</v>
      </c>
      <c r="D69">
        <f>DMQSData!GT69</f>
        <v>214</v>
      </c>
      <c r="E69">
        <f t="shared" si="4"/>
        <v>1</v>
      </c>
      <c r="F69">
        <f>DMQSData!GU69</f>
        <v>82</v>
      </c>
      <c r="G69">
        <f t="shared" si="5"/>
        <v>1</v>
      </c>
      <c r="H69">
        <f>DMQSData!HN69</f>
        <v>155</v>
      </c>
      <c r="I69">
        <f t="shared" si="6"/>
        <v>1</v>
      </c>
      <c r="J69">
        <f>DMQSData!HO69</f>
        <v>179</v>
      </c>
      <c r="K69">
        <f t="shared" si="7"/>
        <v>1</v>
      </c>
    </row>
    <row r="70" spans="1:11" x14ac:dyDescent="0.25">
      <c r="A70" t="str">
        <f>DMQSData!A70</f>
        <v>Pembrokeshire Coast NPA</v>
      </c>
      <c r="B70" t="str">
        <f>DMQSData!B70</f>
        <v>Q1</v>
      </c>
      <c r="C70" t="str">
        <f>DMQSData!C70</f>
        <v>2014-15</v>
      </c>
      <c r="D70">
        <f>DMQSData!GT70</f>
        <v>0</v>
      </c>
      <c r="E70">
        <f t="shared" si="4"/>
        <v>0</v>
      </c>
      <c r="F70">
        <f>DMQSData!GU70</f>
        <v>0</v>
      </c>
      <c r="G70">
        <f t="shared" si="5"/>
        <v>0</v>
      </c>
      <c r="H70">
        <f>DMQSData!HN70</f>
        <v>0</v>
      </c>
      <c r="I70">
        <f t="shared" si="6"/>
        <v>0</v>
      </c>
      <c r="J70">
        <f>DMQSData!HO70</f>
        <v>0</v>
      </c>
      <c r="K70">
        <f t="shared" si="7"/>
        <v>0</v>
      </c>
    </row>
    <row r="71" spans="1:11" x14ac:dyDescent="0.25">
      <c r="A71" t="str">
        <f>DMQSData!A71</f>
        <v>Pembrokeshire Coast NPA</v>
      </c>
      <c r="B71" t="str">
        <f>DMQSData!B71</f>
        <v>Q2</v>
      </c>
      <c r="C71" t="str">
        <f>DMQSData!C71</f>
        <v>2014-15</v>
      </c>
      <c r="D71">
        <f>DMQSData!GT71</f>
        <v>0</v>
      </c>
      <c r="E71">
        <f t="shared" si="4"/>
        <v>0</v>
      </c>
      <c r="F71">
        <f>DMQSData!GU71</f>
        <v>0</v>
      </c>
      <c r="G71">
        <f t="shared" si="5"/>
        <v>0</v>
      </c>
      <c r="H71">
        <f>DMQSData!HN71</f>
        <v>0</v>
      </c>
      <c r="I71">
        <f t="shared" si="6"/>
        <v>0</v>
      </c>
      <c r="J71">
        <f>DMQSData!HO71</f>
        <v>0</v>
      </c>
      <c r="K71">
        <f t="shared" si="7"/>
        <v>0</v>
      </c>
    </row>
    <row r="72" spans="1:11" x14ac:dyDescent="0.25">
      <c r="A72" t="str">
        <f>DMQSData!A72</f>
        <v>Pembrokeshire Coast NPA</v>
      </c>
      <c r="B72" t="str">
        <f>DMQSData!B72</f>
        <v>Q3</v>
      </c>
      <c r="C72" t="str">
        <f>DMQSData!C72</f>
        <v>2014-15</v>
      </c>
      <c r="D72">
        <f>DMQSData!GT72</f>
        <v>0</v>
      </c>
      <c r="E72">
        <f t="shared" si="4"/>
        <v>0</v>
      </c>
      <c r="F72">
        <f>DMQSData!GU72</f>
        <v>49</v>
      </c>
      <c r="G72">
        <f t="shared" si="5"/>
        <v>1</v>
      </c>
      <c r="H72">
        <f>DMQSData!HN72</f>
        <v>0</v>
      </c>
      <c r="I72">
        <f t="shared" si="6"/>
        <v>0</v>
      </c>
      <c r="J72">
        <f>DMQSData!HO72</f>
        <v>0</v>
      </c>
      <c r="K72">
        <f t="shared" si="7"/>
        <v>0</v>
      </c>
    </row>
    <row r="73" spans="1:11" x14ac:dyDescent="0.25">
      <c r="A73" t="str">
        <f>DMQSData!A73</f>
        <v>Pembrokeshire Coast NPA</v>
      </c>
      <c r="B73" t="str">
        <f>DMQSData!B73</f>
        <v>Q4</v>
      </c>
      <c r="C73" t="str">
        <f>DMQSData!C73</f>
        <v>2014-15</v>
      </c>
      <c r="D73">
        <f>DMQSData!GT73</f>
        <v>257</v>
      </c>
      <c r="E73">
        <f t="shared" si="4"/>
        <v>1</v>
      </c>
      <c r="F73">
        <f>DMQSData!GU73</f>
        <v>58</v>
      </c>
      <c r="G73">
        <f t="shared" si="5"/>
        <v>1</v>
      </c>
      <c r="H73">
        <f>DMQSData!HN73</f>
        <v>0</v>
      </c>
      <c r="I73">
        <f t="shared" si="6"/>
        <v>0</v>
      </c>
      <c r="J73">
        <f>DMQSData!HO73</f>
        <v>177</v>
      </c>
      <c r="K73">
        <f t="shared" si="7"/>
        <v>1</v>
      </c>
    </row>
    <row r="74" spans="1:11" x14ac:dyDescent="0.25">
      <c r="A74" t="str">
        <f>DMQSData!A74</f>
        <v>Powys CC</v>
      </c>
      <c r="B74" t="str">
        <f>DMQSData!B74</f>
        <v>Q1</v>
      </c>
      <c r="C74" t="str">
        <f>DMQSData!C74</f>
        <v>2014-15</v>
      </c>
      <c r="D74">
        <f>DMQSData!GT74</f>
        <v>0</v>
      </c>
      <c r="E74">
        <f t="shared" si="4"/>
        <v>0</v>
      </c>
      <c r="F74">
        <f>DMQSData!GU74</f>
        <v>0</v>
      </c>
      <c r="G74">
        <f t="shared" si="5"/>
        <v>0</v>
      </c>
      <c r="H74">
        <f>DMQSData!HN74</f>
        <v>0</v>
      </c>
      <c r="I74">
        <f t="shared" si="6"/>
        <v>0</v>
      </c>
      <c r="J74">
        <f>DMQSData!HO74</f>
        <v>0</v>
      </c>
      <c r="K74">
        <f t="shared" si="7"/>
        <v>0</v>
      </c>
    </row>
    <row r="75" spans="1:11" x14ac:dyDescent="0.25">
      <c r="A75" t="str">
        <f>DMQSData!A75</f>
        <v>Powys CC</v>
      </c>
      <c r="B75" t="str">
        <f>DMQSData!B75</f>
        <v>Q2</v>
      </c>
      <c r="C75" t="str">
        <f>DMQSData!C75</f>
        <v>2014-15</v>
      </c>
      <c r="D75">
        <f>DMQSData!GT75</f>
        <v>0</v>
      </c>
      <c r="E75">
        <f t="shared" si="4"/>
        <v>0</v>
      </c>
      <c r="F75">
        <f>DMQSData!GU75</f>
        <v>0</v>
      </c>
      <c r="G75">
        <f t="shared" si="5"/>
        <v>0</v>
      </c>
      <c r="H75">
        <f>DMQSData!HN75</f>
        <v>0</v>
      </c>
      <c r="I75">
        <f t="shared" si="6"/>
        <v>0</v>
      </c>
      <c r="J75">
        <f>DMQSData!HO75</f>
        <v>0</v>
      </c>
      <c r="K75">
        <f t="shared" si="7"/>
        <v>0</v>
      </c>
    </row>
    <row r="76" spans="1:11" x14ac:dyDescent="0.25">
      <c r="A76" t="str">
        <f>DMQSData!A76</f>
        <v>Powys CC</v>
      </c>
      <c r="B76" t="str">
        <f>DMQSData!B76</f>
        <v>Q3</v>
      </c>
      <c r="C76" t="str">
        <f>DMQSData!C76</f>
        <v>2014-15</v>
      </c>
      <c r="D76">
        <f>DMQSData!GT76</f>
        <v>155</v>
      </c>
      <c r="E76">
        <f t="shared" si="4"/>
        <v>1</v>
      </c>
      <c r="F76">
        <f>DMQSData!GU76</f>
        <v>70</v>
      </c>
      <c r="G76">
        <f t="shared" si="5"/>
        <v>1</v>
      </c>
      <c r="H76">
        <f>DMQSData!HN76</f>
        <v>357</v>
      </c>
      <c r="I76">
        <f t="shared" si="6"/>
        <v>1</v>
      </c>
      <c r="J76">
        <f>DMQSData!HO76</f>
        <v>0</v>
      </c>
      <c r="K76">
        <f t="shared" si="7"/>
        <v>0</v>
      </c>
    </row>
    <row r="77" spans="1:11" x14ac:dyDescent="0.25">
      <c r="A77" t="str">
        <f>DMQSData!A77</f>
        <v>Powys CC</v>
      </c>
      <c r="B77" t="str">
        <f>DMQSData!B77</f>
        <v>Q4</v>
      </c>
      <c r="C77" t="str">
        <f>DMQSData!C77</f>
        <v>2014-15</v>
      </c>
      <c r="D77">
        <f>DMQSData!GT77</f>
        <v>0</v>
      </c>
      <c r="E77">
        <f t="shared" si="4"/>
        <v>0</v>
      </c>
      <c r="F77">
        <f>DMQSData!GU77</f>
        <v>0</v>
      </c>
      <c r="G77">
        <f t="shared" si="5"/>
        <v>0</v>
      </c>
      <c r="H77">
        <f>DMQSData!HN77</f>
        <v>200</v>
      </c>
      <c r="I77">
        <f t="shared" si="6"/>
        <v>1</v>
      </c>
      <c r="J77">
        <f>DMQSData!HO77</f>
        <v>803</v>
      </c>
      <c r="K77">
        <f t="shared" si="7"/>
        <v>1</v>
      </c>
    </row>
    <row r="78" spans="1:11" x14ac:dyDescent="0.25">
      <c r="A78" t="str">
        <f>DMQSData!A78</f>
        <v>Rhondda Cynon Taf CBC</v>
      </c>
      <c r="B78" t="str">
        <f>DMQSData!B78</f>
        <v>Q1</v>
      </c>
      <c r="C78" t="str">
        <f>DMQSData!C78</f>
        <v>2014-15</v>
      </c>
      <c r="D78">
        <f>DMQSData!GT78</f>
        <v>0</v>
      </c>
      <c r="E78">
        <f t="shared" si="4"/>
        <v>0</v>
      </c>
      <c r="F78">
        <f>DMQSData!GU78</f>
        <v>0</v>
      </c>
      <c r="G78">
        <f t="shared" si="5"/>
        <v>0</v>
      </c>
      <c r="H78">
        <f>DMQSData!HN78</f>
        <v>0</v>
      </c>
      <c r="I78">
        <f t="shared" si="6"/>
        <v>0</v>
      </c>
      <c r="J78">
        <f>DMQSData!HO78</f>
        <v>0</v>
      </c>
      <c r="K78">
        <f t="shared" si="7"/>
        <v>0</v>
      </c>
    </row>
    <row r="79" spans="1:11" x14ac:dyDescent="0.25">
      <c r="A79" t="str">
        <f>DMQSData!A79</f>
        <v>Rhondda Cynon Taf CBC</v>
      </c>
      <c r="B79" t="str">
        <f>DMQSData!B79</f>
        <v>Q2</v>
      </c>
      <c r="C79" t="str">
        <f>DMQSData!C79</f>
        <v>2014-15</v>
      </c>
      <c r="D79">
        <f>DMQSData!GT79</f>
        <v>0</v>
      </c>
      <c r="E79">
        <f t="shared" si="4"/>
        <v>0</v>
      </c>
      <c r="F79">
        <f>DMQSData!GU79</f>
        <v>0</v>
      </c>
      <c r="G79">
        <f t="shared" si="5"/>
        <v>0</v>
      </c>
      <c r="H79">
        <f>DMQSData!HN79</f>
        <v>0</v>
      </c>
      <c r="I79">
        <f t="shared" si="6"/>
        <v>0</v>
      </c>
      <c r="J79">
        <f>DMQSData!HO79</f>
        <v>0</v>
      </c>
      <c r="K79">
        <f t="shared" si="7"/>
        <v>0</v>
      </c>
    </row>
    <row r="80" spans="1:11" x14ac:dyDescent="0.25">
      <c r="A80" t="str">
        <f>DMQSData!A80</f>
        <v>Rhondda Cynon Taf CBC</v>
      </c>
      <c r="B80" t="str">
        <f>DMQSData!B80</f>
        <v>Q3</v>
      </c>
      <c r="C80" t="str">
        <f>DMQSData!C80</f>
        <v>2014-15</v>
      </c>
      <c r="D80">
        <f>DMQSData!GT80</f>
        <v>518</v>
      </c>
      <c r="E80">
        <f t="shared" si="4"/>
        <v>1</v>
      </c>
      <c r="F80">
        <f>DMQSData!GU80</f>
        <v>91</v>
      </c>
      <c r="G80">
        <f t="shared" si="5"/>
        <v>1</v>
      </c>
      <c r="H80">
        <f>DMQSData!HN80</f>
        <v>0</v>
      </c>
      <c r="I80">
        <f t="shared" si="6"/>
        <v>0</v>
      </c>
      <c r="J80">
        <f>DMQSData!HO80</f>
        <v>89</v>
      </c>
      <c r="K80">
        <f t="shared" si="7"/>
        <v>1</v>
      </c>
    </row>
    <row r="81" spans="1:11" x14ac:dyDescent="0.25">
      <c r="A81" t="str">
        <f>DMQSData!A81</f>
        <v>Rhondda Cynon Taf CBC</v>
      </c>
      <c r="B81" t="str">
        <f>DMQSData!B81</f>
        <v>Q4</v>
      </c>
      <c r="C81" t="str">
        <f>DMQSData!C81</f>
        <v>2014-15</v>
      </c>
      <c r="D81">
        <f>DMQSData!GT81</f>
        <v>168</v>
      </c>
      <c r="E81">
        <f t="shared" si="4"/>
        <v>1</v>
      </c>
      <c r="F81">
        <f>DMQSData!GU81</f>
        <v>67</v>
      </c>
      <c r="G81">
        <f t="shared" si="5"/>
        <v>1</v>
      </c>
      <c r="H81">
        <f>DMQSData!HN81</f>
        <v>0</v>
      </c>
      <c r="I81">
        <f t="shared" si="6"/>
        <v>0</v>
      </c>
      <c r="J81">
        <f>DMQSData!HO81</f>
        <v>97</v>
      </c>
      <c r="K81">
        <f t="shared" si="7"/>
        <v>1</v>
      </c>
    </row>
    <row r="82" spans="1:11" x14ac:dyDescent="0.25">
      <c r="A82" t="str">
        <f>DMQSData!A82</f>
        <v>Snowdonia NPA</v>
      </c>
      <c r="B82" t="str">
        <f>DMQSData!B82</f>
        <v>Q1</v>
      </c>
      <c r="C82" t="str">
        <f>DMQSData!C82</f>
        <v>2014-15</v>
      </c>
      <c r="D82">
        <f>DMQSData!GT82</f>
        <v>0</v>
      </c>
      <c r="E82">
        <f t="shared" si="4"/>
        <v>0</v>
      </c>
      <c r="F82">
        <f>DMQSData!GU82</f>
        <v>0</v>
      </c>
      <c r="G82">
        <f t="shared" si="5"/>
        <v>0</v>
      </c>
      <c r="H82">
        <f>DMQSData!HN82</f>
        <v>0</v>
      </c>
      <c r="I82">
        <f t="shared" si="6"/>
        <v>0</v>
      </c>
      <c r="J82">
        <f>DMQSData!HO82</f>
        <v>0</v>
      </c>
      <c r="K82">
        <f t="shared" si="7"/>
        <v>0</v>
      </c>
    </row>
    <row r="83" spans="1:11" x14ac:dyDescent="0.25">
      <c r="A83" t="str">
        <f>DMQSData!A83</f>
        <v>Snowdonia NPA</v>
      </c>
      <c r="B83" t="str">
        <f>DMQSData!B83</f>
        <v>Q2</v>
      </c>
      <c r="C83" t="str">
        <f>DMQSData!C83</f>
        <v>2014-15</v>
      </c>
      <c r="D83">
        <f>DMQSData!GT83</f>
        <v>0</v>
      </c>
      <c r="E83">
        <f t="shared" si="4"/>
        <v>0</v>
      </c>
      <c r="F83">
        <f>DMQSData!GU83</f>
        <v>0</v>
      </c>
      <c r="G83">
        <f t="shared" si="5"/>
        <v>0</v>
      </c>
      <c r="H83">
        <f>DMQSData!HN83</f>
        <v>0</v>
      </c>
      <c r="I83">
        <f t="shared" si="6"/>
        <v>0</v>
      </c>
      <c r="J83">
        <f>DMQSData!HO83</f>
        <v>0</v>
      </c>
      <c r="K83">
        <f t="shared" si="7"/>
        <v>0</v>
      </c>
    </row>
    <row r="84" spans="1:11" x14ac:dyDescent="0.25">
      <c r="A84" t="str">
        <f>DMQSData!A84</f>
        <v>Snowdonia NPA</v>
      </c>
      <c r="B84" t="str">
        <f>DMQSData!B84</f>
        <v>Q3</v>
      </c>
      <c r="C84" t="str">
        <f>DMQSData!C84</f>
        <v>2014-15</v>
      </c>
      <c r="D84">
        <f>DMQSData!GT84</f>
        <v>0</v>
      </c>
      <c r="E84">
        <f t="shared" si="4"/>
        <v>0</v>
      </c>
      <c r="F84">
        <f>DMQSData!GU84</f>
        <v>0</v>
      </c>
      <c r="G84">
        <f t="shared" si="5"/>
        <v>0</v>
      </c>
      <c r="H84">
        <f>DMQSData!HN84</f>
        <v>0</v>
      </c>
      <c r="I84">
        <f t="shared" si="6"/>
        <v>0</v>
      </c>
      <c r="J84">
        <f>DMQSData!HO84</f>
        <v>0</v>
      </c>
      <c r="K84">
        <f t="shared" si="7"/>
        <v>0</v>
      </c>
    </row>
    <row r="85" spans="1:11" x14ac:dyDescent="0.25">
      <c r="A85" t="str">
        <f>DMQSData!A85</f>
        <v>Snowdonia NPA</v>
      </c>
      <c r="B85" t="str">
        <f>DMQSData!B85</f>
        <v>Q4</v>
      </c>
      <c r="C85" t="str">
        <f>DMQSData!C85</f>
        <v>2014-15</v>
      </c>
      <c r="D85">
        <f>DMQSData!GT85</f>
        <v>0</v>
      </c>
      <c r="E85">
        <f t="shared" si="4"/>
        <v>0</v>
      </c>
      <c r="F85">
        <f>DMQSData!GU85</f>
        <v>0</v>
      </c>
      <c r="G85">
        <f t="shared" si="5"/>
        <v>0</v>
      </c>
      <c r="H85">
        <f>DMQSData!HN85</f>
        <v>0</v>
      </c>
      <c r="I85">
        <f t="shared" si="6"/>
        <v>0</v>
      </c>
      <c r="J85">
        <f>DMQSData!HO85</f>
        <v>0</v>
      </c>
      <c r="K85">
        <f t="shared" si="7"/>
        <v>0</v>
      </c>
    </row>
    <row r="86" spans="1:11" x14ac:dyDescent="0.25">
      <c r="A86" t="str">
        <f>DMQSData!A86</f>
        <v>Swansea CC</v>
      </c>
      <c r="B86" t="str">
        <f>DMQSData!B86</f>
        <v>Q1</v>
      </c>
      <c r="C86" t="str">
        <f>DMQSData!C86</f>
        <v>2014-15</v>
      </c>
      <c r="D86">
        <f>DMQSData!GT86</f>
        <v>0</v>
      </c>
      <c r="E86">
        <f t="shared" si="4"/>
        <v>0</v>
      </c>
      <c r="F86">
        <f>DMQSData!GU86</f>
        <v>0</v>
      </c>
      <c r="G86">
        <f t="shared" si="5"/>
        <v>0</v>
      </c>
      <c r="H86">
        <f>DMQSData!HN86</f>
        <v>0</v>
      </c>
      <c r="I86">
        <f t="shared" si="6"/>
        <v>0</v>
      </c>
      <c r="J86">
        <f>DMQSData!HO86</f>
        <v>0</v>
      </c>
      <c r="K86">
        <f t="shared" si="7"/>
        <v>0</v>
      </c>
    </row>
    <row r="87" spans="1:11" x14ac:dyDescent="0.25">
      <c r="A87" t="str">
        <f>DMQSData!A87</f>
        <v>Swansea CC</v>
      </c>
      <c r="B87" t="str">
        <f>DMQSData!B87</f>
        <v>Q2</v>
      </c>
      <c r="C87" t="str">
        <f>DMQSData!C87</f>
        <v>2014-15</v>
      </c>
      <c r="D87">
        <f>DMQSData!GT87</f>
        <v>0</v>
      </c>
      <c r="E87">
        <f t="shared" si="4"/>
        <v>0</v>
      </c>
      <c r="F87">
        <f>DMQSData!GU87</f>
        <v>0</v>
      </c>
      <c r="G87">
        <f t="shared" si="5"/>
        <v>0</v>
      </c>
      <c r="H87">
        <f>DMQSData!HN87</f>
        <v>0</v>
      </c>
      <c r="I87">
        <f t="shared" si="6"/>
        <v>0</v>
      </c>
      <c r="J87">
        <f>DMQSData!HO87</f>
        <v>0</v>
      </c>
      <c r="K87">
        <f t="shared" si="7"/>
        <v>0</v>
      </c>
    </row>
    <row r="88" spans="1:11" x14ac:dyDescent="0.25">
      <c r="A88" t="str">
        <f>DMQSData!A88</f>
        <v>Swansea CC</v>
      </c>
      <c r="B88" t="str">
        <f>DMQSData!B88</f>
        <v>Q3</v>
      </c>
      <c r="C88" t="str">
        <f>DMQSData!C88</f>
        <v>2014-15</v>
      </c>
      <c r="D88">
        <f>DMQSData!GT88</f>
        <v>98</v>
      </c>
      <c r="E88">
        <f t="shared" si="4"/>
        <v>1</v>
      </c>
      <c r="F88">
        <f>DMQSData!GU88</f>
        <v>64</v>
      </c>
      <c r="G88">
        <f t="shared" si="5"/>
        <v>1</v>
      </c>
      <c r="H88">
        <f>DMQSData!HN88</f>
        <v>127</v>
      </c>
      <c r="I88">
        <f t="shared" si="6"/>
        <v>1</v>
      </c>
      <c r="J88">
        <f>DMQSData!HO88</f>
        <v>62</v>
      </c>
      <c r="K88">
        <f t="shared" si="7"/>
        <v>1</v>
      </c>
    </row>
    <row r="89" spans="1:11" x14ac:dyDescent="0.25">
      <c r="A89" t="str">
        <f>DMQSData!A89</f>
        <v>Swansea CC</v>
      </c>
      <c r="B89" t="str">
        <f>DMQSData!B89</f>
        <v>Q4</v>
      </c>
      <c r="C89" t="str">
        <f>DMQSData!C89</f>
        <v>2014-15</v>
      </c>
      <c r="D89">
        <f>DMQSData!GT89</f>
        <v>395</v>
      </c>
      <c r="E89">
        <f t="shared" si="4"/>
        <v>1</v>
      </c>
      <c r="F89">
        <f>DMQSData!GU89</f>
        <v>63</v>
      </c>
      <c r="G89">
        <f t="shared" si="5"/>
        <v>1</v>
      </c>
      <c r="H89">
        <f>DMQSData!HN89</f>
        <v>102</v>
      </c>
      <c r="I89">
        <f t="shared" si="6"/>
        <v>1</v>
      </c>
      <c r="J89">
        <f>DMQSData!HO89</f>
        <v>306</v>
      </c>
      <c r="K89">
        <f t="shared" si="7"/>
        <v>1</v>
      </c>
    </row>
    <row r="90" spans="1:11" x14ac:dyDescent="0.25">
      <c r="A90" t="str">
        <f>DMQSData!A90</f>
        <v>Torfaen CBC</v>
      </c>
      <c r="B90" t="str">
        <f>DMQSData!B90</f>
        <v>Q1</v>
      </c>
      <c r="C90" t="str">
        <f>DMQSData!C90</f>
        <v>2014-15</v>
      </c>
      <c r="D90">
        <f>DMQSData!GT90</f>
        <v>0</v>
      </c>
      <c r="E90">
        <f t="shared" si="4"/>
        <v>0</v>
      </c>
      <c r="F90">
        <f>DMQSData!GU90</f>
        <v>0</v>
      </c>
      <c r="G90">
        <f t="shared" si="5"/>
        <v>0</v>
      </c>
      <c r="H90">
        <f>DMQSData!HN90</f>
        <v>0</v>
      </c>
      <c r="I90">
        <f t="shared" si="6"/>
        <v>0</v>
      </c>
      <c r="J90">
        <f>DMQSData!HO90</f>
        <v>0</v>
      </c>
      <c r="K90">
        <f t="shared" si="7"/>
        <v>0</v>
      </c>
    </row>
    <row r="91" spans="1:11" x14ac:dyDescent="0.25">
      <c r="A91" t="str">
        <f>DMQSData!A91</f>
        <v>Torfaen CBC</v>
      </c>
      <c r="B91" t="str">
        <f>DMQSData!B91</f>
        <v>Q2</v>
      </c>
      <c r="C91" t="str">
        <f>DMQSData!C91</f>
        <v>2014-15</v>
      </c>
      <c r="D91">
        <f>DMQSData!GT91</f>
        <v>0</v>
      </c>
      <c r="E91">
        <f t="shared" si="4"/>
        <v>0</v>
      </c>
      <c r="F91">
        <f>DMQSData!GU91</f>
        <v>0</v>
      </c>
      <c r="G91">
        <f t="shared" si="5"/>
        <v>0</v>
      </c>
      <c r="H91">
        <f>DMQSData!HN91</f>
        <v>0</v>
      </c>
      <c r="I91">
        <f t="shared" si="6"/>
        <v>0</v>
      </c>
      <c r="J91">
        <f>DMQSData!HO91</f>
        <v>0</v>
      </c>
      <c r="K91">
        <f t="shared" si="7"/>
        <v>0</v>
      </c>
    </row>
    <row r="92" spans="1:11" x14ac:dyDescent="0.25">
      <c r="A92" t="str">
        <f>DMQSData!A92</f>
        <v>Torfaen CBC</v>
      </c>
      <c r="B92" t="str">
        <f>DMQSData!B92</f>
        <v>Q3</v>
      </c>
      <c r="C92" t="str">
        <f>DMQSData!C92</f>
        <v>2014-15</v>
      </c>
      <c r="D92">
        <f>DMQSData!GT92</f>
        <v>0</v>
      </c>
      <c r="E92">
        <f t="shared" si="4"/>
        <v>0</v>
      </c>
      <c r="F92">
        <f>DMQSData!GU92</f>
        <v>0</v>
      </c>
      <c r="G92">
        <f t="shared" si="5"/>
        <v>0</v>
      </c>
      <c r="H92">
        <f>DMQSData!HN92</f>
        <v>0</v>
      </c>
      <c r="I92">
        <f t="shared" si="6"/>
        <v>0</v>
      </c>
      <c r="J92">
        <f>DMQSData!HO92</f>
        <v>0</v>
      </c>
      <c r="K92">
        <f t="shared" si="7"/>
        <v>0</v>
      </c>
    </row>
    <row r="93" spans="1:11" x14ac:dyDescent="0.25">
      <c r="A93" t="str">
        <f>DMQSData!A93</f>
        <v>Torfaen CBC</v>
      </c>
      <c r="B93" t="str">
        <f>DMQSData!B93</f>
        <v>Q4</v>
      </c>
      <c r="C93" t="str">
        <f>DMQSData!C93</f>
        <v>2014-15</v>
      </c>
      <c r="D93">
        <f>DMQSData!GT93</f>
        <v>0</v>
      </c>
      <c r="E93">
        <f t="shared" si="4"/>
        <v>0</v>
      </c>
      <c r="F93">
        <f>DMQSData!GU93</f>
        <v>0</v>
      </c>
      <c r="G93">
        <f t="shared" si="5"/>
        <v>0</v>
      </c>
      <c r="H93">
        <f>DMQSData!HN93</f>
        <v>0</v>
      </c>
      <c r="I93">
        <f t="shared" si="6"/>
        <v>0</v>
      </c>
      <c r="J93">
        <f>DMQSData!HO93</f>
        <v>170</v>
      </c>
      <c r="K93">
        <f t="shared" si="7"/>
        <v>1</v>
      </c>
    </row>
    <row r="94" spans="1:11" x14ac:dyDescent="0.25">
      <c r="A94" t="str">
        <f>DMQSData!A94</f>
        <v>Vale of Glamorgan CBC</v>
      </c>
      <c r="B94" t="str">
        <f>DMQSData!B94</f>
        <v>Q1</v>
      </c>
      <c r="C94" t="str">
        <f>DMQSData!C94</f>
        <v>2014-15</v>
      </c>
      <c r="D94">
        <f>DMQSData!GT94</f>
        <v>0</v>
      </c>
      <c r="E94">
        <f t="shared" si="4"/>
        <v>0</v>
      </c>
      <c r="F94">
        <f>DMQSData!GU94</f>
        <v>0</v>
      </c>
      <c r="G94">
        <f t="shared" si="5"/>
        <v>0</v>
      </c>
      <c r="H94">
        <f>DMQSData!HN94</f>
        <v>0</v>
      </c>
      <c r="I94">
        <f t="shared" si="6"/>
        <v>0</v>
      </c>
      <c r="J94">
        <f>DMQSData!HO94</f>
        <v>0</v>
      </c>
      <c r="K94">
        <f t="shared" si="7"/>
        <v>0</v>
      </c>
    </row>
    <row r="95" spans="1:11" x14ac:dyDescent="0.25">
      <c r="A95" t="str">
        <f>DMQSData!A95</f>
        <v>Vale of Glamorgan CBC</v>
      </c>
      <c r="B95" t="str">
        <f>DMQSData!B95</f>
        <v>Q2</v>
      </c>
      <c r="C95" t="str">
        <f>DMQSData!C95</f>
        <v>2014-15</v>
      </c>
      <c r="D95">
        <f>DMQSData!GT95</f>
        <v>0</v>
      </c>
      <c r="E95">
        <f t="shared" si="4"/>
        <v>0</v>
      </c>
      <c r="F95">
        <f>DMQSData!GU95</f>
        <v>0</v>
      </c>
      <c r="G95">
        <f t="shared" si="5"/>
        <v>0</v>
      </c>
      <c r="H95">
        <f>DMQSData!HN95</f>
        <v>0</v>
      </c>
      <c r="I95">
        <f t="shared" si="6"/>
        <v>0</v>
      </c>
      <c r="J95">
        <f>DMQSData!HO95</f>
        <v>0</v>
      </c>
      <c r="K95">
        <f t="shared" si="7"/>
        <v>0</v>
      </c>
    </row>
    <row r="96" spans="1:11" x14ac:dyDescent="0.25">
      <c r="A96" t="str">
        <f>DMQSData!A96</f>
        <v>Vale of Glamorgan CBC</v>
      </c>
      <c r="B96" t="str">
        <f>DMQSData!B96</f>
        <v>Q3</v>
      </c>
      <c r="C96" t="str">
        <f>DMQSData!C96</f>
        <v>2014-15</v>
      </c>
      <c r="D96">
        <f>DMQSData!GT96</f>
        <v>0</v>
      </c>
      <c r="E96">
        <f t="shared" si="4"/>
        <v>0</v>
      </c>
      <c r="F96">
        <f>DMQSData!GU96</f>
        <v>0</v>
      </c>
      <c r="G96">
        <f t="shared" si="5"/>
        <v>0</v>
      </c>
      <c r="H96">
        <f>DMQSData!HN96</f>
        <v>0</v>
      </c>
      <c r="I96">
        <f t="shared" si="6"/>
        <v>0</v>
      </c>
      <c r="J96">
        <f>DMQSData!HO96</f>
        <v>0</v>
      </c>
      <c r="K96">
        <f t="shared" si="7"/>
        <v>0</v>
      </c>
    </row>
    <row r="97" spans="1:11" x14ac:dyDescent="0.25">
      <c r="A97" t="str">
        <f>DMQSData!A97</f>
        <v>Vale of Glamorgan CBC</v>
      </c>
      <c r="B97" t="str">
        <f>DMQSData!B97</f>
        <v>Q4</v>
      </c>
      <c r="C97" t="str">
        <f>DMQSData!C97</f>
        <v>2014-15</v>
      </c>
      <c r="D97">
        <f>DMQSData!GT97</f>
        <v>0</v>
      </c>
      <c r="E97">
        <f t="shared" si="4"/>
        <v>0</v>
      </c>
      <c r="F97">
        <f>DMQSData!GU97</f>
        <v>0</v>
      </c>
      <c r="G97">
        <f t="shared" si="5"/>
        <v>0</v>
      </c>
      <c r="H97">
        <f>DMQSData!HN97</f>
        <v>0</v>
      </c>
      <c r="I97">
        <f t="shared" si="6"/>
        <v>0</v>
      </c>
      <c r="J97">
        <f>DMQSData!HO97</f>
        <v>0</v>
      </c>
      <c r="K97">
        <f t="shared" si="7"/>
        <v>0</v>
      </c>
    </row>
    <row r="98" spans="1:11" x14ac:dyDescent="0.25">
      <c r="A98" t="str">
        <f>DMQSData!A98</f>
        <v>Wrexham CBC</v>
      </c>
      <c r="B98" t="str">
        <f>DMQSData!B98</f>
        <v>Q1</v>
      </c>
      <c r="C98" t="str">
        <f>DMQSData!C98</f>
        <v>2014-15</v>
      </c>
      <c r="D98">
        <f>DMQSData!GT98</f>
        <v>0</v>
      </c>
      <c r="E98">
        <f t="shared" si="4"/>
        <v>0</v>
      </c>
      <c r="F98">
        <f>DMQSData!GU98</f>
        <v>0</v>
      </c>
      <c r="G98">
        <f t="shared" si="5"/>
        <v>0</v>
      </c>
      <c r="H98">
        <f>DMQSData!HN98</f>
        <v>0</v>
      </c>
      <c r="I98">
        <f t="shared" si="6"/>
        <v>0</v>
      </c>
      <c r="J98">
        <f>DMQSData!HO98</f>
        <v>0</v>
      </c>
      <c r="K98">
        <f t="shared" si="7"/>
        <v>0</v>
      </c>
    </row>
    <row r="99" spans="1:11" x14ac:dyDescent="0.25">
      <c r="A99" t="str">
        <f>DMQSData!A99</f>
        <v>Wrexham CBC</v>
      </c>
      <c r="B99" t="str">
        <f>DMQSData!B99</f>
        <v>Q2</v>
      </c>
      <c r="C99" t="str">
        <f>DMQSData!C99</f>
        <v>2014-15</v>
      </c>
      <c r="D99">
        <f>DMQSData!GT99</f>
        <v>0</v>
      </c>
      <c r="E99">
        <f t="shared" si="4"/>
        <v>0</v>
      </c>
      <c r="F99">
        <f>DMQSData!GU99</f>
        <v>0</v>
      </c>
      <c r="G99">
        <f t="shared" si="5"/>
        <v>0</v>
      </c>
      <c r="H99">
        <f>DMQSData!HN99</f>
        <v>0</v>
      </c>
      <c r="I99">
        <f t="shared" si="6"/>
        <v>0</v>
      </c>
      <c r="J99">
        <f>DMQSData!HO99</f>
        <v>0</v>
      </c>
      <c r="K99">
        <f t="shared" si="7"/>
        <v>0</v>
      </c>
    </row>
    <row r="100" spans="1:11" x14ac:dyDescent="0.25">
      <c r="A100" t="str">
        <f>DMQSData!A100</f>
        <v>Wrexham CBC</v>
      </c>
      <c r="B100" t="str">
        <f>DMQSData!B100</f>
        <v>Q3</v>
      </c>
      <c r="C100" t="str">
        <f>DMQSData!C100</f>
        <v>2014-15</v>
      </c>
      <c r="D100">
        <f>DMQSData!GT100</f>
        <v>0</v>
      </c>
      <c r="E100">
        <f t="shared" si="4"/>
        <v>0</v>
      </c>
      <c r="F100">
        <f>DMQSData!GU100</f>
        <v>0</v>
      </c>
      <c r="G100">
        <f t="shared" si="5"/>
        <v>0</v>
      </c>
      <c r="H100">
        <f>DMQSData!HN100</f>
        <v>0</v>
      </c>
      <c r="I100">
        <f t="shared" si="6"/>
        <v>0</v>
      </c>
      <c r="J100">
        <f>DMQSData!HO100</f>
        <v>0</v>
      </c>
      <c r="K100">
        <f t="shared" si="7"/>
        <v>0</v>
      </c>
    </row>
    <row r="101" spans="1:11" x14ac:dyDescent="0.25">
      <c r="A101" t="str">
        <f>DMQSData!A101</f>
        <v>Wrexham CBC</v>
      </c>
      <c r="B101" t="str">
        <f>DMQSData!B101</f>
        <v>Q4</v>
      </c>
      <c r="C101" t="str">
        <f>DMQSData!C101</f>
        <v>2014-15</v>
      </c>
      <c r="D101">
        <f>DMQSData!GT101</f>
        <v>0</v>
      </c>
      <c r="E101">
        <f t="shared" si="4"/>
        <v>0</v>
      </c>
      <c r="F101">
        <f>DMQSData!GU101</f>
        <v>0</v>
      </c>
      <c r="G101">
        <f t="shared" si="5"/>
        <v>0</v>
      </c>
      <c r="H101">
        <f>DMQSData!HN101</f>
        <v>2</v>
      </c>
      <c r="I101">
        <f t="shared" si="6"/>
        <v>1</v>
      </c>
      <c r="J101">
        <f>DMQSData!HO101</f>
        <v>0</v>
      </c>
      <c r="K101">
        <f t="shared" si="7"/>
        <v>0</v>
      </c>
    </row>
    <row r="104" spans="1:11" ht="57.6" x14ac:dyDescent="0.25">
      <c r="A104" s="163"/>
      <c r="B104" s="163"/>
      <c r="C104" s="163"/>
      <c r="D104" s="164" t="s">
        <v>491</v>
      </c>
      <c r="E104" s="165" t="s">
        <v>490</v>
      </c>
      <c r="F104" s="164" t="s">
        <v>492</v>
      </c>
      <c r="G104" s="165" t="s">
        <v>490</v>
      </c>
      <c r="H104" s="164" t="s">
        <v>493</v>
      </c>
      <c r="I104" s="165" t="s">
        <v>490</v>
      </c>
      <c r="J104" s="164" t="s">
        <v>494</v>
      </c>
      <c r="K104" s="165" t="s">
        <v>490</v>
      </c>
    </row>
    <row r="105" spans="1:11" x14ac:dyDescent="0.25">
      <c r="D105">
        <f>SUM(D2:D101)</f>
        <v>7415</v>
      </c>
      <c r="E105">
        <f t="shared" ref="E105:K105" si="8">SUM(E2:E101)</f>
        <v>36</v>
      </c>
      <c r="F105">
        <f t="shared" si="8"/>
        <v>2904</v>
      </c>
      <c r="G105">
        <f t="shared" si="8"/>
        <v>38</v>
      </c>
      <c r="H105">
        <f t="shared" si="8"/>
        <v>1636</v>
      </c>
      <c r="I105">
        <f t="shared" si="8"/>
        <v>23</v>
      </c>
      <c r="J105">
        <f t="shared" si="8"/>
        <v>5791</v>
      </c>
      <c r="K105">
        <f t="shared" si="8"/>
        <v>33</v>
      </c>
    </row>
  </sheetData>
  <pageMargins left="0.7" right="0.7" top="0.75" bottom="0.75" header="0.3" footer="0.3"/>
  <ignoredErrors>
    <ignoredError sqref="F2:K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</vt:lpstr>
      <vt:lpstr>Siart</vt:lpstr>
      <vt:lpstr>LDPs</vt:lpstr>
      <vt:lpstr>HLS</vt:lpstr>
      <vt:lpstr>DMQSData</vt:lpstr>
      <vt:lpstr>Appeals</vt:lpstr>
      <vt:lpstr>formulae</vt:lpstr>
      <vt:lpstr>Average times</vt:lpstr>
      <vt:lpstr>formulae!Print_Area</vt:lpstr>
    </vt:vector>
  </TitlesOfParts>
  <Company>Welsh Assembly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BarrattM</dc:creator>
  <cp:lastModifiedBy>Lewis, Paul M J (NR - Planning Directorate)</cp:lastModifiedBy>
  <cp:lastPrinted>2015-09-22T09:14:41Z</cp:lastPrinted>
  <dcterms:created xsi:type="dcterms:W3CDTF">2013-04-12T10:08:10Z</dcterms:created>
  <dcterms:modified xsi:type="dcterms:W3CDTF">2016-02-12T15:12:37Z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A6003939</vt:lpwstr>
  </property>
  <property fmtid="{D5CDD505-2E9C-101B-9397-08002B2CF9AE}" pid="3" name="Objective-Title">
    <vt:lpwstr>PRB - Draft Optimal Planning System Table (Gemma Chart)</vt:lpwstr>
  </property>
  <property fmtid="{D5CDD505-2E9C-101B-9397-08002B2CF9AE}" pid="4" name="Objective-Comment">
    <vt:lpwstr/>
  </property>
  <property fmtid="{D5CDD505-2E9C-101B-9397-08002B2CF9AE}" pid="5" name="Objective-CreationStamp">
    <vt:filetime>2013-10-22T07:47:30Z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2013-12-03T15:08:36Z</vt:filetime>
  </property>
  <property fmtid="{D5CDD505-2E9C-101B-9397-08002B2CF9AE}" pid="10" name="Objective-Owner">
    <vt:lpwstr>Barratt, Melinda (SF - Housing&amp;Regen-Planning)</vt:lpwstr>
  </property>
  <property fmtid="{D5CDD505-2E9C-101B-9397-08002B2CF9AE}" pid="11" name="Objective-Path">
    <vt:lpwstr>Objective Global Folder:Corporate File Plan:LEGISLATION DEVELOPMENT:Primary Legislation - Policy Departments:Legislation Development - Policy Departments - Parliamentary Bill - 2010-2012:Planning Reform Bill - 2012 - Legislation Development:Misc:</vt:lpwstr>
  </property>
  <property fmtid="{D5CDD505-2E9C-101B-9397-08002B2CF9AE}" pid="12" name="Objective-Parent">
    <vt:lpwstr>Misc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11.1</vt:lpwstr>
  </property>
  <property fmtid="{D5CDD505-2E9C-101B-9397-08002B2CF9AE}" pid="15" name="Objective-VersionNumber">
    <vt:r8>17</vt:r8>
  </property>
  <property fmtid="{D5CDD505-2E9C-101B-9397-08002B2CF9AE}" pid="16" name="Objective-VersionComment">
    <vt:lpwstr/>
  </property>
  <property fmtid="{D5CDD505-2E9C-101B-9397-08002B2CF9AE}" pid="17" name="Objective-FileNumber">
    <vt:lpwstr>qA947540</vt:lpwstr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2013-04-11T23:00:00Z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</Properties>
</file>