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670" windowHeight="10860" firstSheet="3" activeTab="3"/>
  </bookViews>
  <sheets>
    <sheet name="Sheet2" sheetId="1" state="hidden" r:id="rId1"/>
    <sheet name="Sheet3" sheetId="2" state="hidden" r:id="rId2"/>
    <sheet name="PlanData" sheetId="3" state="hidden" r:id="rId3"/>
    <sheet name="Chart Housing Land Supply" sheetId="4" r:id="rId4"/>
    <sheet name="Sheet1" sheetId="5" state="hidden" r:id="rId5"/>
  </sheets>
  <definedNames>
    <definedName name="_ftn1" localSheetId="2">'PlanData'!$C$20</definedName>
    <definedName name="_ftn2" localSheetId="2">'PlanData'!$C$21</definedName>
    <definedName name="_ftnref1" localSheetId="2">'PlanData'!$E$7</definedName>
    <definedName name="_ftnref2" localSheetId="2">'PlanData'!$F$13</definedName>
    <definedName name="_xlnm.Print_Area" localSheetId="3">'Chart Housing Land Supply'!$A$1:$J$39</definedName>
    <definedName name="tblData">'PlanData'!$A$3:$J$27</definedName>
    <definedName name="tbldata3">'PlanData'!$L$3:$T$27</definedName>
  </definedNames>
  <calcPr fullCalcOnLoad="1"/>
</workbook>
</file>

<file path=xl/sharedStrings.xml><?xml version="1.0" encoding="utf-8"?>
<sst xmlns="http://schemas.openxmlformats.org/spreadsheetml/2006/main" count="111" uniqueCount="81">
  <si>
    <t>Isle of Anglesey</t>
  </si>
  <si>
    <t>Gwynedd</t>
  </si>
  <si>
    <t>Conwy</t>
  </si>
  <si>
    <t>Denbighshire</t>
  </si>
  <si>
    <t xml:space="preserve">Flintshire </t>
  </si>
  <si>
    <t>Wrexham</t>
  </si>
  <si>
    <t xml:space="preserve">Powys </t>
  </si>
  <si>
    <t>Ceredigion</t>
  </si>
  <si>
    <t>Pembrokeshire</t>
  </si>
  <si>
    <t>Carmarthenshire</t>
  </si>
  <si>
    <t xml:space="preserve">Swansea </t>
  </si>
  <si>
    <t>Neath Port Talbot</t>
  </si>
  <si>
    <t>Bridgend</t>
  </si>
  <si>
    <t>The Vale of Glamorgan</t>
  </si>
  <si>
    <t>Cardiff</t>
  </si>
  <si>
    <t>Rhondda Cynon Taf</t>
  </si>
  <si>
    <t>Merthyr Tydfil</t>
  </si>
  <si>
    <t>Caerphilly</t>
  </si>
  <si>
    <t>Blaenau Gwent</t>
  </si>
  <si>
    <t>Torfaen</t>
  </si>
  <si>
    <t>Monmouthshire</t>
  </si>
  <si>
    <t>Newport</t>
  </si>
  <si>
    <t>Snowdonia National Park</t>
  </si>
  <si>
    <t>Brecon Beacons National Park</t>
  </si>
  <si>
    <t>Pembrokeshire Coast National Park</t>
  </si>
  <si>
    <t>AreaCode</t>
  </si>
  <si>
    <t>LA Name</t>
  </si>
  <si>
    <t>Year</t>
  </si>
  <si>
    <t>Housing Land Supply :2007-2013</t>
  </si>
  <si>
    <t>Please select the local planning authority using the drop down list below</t>
  </si>
  <si>
    <t>Cardiff (past build rate for 2009,2010)</t>
  </si>
  <si>
    <t>Caerphilly (past build rate for 2008,2009,2010)</t>
  </si>
  <si>
    <t>Footnote</t>
  </si>
  <si>
    <t>(a) Past Build rates shown for each year</t>
  </si>
  <si>
    <t>(a) Past Build rates shown for 2007 and 2008 and Residual rates shown for each 2009 onwards</t>
  </si>
  <si>
    <t>(a) Residual rates shown for 2007 and 2008 and Past Build rates shown for 2009 onwards</t>
  </si>
  <si>
    <t>(a) Residual rates shown for 2007 to 2011 and Past Build rates for 2012 and 2013.</t>
  </si>
  <si>
    <t xml:space="preserve">(a) Residual rates shown 2007, 2008, 2012 and 2013. Past Build rates shown for 2010 and 2011. Flintshire did not complete a Study in 2009. </t>
  </si>
  <si>
    <t>(a) Residual rates shown for 2007 to 2010 and Past build rates shown for2011, 2012 and 2013.</t>
  </si>
  <si>
    <t>(a) Residual rates shown for each year.</t>
  </si>
  <si>
    <t>(a) Past Build rates shown for each year.</t>
  </si>
  <si>
    <t>(a) Past Build rates shown for 2007 and 2008. Residual rates shown for 2011, 2012 and 2013. Swansea did not complete a study in 2010</t>
  </si>
  <si>
    <t>(a) Residual rates shown for 2007, 2008, 2009 and 2010. Past Build rates shown for 2011, 2012 and 2013.</t>
  </si>
  <si>
    <t xml:space="preserve">(a) Past Build rates shown for 2007, 2008, 2009 and 2010. Residual rates shown for 2011, 2012 and 2013. </t>
  </si>
  <si>
    <t>(a) Pembrokeshire Coast National Park’s housing land supply was prepared jointly with Pembrokeshire County Council from 2007-2010. Residual rates shown for 2011, 2012 and 2013.</t>
  </si>
  <si>
    <t>(b) The ‘residual’ method involves comparing the quantity of land agreed to be genuinely available with the remaining housing provision in the adopted development plan. The ‘past building rate’ method is used where there is no adopted plan or the plan period has expired before the study base date – it involves a comparison of available land with the number of dwellings completed in the 5 years (or longer or shorter period, as agreed by the Study Group) preceding the base date of the study (see section 7.5 of Technical Advice Note 1, Joint Housing Land Availability Studies, and paragraphs 2.10 and 2.11 of the Guidance Note on Joint Housing Land Availability Studies [Version 2, September 2012] for further details).</t>
  </si>
  <si>
    <t>Source: Local Authority Joint Housing Land Availability Studies</t>
  </si>
  <si>
    <t>Isle of Anglesey (a) (b)</t>
  </si>
  <si>
    <t>Gwynedd (a) (b)</t>
  </si>
  <si>
    <t>Conwy (a) (b)</t>
  </si>
  <si>
    <t>Denbighshire (a) (b)</t>
  </si>
  <si>
    <t>Flintshire (a) (b)</t>
  </si>
  <si>
    <t>Wrexham (a) (b)</t>
  </si>
  <si>
    <t>Powys (a) (b)</t>
  </si>
  <si>
    <t>Ceredigion (a) (b)</t>
  </si>
  <si>
    <t>Pembrokeshire (a) (b)</t>
  </si>
  <si>
    <t>Carmarthenshire (a) (b)</t>
  </si>
  <si>
    <t>Swansea (a) (b)</t>
  </si>
  <si>
    <t>Neath Port Talbot (a) (b)</t>
  </si>
  <si>
    <t>Bridgend (a) (b)</t>
  </si>
  <si>
    <t>The Vale of Glamorgan (a) (b)</t>
  </si>
  <si>
    <t>Rhondda Cynon Taf (a) (b)</t>
  </si>
  <si>
    <t>Merthyr Tydfil (a) (b)</t>
  </si>
  <si>
    <t>Caerphilly (a) (b)</t>
  </si>
  <si>
    <t>Blaenau Gwent (a) (b)</t>
  </si>
  <si>
    <t>Torfaen (a) (b)</t>
  </si>
  <si>
    <t>Monmouthshire (a) (b)</t>
  </si>
  <si>
    <t>Newport (a) (b)</t>
  </si>
  <si>
    <t>Cardiff (a) (b)</t>
  </si>
  <si>
    <t>Snowdonia National Park (a) (b)</t>
  </si>
  <si>
    <t>Brecon Beacons National Park (a) (b)</t>
  </si>
  <si>
    <t>Pembrokeshire Coast National Park (a) (b)</t>
  </si>
  <si>
    <t>(a) Residual rates shown for 2007, 2012 and 2013. Past Build rates shown for 2008,2009, 2010 and 2011.</t>
  </si>
  <si>
    <t>(a) Residual rates shown for 2007 to 2010. Past Build rates shown for 2011 to 2013.</t>
  </si>
  <si>
    <t>(a) Residual rates shown for 2007 to 2011. Past Build rates shown for 2012 and 2013.</t>
  </si>
  <si>
    <t>(a) Past Build rates shown for 2007 to 2011. Residual rates shown for 2012 and 2013.</t>
  </si>
  <si>
    <t>appropriate methodology.</t>
  </si>
  <si>
    <t>(a) Residual rates only shown for 2007and 2008. Both Residual and Past Build rates shown for 2009 and 2010. Past build rates only shown for 2011, 2012 and 2013. Two figures (Residual and Past Build Rates) are included for 2009 and 2010 due to unresolved disputes within Cardiff’s Study Group regarding the appropriate methodology.</t>
  </si>
  <si>
    <t>(a) Residual rates shown for 2007 to 2011 and for 2013. Past Build rate shown for 2012.</t>
  </si>
  <si>
    <t xml:space="preserve">(a) Residual rates only shown for 2007, 2011, 2012 and 2013. Both Residual and Past Build rates shown for 2008, 2009 and 2010. Two figures (Residual and Past Build Rates) are included for 2008-2010 due to unresolved disputes within Caerphilly’s Study Group regarding the appropriate methodology. </t>
  </si>
  <si>
    <t xml:space="preserve">(a) Residual rates shown for 2007, 2008, 2009, 2010 and 2013. Past Build rates shown for 2011 and 2012.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</si>
</sst>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2"/>
      <color theme="1"/>
      <name val="Arial"/>
      <family val="2"/>
    </font>
    <font>
      <sz val="12"/>
      <color indexed="8"/>
      <name val="Arial"/>
      <family val="2"/>
    </font>
    <font>
      <sz val="10"/>
      <color indexed="8"/>
      <name val="Arial"/>
      <family val="2"/>
    </font>
    <font>
      <sz val="8"/>
      <name val="Arial"/>
      <family val="2"/>
    </font>
    <font>
      <sz val="10"/>
      <name val="MS Sans Serif"/>
      <family val="2"/>
    </font>
    <font>
      <u val="single"/>
      <sz val="12"/>
      <name val="Arial"/>
      <family val="2"/>
    </font>
    <font>
      <i/>
      <sz val="11"/>
      <name val="Arial"/>
      <family val="2"/>
    </font>
    <font>
      <sz val="11"/>
      <name val="Arial"/>
      <family val="2"/>
    </font>
    <font>
      <b/>
      <sz val="10"/>
      <color indexed="8"/>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i/>
      <sz val="11"/>
      <color indexed="8"/>
      <name val="Arial"/>
      <family val="2"/>
    </font>
    <font>
      <b/>
      <i/>
      <sz val="11"/>
      <color indexed="10"/>
      <name val="Arial"/>
      <family val="2"/>
    </font>
    <font>
      <b/>
      <sz val="11"/>
      <color indexed="8"/>
      <name val="Arial"/>
      <family val="2"/>
    </font>
    <font>
      <b/>
      <sz val="11"/>
      <color indexed="10"/>
      <name val="Arial"/>
      <family val="2"/>
    </font>
    <font>
      <sz val="8"/>
      <color indexed="8"/>
      <name val="Arial"/>
      <family val="2"/>
    </font>
    <font>
      <sz val="8"/>
      <name val="Tahoma"/>
      <family val="2"/>
    </font>
    <font>
      <b/>
      <sz val="12"/>
      <color indexed="8"/>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i/>
      <sz val="11"/>
      <color theme="1"/>
      <name val="Arial"/>
      <family val="2"/>
    </font>
    <font>
      <b/>
      <i/>
      <sz val="11"/>
      <color rgb="FFFF0000"/>
      <name val="Arial"/>
      <family val="2"/>
    </font>
    <font>
      <b/>
      <sz val="11"/>
      <color theme="1"/>
      <name val="Arial"/>
      <family val="2"/>
    </font>
    <font>
      <b/>
      <sz val="11"/>
      <color rgb="FFFF0000"/>
      <name val="Arial"/>
      <family val="2"/>
    </font>
    <font>
      <sz val="8"/>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2" fillId="0" borderId="0">
      <alignment vertical="top"/>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6">
    <xf numFmtId="0" fontId="0" fillId="0" borderId="0" xfId="0" applyAlignment="1">
      <alignment/>
    </xf>
    <xf numFmtId="0" fontId="3" fillId="0" borderId="0" xfId="57" applyFont="1" applyFill="1" applyBorder="1" applyAlignment="1">
      <alignment/>
      <protection/>
    </xf>
    <xf numFmtId="0" fontId="3" fillId="0" borderId="0" xfId="57" applyFont="1" applyFill="1" applyBorder="1" applyAlignment="1">
      <alignment vertical="top" wrapText="1"/>
      <protection/>
    </xf>
    <xf numFmtId="0" fontId="3" fillId="0" borderId="0" xfId="0" applyFont="1" applyFill="1" applyAlignment="1">
      <alignment/>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2" fillId="0" borderId="12" xfId="0" applyFont="1" applyBorder="1" applyAlignment="1">
      <alignment horizontal="center" vertical="center" wrapText="1"/>
    </xf>
    <xf numFmtId="0" fontId="42" fillId="0" borderId="13" xfId="52" applyBorder="1" applyAlignment="1">
      <alignment horizontal="center" vertical="center" wrapText="1"/>
    </xf>
    <xf numFmtId="0" fontId="51" fillId="0" borderId="12" xfId="0" applyFont="1" applyBorder="1" applyAlignment="1">
      <alignment horizontal="center" vertical="center" wrapText="1"/>
    </xf>
    <xf numFmtId="0" fontId="52"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4" fillId="0" borderId="0" xfId="56" applyNumberFormat="1" quotePrefix="1">
      <alignment/>
      <protection/>
    </xf>
    <xf numFmtId="0" fontId="52" fillId="0" borderId="10" xfId="0" applyFont="1" applyBorder="1" applyAlignment="1">
      <alignment horizontal="center" vertical="center" wrapText="1"/>
    </xf>
    <xf numFmtId="0" fontId="4" fillId="0" borderId="0" xfId="56" applyNumberFormat="1" applyFill="1">
      <alignment/>
      <protection/>
    </xf>
    <xf numFmtId="0" fontId="48" fillId="0" borderId="0" xfId="0" applyFont="1" applyAlignment="1">
      <alignment/>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right" vertical="center" wrapText="1"/>
    </xf>
    <xf numFmtId="0" fontId="6" fillId="0" borderId="13" xfId="0" applyFont="1" applyBorder="1" applyAlignment="1">
      <alignment horizontal="right" vertical="center" wrapText="1"/>
    </xf>
    <xf numFmtId="0" fontId="7" fillId="0" borderId="13" xfId="0" applyFont="1" applyBorder="1" applyAlignment="1">
      <alignment horizontal="right" vertical="center" wrapText="1"/>
    </xf>
    <xf numFmtId="0" fontId="7" fillId="0" borderId="12" xfId="0" applyFont="1" applyBorder="1" applyAlignment="1">
      <alignment horizontal="right" vertical="center" wrapText="1"/>
    </xf>
    <xf numFmtId="0" fontId="5" fillId="0" borderId="13" xfId="52" applyFont="1" applyBorder="1" applyAlignment="1">
      <alignment horizontal="right" vertical="center" wrapText="1"/>
    </xf>
    <xf numFmtId="0" fontId="7" fillId="0" borderId="10" xfId="0" applyFont="1" applyBorder="1" applyAlignment="1">
      <alignment horizontal="right" vertical="center" wrapText="1"/>
    </xf>
    <xf numFmtId="0" fontId="7" fillId="0" borderId="11" xfId="0" applyFont="1" applyBorder="1" applyAlignment="1">
      <alignment horizontal="right" vertical="center" wrapText="1"/>
    </xf>
    <xf numFmtId="0" fontId="54" fillId="0" borderId="0" xfId="0" applyFont="1" applyAlignment="1">
      <alignment/>
    </xf>
    <xf numFmtId="0" fontId="55" fillId="0" borderId="0" xfId="0" applyFont="1" applyAlignment="1">
      <alignment/>
    </xf>
    <xf numFmtId="0" fontId="54" fillId="0" borderId="0" xfId="0" applyFont="1" applyAlignment="1">
      <alignment vertical="top" wrapText="1"/>
    </xf>
    <xf numFmtId="0" fontId="54" fillId="0" borderId="0" xfId="0" applyFont="1" applyAlignment="1">
      <alignment vertical="top" wrapText="1"/>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blUAs" xfId="56"/>
    <cellStyle name="Normal_who12_table_2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4625"/>
          <c:w val="0.90775"/>
          <c:h val="0.937"/>
        </c:manualLayout>
      </c:layout>
      <c:barChart>
        <c:barDir val="col"/>
        <c:grouping val="clustered"/>
        <c:varyColors val="0"/>
        <c:ser>
          <c:idx val="0"/>
          <c:order val="0"/>
          <c:tx>
            <c:strRef>
              <c:f>Sheet3!$B$9</c:f>
              <c:strCache>
                <c:ptCount val="1"/>
                <c:pt idx="0">
                  <c:v>Housing Land Supply in Denbighshire (a) (b)</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solidFill>
              <a:ln w="12700">
                <a:solidFill>
                  <a:srgbClr val="666699"/>
                </a:solidFill>
              </a:ln>
            </c:spPr>
          </c:dPt>
          <c:cat>
            <c:numRef>
              <c:f>Sheet3!$A$10:$A$16</c:f>
              <c:numCache>
                <c:ptCount val="7"/>
                <c:pt idx="0">
                  <c:v>2007</c:v>
                </c:pt>
                <c:pt idx="1">
                  <c:v>2008</c:v>
                </c:pt>
                <c:pt idx="2">
                  <c:v>2009</c:v>
                </c:pt>
                <c:pt idx="3">
                  <c:v>2010</c:v>
                </c:pt>
                <c:pt idx="4">
                  <c:v>2011</c:v>
                </c:pt>
                <c:pt idx="5">
                  <c:v>2012</c:v>
                </c:pt>
                <c:pt idx="6">
                  <c:v>2013</c:v>
                </c:pt>
              </c:numCache>
            </c:numRef>
          </c:cat>
          <c:val>
            <c:numRef>
              <c:f>Sheet3!$B$10:$B$16</c:f>
              <c:numCache>
                <c:ptCount val="7"/>
                <c:pt idx="0">
                  <c:v>6.3</c:v>
                </c:pt>
                <c:pt idx="1">
                  <c:v>5.4</c:v>
                </c:pt>
                <c:pt idx="2">
                  <c:v>5.2</c:v>
                </c:pt>
                <c:pt idx="3">
                  <c:v>4.6</c:v>
                </c:pt>
                <c:pt idx="4">
                  <c:v>4.5</c:v>
                </c:pt>
                <c:pt idx="5">
                  <c:v>3.5</c:v>
                </c:pt>
                <c:pt idx="6">
                  <c:v>3.5</c:v>
                </c:pt>
              </c:numCache>
            </c:numRef>
          </c:val>
        </c:ser>
        <c:ser>
          <c:idx val="2"/>
          <c:order val="2"/>
          <c:tx>
            <c:strRef>
              <c:f>Sheet3!$D$9</c:f>
              <c:strCache>
                <c:ptCount val="1"/>
                <c:pt idx="0">
                  <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Sheet3!$D$10:$D$16</c:f>
              <c:numCache>
                <c:ptCount val="7"/>
                <c:pt idx="0">
                  <c:v>0</c:v>
                </c:pt>
                <c:pt idx="1">
                  <c:v>0</c:v>
                </c:pt>
                <c:pt idx="2">
                  <c:v>0</c:v>
                </c:pt>
                <c:pt idx="3">
                  <c:v>0</c:v>
                </c:pt>
                <c:pt idx="4">
                  <c:v>0</c:v>
                </c:pt>
                <c:pt idx="5">
                  <c:v>0</c:v>
                </c:pt>
                <c:pt idx="6">
                  <c:v>0</c:v>
                </c:pt>
              </c:numCache>
            </c:numRef>
          </c:val>
        </c:ser>
        <c:gapWidth val="168"/>
        <c:axId val="10990412"/>
        <c:axId val="31804845"/>
      </c:barChart>
      <c:lineChart>
        <c:grouping val="standard"/>
        <c:varyColors val="0"/>
        <c:ser>
          <c:idx val="1"/>
          <c:order val="1"/>
          <c:tx>
            <c:v>5year benchmark</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Sheet3!$C$10:$C$16</c:f>
              <c:numCache>
                <c:ptCount val="7"/>
                <c:pt idx="0">
                  <c:v>5</c:v>
                </c:pt>
                <c:pt idx="1">
                  <c:v>5</c:v>
                </c:pt>
                <c:pt idx="2">
                  <c:v>5</c:v>
                </c:pt>
                <c:pt idx="3">
                  <c:v>5</c:v>
                </c:pt>
                <c:pt idx="4">
                  <c:v>5</c:v>
                </c:pt>
                <c:pt idx="5">
                  <c:v>5</c:v>
                </c:pt>
                <c:pt idx="6">
                  <c:v>5</c:v>
                </c:pt>
              </c:numCache>
            </c:numRef>
          </c:val>
          <c:smooth val="0"/>
        </c:ser>
        <c:axId val="10990412"/>
        <c:axId val="31804845"/>
      </c:lineChart>
      <c:dateAx>
        <c:axId val="10990412"/>
        <c:scaling>
          <c:orientation val="minMax"/>
        </c:scaling>
        <c:axPos val="b"/>
        <c:delete val="0"/>
        <c:numFmt formatCode="General" sourceLinked="0"/>
        <c:majorTickMark val="out"/>
        <c:minorTickMark val="none"/>
        <c:tickLblPos val="nextTo"/>
        <c:spPr>
          <a:ln w="3175">
            <a:solidFill>
              <a:srgbClr val="808080"/>
            </a:solidFill>
          </a:ln>
        </c:spPr>
        <c:crossAx val="31804845"/>
        <c:crossesAt val="0"/>
        <c:auto val="0"/>
        <c:baseTimeUnit val="days"/>
        <c:majorUnit val="1"/>
        <c:majorTimeUnit val="days"/>
        <c:minorUnit val="1"/>
        <c:minorTimeUnit val="days"/>
        <c:noMultiLvlLbl val="0"/>
      </c:dateAx>
      <c:valAx>
        <c:axId val="31804845"/>
        <c:scaling>
          <c:orientation val="minMax"/>
        </c:scaling>
        <c:axPos val="l"/>
        <c:title>
          <c:tx>
            <c:rich>
              <a:bodyPr vert="horz" rot="-5400000" anchor="ctr"/>
              <a:lstStyle/>
              <a:p>
                <a:pPr algn="ctr">
                  <a:defRPr/>
                </a:pPr>
                <a:r>
                  <a:rPr lang="en-US" cap="none" sz="1200" b="1" i="0" u="none" baseline="0">
                    <a:solidFill>
                      <a:srgbClr val="000000"/>
                    </a:solidFill>
                  </a:rPr>
                  <a:t> Number of  years</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990412"/>
        <c:crossesAt val="2007"/>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38100</xdr:rowOff>
    </xdr:from>
    <xdr:to>
      <xdr:col>8</xdr:col>
      <xdr:colOff>600075</xdr:colOff>
      <xdr:row>29</xdr:row>
      <xdr:rowOff>219075</xdr:rowOff>
    </xdr:to>
    <xdr:graphicFrame>
      <xdr:nvGraphicFramePr>
        <xdr:cNvPr id="1" name="Chart 1"/>
        <xdr:cNvGraphicFramePr/>
      </xdr:nvGraphicFramePr>
      <xdr:xfrm>
        <a:off x="1562100" y="1190625"/>
        <a:ext cx="5133975" cy="4562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B19" sqref="B19"/>
    </sheetView>
  </sheetViews>
  <sheetFormatPr defaultColWidth="8.88671875" defaultRowHeight="15"/>
  <cols>
    <col min="1" max="1" width="21.99609375" style="0" customWidth="1"/>
  </cols>
  <sheetData>
    <row r="1" spans="2:8" ht="15.75" thickBot="1">
      <c r="B1">
        <v>2007</v>
      </c>
      <c r="C1">
        <v>2008</v>
      </c>
      <c r="D1">
        <v>2009</v>
      </c>
      <c r="E1">
        <v>2010</v>
      </c>
      <c r="F1">
        <v>2011</v>
      </c>
      <c r="G1">
        <v>2012</v>
      </c>
      <c r="H1">
        <v>2013</v>
      </c>
    </row>
    <row r="2" spans="1:8" ht="15.75" thickBot="1">
      <c r="A2" s="1" t="s">
        <v>0</v>
      </c>
      <c r="B2" s="4">
        <v>5.3</v>
      </c>
      <c r="C2" s="5">
        <v>5.7</v>
      </c>
      <c r="D2" s="5">
        <v>5.1</v>
      </c>
      <c r="E2" s="6">
        <v>4.6</v>
      </c>
      <c r="F2" s="5">
        <v>5.1</v>
      </c>
      <c r="G2" s="5">
        <v>5.8</v>
      </c>
      <c r="H2" s="5">
        <v>5.4</v>
      </c>
    </row>
    <row r="3" spans="1:8" ht="15.75" thickBot="1">
      <c r="A3" s="1" t="s">
        <v>1</v>
      </c>
      <c r="B3" s="7">
        <v>5.3</v>
      </c>
      <c r="C3" s="8">
        <v>5.5</v>
      </c>
      <c r="D3" s="9">
        <v>6.4</v>
      </c>
      <c r="E3" s="9">
        <v>5.1</v>
      </c>
      <c r="F3" s="9">
        <v>5</v>
      </c>
      <c r="G3" s="10">
        <v>4.8</v>
      </c>
      <c r="H3" s="10">
        <v>4.5</v>
      </c>
    </row>
    <row r="4" spans="1:8" ht="15.75" thickBot="1">
      <c r="A4" s="1" t="s">
        <v>2</v>
      </c>
      <c r="B4" s="11">
        <v>4.5</v>
      </c>
      <c r="C4" s="9">
        <v>5.9</v>
      </c>
      <c r="D4" s="8">
        <v>5.3</v>
      </c>
      <c r="E4" s="8">
        <v>5.1</v>
      </c>
      <c r="F4" s="12">
        <v>4.7</v>
      </c>
      <c r="G4" s="12">
        <v>4</v>
      </c>
      <c r="H4" s="12">
        <v>4.1</v>
      </c>
    </row>
    <row r="5" spans="1:8" ht="15.75" thickBot="1">
      <c r="A5" s="1" t="s">
        <v>3</v>
      </c>
      <c r="B5" s="13">
        <v>6.3</v>
      </c>
      <c r="C5" s="9">
        <v>5.4</v>
      </c>
      <c r="D5" s="9">
        <v>5.2</v>
      </c>
      <c r="E5" s="10">
        <v>4.6</v>
      </c>
      <c r="F5" s="10">
        <v>4.5</v>
      </c>
      <c r="G5" s="12">
        <v>3.5</v>
      </c>
      <c r="H5" s="12">
        <v>3.5</v>
      </c>
    </row>
    <row r="6" spans="1:8" ht="15.75" thickBot="1">
      <c r="A6" s="1" t="s">
        <v>4</v>
      </c>
      <c r="B6" s="11">
        <v>2.8</v>
      </c>
      <c r="C6" s="10">
        <v>4.2</v>
      </c>
      <c r="D6" s="14">
        <v>0</v>
      </c>
      <c r="E6" s="8">
        <v>6</v>
      </c>
      <c r="F6" s="8">
        <v>6.8</v>
      </c>
      <c r="G6" s="10">
        <v>4.5</v>
      </c>
      <c r="H6" s="10">
        <v>4.1</v>
      </c>
    </row>
    <row r="7" spans="1:8" ht="15.75" thickBot="1">
      <c r="A7" s="1" t="s">
        <v>5</v>
      </c>
      <c r="B7" s="13">
        <v>14.9</v>
      </c>
      <c r="C7" s="9">
        <v>7.5</v>
      </c>
      <c r="D7" s="9">
        <v>6.1</v>
      </c>
      <c r="E7" s="9">
        <v>5.4</v>
      </c>
      <c r="F7" s="12">
        <v>3.9</v>
      </c>
      <c r="G7" s="12">
        <v>3.5</v>
      </c>
      <c r="H7" s="12">
        <v>3.4</v>
      </c>
    </row>
    <row r="8" spans="1:8" ht="15.75" thickBot="1">
      <c r="A8" s="1" t="s">
        <v>6</v>
      </c>
      <c r="B8" s="13">
        <v>7.1</v>
      </c>
      <c r="C8" s="9">
        <v>8.6</v>
      </c>
      <c r="D8" s="9">
        <v>7.9</v>
      </c>
      <c r="E8" s="9">
        <v>6.4</v>
      </c>
      <c r="F8" s="9">
        <v>5.2</v>
      </c>
      <c r="G8" s="10">
        <v>4.1</v>
      </c>
      <c r="H8" s="10">
        <v>3.4</v>
      </c>
    </row>
    <row r="9" spans="1:8" ht="15.75" thickBot="1">
      <c r="A9" s="1" t="s">
        <v>7</v>
      </c>
      <c r="B9" s="15">
        <v>3.7</v>
      </c>
      <c r="C9" s="12">
        <v>3.7</v>
      </c>
      <c r="D9" s="12">
        <v>4.5</v>
      </c>
      <c r="E9" s="12">
        <v>4.3</v>
      </c>
      <c r="F9" s="8">
        <v>5.9</v>
      </c>
      <c r="G9" s="8">
        <v>5.3</v>
      </c>
      <c r="H9" s="8">
        <v>6.5</v>
      </c>
    </row>
    <row r="10" spans="1:8" ht="15.75" thickBot="1">
      <c r="A10" s="2" t="s">
        <v>8</v>
      </c>
      <c r="B10" s="13">
        <v>6.1</v>
      </c>
      <c r="C10" s="9">
        <v>5.4</v>
      </c>
      <c r="D10" s="9">
        <v>5.7</v>
      </c>
      <c r="E10" s="10">
        <v>4.5</v>
      </c>
      <c r="F10" s="10">
        <v>4.7</v>
      </c>
      <c r="G10" s="10">
        <v>4.3</v>
      </c>
      <c r="H10" s="10">
        <v>4.9</v>
      </c>
    </row>
    <row r="11" spans="1:8" ht="15.75" thickBot="1">
      <c r="A11" s="1" t="s">
        <v>9</v>
      </c>
      <c r="B11" s="13">
        <v>6.4</v>
      </c>
      <c r="C11" s="9">
        <v>7.1</v>
      </c>
      <c r="D11" s="9">
        <v>6.8</v>
      </c>
      <c r="E11" s="9">
        <v>5.6</v>
      </c>
      <c r="F11" s="10">
        <v>4.4</v>
      </c>
      <c r="G11" s="10">
        <v>4.1</v>
      </c>
      <c r="H11" s="9">
        <v>5.3</v>
      </c>
    </row>
    <row r="12" spans="1:8" ht="15.75" thickBot="1">
      <c r="A12" s="1" t="s">
        <v>10</v>
      </c>
      <c r="B12" s="7">
        <v>8.3</v>
      </c>
      <c r="C12" s="8">
        <v>6.5</v>
      </c>
      <c r="D12" s="9">
        <v>5.8</v>
      </c>
      <c r="E12" s="14">
        <v>0</v>
      </c>
      <c r="F12" s="9">
        <v>5.8</v>
      </c>
      <c r="G12" s="9">
        <v>5.1</v>
      </c>
      <c r="H12" s="10">
        <v>3.3</v>
      </c>
    </row>
    <row r="13" spans="1:8" ht="15.75" thickBot="1">
      <c r="A13" s="1" t="s">
        <v>11</v>
      </c>
      <c r="B13" s="13">
        <v>6.5</v>
      </c>
      <c r="C13" s="10">
        <v>4.9</v>
      </c>
      <c r="D13" s="10">
        <v>4.7</v>
      </c>
      <c r="E13" s="10">
        <v>4.7</v>
      </c>
      <c r="F13" s="8">
        <v>5.8</v>
      </c>
      <c r="G13" s="8">
        <v>6</v>
      </c>
      <c r="H13" s="10">
        <v>2.6</v>
      </c>
    </row>
    <row r="14" spans="1:8" ht="15.75" thickBot="1">
      <c r="A14" s="1" t="s">
        <v>12</v>
      </c>
      <c r="B14" s="13">
        <v>8.1</v>
      </c>
      <c r="C14" s="9">
        <v>6.6</v>
      </c>
      <c r="D14" s="9">
        <v>6.2</v>
      </c>
      <c r="E14" s="9">
        <v>5.2</v>
      </c>
      <c r="F14" s="9">
        <v>5.5</v>
      </c>
      <c r="G14" s="9">
        <v>5.1</v>
      </c>
      <c r="H14" s="9">
        <v>5.7</v>
      </c>
    </row>
    <row r="15" spans="1:8" ht="15.75" thickBot="1">
      <c r="A15" s="1" t="s">
        <v>13</v>
      </c>
      <c r="B15" s="11">
        <v>4.3</v>
      </c>
      <c r="C15" s="9">
        <v>5.5</v>
      </c>
      <c r="D15" s="10">
        <v>4.6</v>
      </c>
      <c r="E15" s="10">
        <v>3.3</v>
      </c>
      <c r="F15" s="8">
        <v>7.8</v>
      </c>
      <c r="G15" s="12">
        <v>3.3</v>
      </c>
      <c r="H15" s="12">
        <v>4.4</v>
      </c>
    </row>
    <row r="16" spans="1:8" ht="15.75" thickBot="1">
      <c r="A16" s="1" t="s">
        <v>14</v>
      </c>
      <c r="B16" s="13">
        <v>7.9</v>
      </c>
      <c r="C16" s="9">
        <v>6</v>
      </c>
      <c r="D16" s="10">
        <v>4.5</v>
      </c>
      <c r="E16" s="10">
        <v>3.4</v>
      </c>
      <c r="F16" s="12">
        <v>2.3</v>
      </c>
      <c r="G16" s="12">
        <v>2.9</v>
      </c>
      <c r="H16" s="12">
        <v>3.2</v>
      </c>
    </row>
    <row r="17" spans="1:8" ht="15.75" thickBot="1">
      <c r="A17" s="1" t="s">
        <v>15</v>
      </c>
      <c r="B17" s="4">
        <v>5.1</v>
      </c>
      <c r="C17" s="6">
        <v>4</v>
      </c>
      <c r="D17" s="5">
        <v>5.3</v>
      </c>
      <c r="E17" s="5">
        <v>7.6</v>
      </c>
      <c r="F17" s="16">
        <v>5.3</v>
      </c>
      <c r="G17" s="17">
        <v>4.5</v>
      </c>
      <c r="H17" s="17">
        <v>3.7</v>
      </c>
    </row>
    <row r="18" spans="1:8" ht="15.75" thickBot="1">
      <c r="A18" s="1" t="s">
        <v>16</v>
      </c>
      <c r="B18" s="13">
        <v>5</v>
      </c>
      <c r="C18" s="8">
        <v>5.6</v>
      </c>
      <c r="D18" s="12">
        <v>4.8</v>
      </c>
      <c r="E18" s="12">
        <v>4.5</v>
      </c>
      <c r="F18" s="12">
        <v>3.2</v>
      </c>
      <c r="G18" s="10">
        <v>3.6</v>
      </c>
      <c r="H18" s="10">
        <v>2.9</v>
      </c>
    </row>
    <row r="19" spans="1:8" ht="15.75" thickBot="1">
      <c r="A19" s="1" t="s">
        <v>17</v>
      </c>
      <c r="B19" s="13">
        <v>17.3</v>
      </c>
      <c r="C19" s="9">
        <v>22.5</v>
      </c>
      <c r="D19" s="9">
        <v>21.2</v>
      </c>
      <c r="E19" s="9">
        <v>14.2</v>
      </c>
      <c r="F19" s="10">
        <v>4.3</v>
      </c>
      <c r="G19" s="10">
        <v>3.5</v>
      </c>
      <c r="H19" s="10">
        <v>2.9</v>
      </c>
    </row>
    <row r="20" spans="1:8" ht="15.75" thickBot="1">
      <c r="A20" s="1" t="s">
        <v>18</v>
      </c>
      <c r="B20" s="13">
        <v>8.9</v>
      </c>
      <c r="C20" s="9">
        <v>7.8</v>
      </c>
      <c r="D20" s="9">
        <v>7.1</v>
      </c>
      <c r="E20" s="9">
        <v>8.9</v>
      </c>
      <c r="F20" s="9">
        <v>7.9</v>
      </c>
      <c r="G20" s="8">
        <v>7.6</v>
      </c>
      <c r="H20" s="10">
        <v>3.3</v>
      </c>
    </row>
    <row r="21" spans="1:8" ht="15.75" thickBot="1">
      <c r="A21" s="1" t="s">
        <v>19</v>
      </c>
      <c r="B21" s="7">
        <v>10.2</v>
      </c>
      <c r="C21" s="8">
        <v>9.1</v>
      </c>
      <c r="D21" s="8">
        <v>9.6</v>
      </c>
      <c r="E21" s="8">
        <v>5.9</v>
      </c>
      <c r="F21" s="12">
        <v>4.8</v>
      </c>
      <c r="G21" s="8">
        <v>6.3</v>
      </c>
      <c r="H21" s="8">
        <v>6.6</v>
      </c>
    </row>
    <row r="22" spans="1:8" ht="15.75" thickBot="1">
      <c r="A22" s="1" t="s">
        <v>20</v>
      </c>
      <c r="B22" s="11">
        <v>3.8</v>
      </c>
      <c r="C22" s="9">
        <v>5.9</v>
      </c>
      <c r="D22" s="9">
        <v>5.3</v>
      </c>
      <c r="E22" s="10">
        <v>4.3</v>
      </c>
      <c r="F22" s="8">
        <v>5</v>
      </c>
      <c r="G22" s="12">
        <v>4.4</v>
      </c>
      <c r="H22" s="12">
        <v>3.6</v>
      </c>
    </row>
    <row r="23" spans="1:8" ht="15.75" thickBot="1">
      <c r="A23" s="1" t="s">
        <v>21</v>
      </c>
      <c r="B23" s="13">
        <v>7.2</v>
      </c>
      <c r="C23" s="9">
        <v>5.3</v>
      </c>
      <c r="D23" s="10">
        <v>4.6</v>
      </c>
      <c r="E23" s="10">
        <v>3.5</v>
      </c>
      <c r="F23" s="10">
        <v>4.3</v>
      </c>
      <c r="G23" s="8">
        <v>7</v>
      </c>
      <c r="H23" s="8">
        <v>7.4</v>
      </c>
    </row>
    <row r="24" spans="1:8" ht="15.75" thickBot="1">
      <c r="A24" s="3" t="s">
        <v>22</v>
      </c>
      <c r="B24" s="7">
        <v>6.9</v>
      </c>
      <c r="C24" s="8">
        <v>6.3</v>
      </c>
      <c r="D24" s="8">
        <v>5.2</v>
      </c>
      <c r="E24" s="8">
        <v>5.7</v>
      </c>
      <c r="F24" s="8">
        <v>7.6</v>
      </c>
      <c r="G24" s="9">
        <v>9.3</v>
      </c>
      <c r="H24" s="9">
        <v>9.5</v>
      </c>
    </row>
    <row r="25" spans="1:8" ht="15.75" thickBot="1">
      <c r="A25" s="3" t="s">
        <v>23</v>
      </c>
      <c r="B25" s="11">
        <v>4.9</v>
      </c>
      <c r="C25" s="10">
        <v>3.7</v>
      </c>
      <c r="D25" s="10">
        <v>3.6</v>
      </c>
      <c r="E25" s="10">
        <v>3.2</v>
      </c>
      <c r="F25" s="10">
        <v>2.8</v>
      </c>
      <c r="G25" s="10">
        <v>1.9</v>
      </c>
      <c r="H25" s="10">
        <v>1.3</v>
      </c>
    </row>
    <row r="26" spans="1:8" ht="15.75" thickBot="1">
      <c r="A26" s="3" t="s">
        <v>24</v>
      </c>
      <c r="B26" s="13">
        <v>0</v>
      </c>
      <c r="C26" s="9">
        <v>0</v>
      </c>
      <c r="D26" s="9">
        <v>0</v>
      </c>
      <c r="E26" s="9">
        <v>0</v>
      </c>
      <c r="F26" s="10">
        <v>3.8</v>
      </c>
      <c r="G26" s="10">
        <v>3.5</v>
      </c>
      <c r="H26" s="10">
        <v>3</v>
      </c>
    </row>
  </sheetData>
  <sheetProtection/>
  <hyperlinks>
    <hyperlink ref="D6" location="_ftn1" display="_ftn1"/>
    <hyperlink ref="E12" location="_ftn2" display="_ftn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6"/>
  <sheetViews>
    <sheetView zoomScalePageLayoutView="0" workbookViewId="0" topLeftCell="A1">
      <selection activeCell="B9" sqref="B9"/>
    </sheetView>
  </sheetViews>
  <sheetFormatPr defaultColWidth="8.88671875" defaultRowHeight="15"/>
  <sheetData>
    <row r="1" spans="1:2" ht="15">
      <c r="A1">
        <v>4</v>
      </c>
      <c r="B1">
        <f>INDEX(tblData,$A$1,1)</f>
        <v>518</v>
      </c>
    </row>
    <row r="6" ht="15">
      <c r="A6" t="str">
        <f>VLOOKUP($B$1,tblData,2)</f>
        <v>Denbighshire (a) (b)</v>
      </c>
    </row>
    <row r="7" ht="15">
      <c r="A7" t="s">
        <v>28</v>
      </c>
    </row>
    <row r="9" spans="1:2" ht="15">
      <c r="A9" t="s">
        <v>27</v>
      </c>
      <c r="B9" t="str">
        <f>"Housing Land Supply in "&amp;$A$6</f>
        <v>Housing Land Supply in Denbighshire (a) (b)</v>
      </c>
    </row>
    <row r="10" spans="1:4" ht="15">
      <c r="A10">
        <v>2007</v>
      </c>
      <c r="B10">
        <f>VLOOKUP($B$1,tblData,3)</f>
        <v>6.3</v>
      </c>
      <c r="C10">
        <v>5</v>
      </c>
      <c r="D10">
        <f>VLOOKUP($B$1,tbldata3,3)</f>
        <v>0</v>
      </c>
    </row>
    <row r="11" spans="1:4" ht="15">
      <c r="A11">
        <v>2008</v>
      </c>
      <c r="B11">
        <f>VLOOKUP($B$1,tblData,4)</f>
        <v>5.4</v>
      </c>
      <c r="C11">
        <v>5</v>
      </c>
      <c r="D11">
        <f>VLOOKUP($B$1,tbldata3,4)</f>
        <v>0</v>
      </c>
    </row>
    <row r="12" spans="1:4" ht="15">
      <c r="A12">
        <v>2009</v>
      </c>
      <c r="B12">
        <f>VLOOKUP($B$1,tblData,5)</f>
        <v>5.2</v>
      </c>
      <c r="C12">
        <v>5</v>
      </c>
      <c r="D12">
        <f>VLOOKUP($B$1,tbldata3,5)</f>
        <v>0</v>
      </c>
    </row>
    <row r="13" spans="1:4" ht="15">
      <c r="A13">
        <v>2010</v>
      </c>
      <c r="B13">
        <f>VLOOKUP($B$1,tblData,6)</f>
        <v>4.6</v>
      </c>
      <c r="C13">
        <v>5</v>
      </c>
      <c r="D13">
        <f>VLOOKUP($B$1,tbldata3,6)</f>
        <v>0</v>
      </c>
    </row>
    <row r="14" spans="1:4" ht="15">
      <c r="A14">
        <v>2011</v>
      </c>
      <c r="B14">
        <f>VLOOKUP($B$1,tblData,7)</f>
        <v>4.5</v>
      </c>
      <c r="C14">
        <v>5</v>
      </c>
      <c r="D14">
        <f>VLOOKUP($B$1,tbldata3,7)</f>
        <v>0</v>
      </c>
    </row>
    <row r="15" spans="1:4" ht="15">
      <c r="A15">
        <v>2012</v>
      </c>
      <c r="B15">
        <f>VLOOKUP($B$1,tblData,8)</f>
        <v>3.5</v>
      </c>
      <c r="C15">
        <v>5</v>
      </c>
      <c r="D15">
        <f>VLOOKUP($B$1,tbldata3,8)</f>
        <v>0</v>
      </c>
    </row>
    <row r="16" spans="1:4" ht="15">
      <c r="A16">
        <v>2013</v>
      </c>
      <c r="B16">
        <f>VLOOKUP($B$1,tblData,9)</f>
        <v>3.5</v>
      </c>
      <c r="C16">
        <v>5</v>
      </c>
      <c r="D16">
        <f>VLOOKUP($B$1,tbldata3,9)</f>
        <v>0</v>
      </c>
    </row>
  </sheetData>
  <sheetProtection/>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dimension ref="A1:T27"/>
  <sheetViews>
    <sheetView zoomScalePageLayoutView="0" workbookViewId="0" topLeftCell="A1">
      <selection activeCell="J15" sqref="J15"/>
    </sheetView>
  </sheetViews>
  <sheetFormatPr defaultColWidth="8.88671875" defaultRowHeight="15"/>
  <cols>
    <col min="2" max="2" width="21.21484375" style="0" customWidth="1"/>
    <col min="10" max="10" width="41.3359375" style="0" customWidth="1"/>
  </cols>
  <sheetData>
    <row r="1" spans="1:20" ht="15">
      <c r="A1">
        <v>1</v>
      </c>
      <c r="B1">
        <v>2</v>
      </c>
      <c r="C1">
        <v>3</v>
      </c>
      <c r="D1">
        <v>4</v>
      </c>
      <c r="E1">
        <v>5</v>
      </c>
      <c r="F1">
        <v>6</v>
      </c>
      <c r="G1">
        <v>7</v>
      </c>
      <c r="H1" t="s">
        <v>76</v>
      </c>
      <c r="I1">
        <v>9</v>
      </c>
      <c r="J1">
        <v>10</v>
      </c>
      <c r="L1">
        <v>1</v>
      </c>
      <c r="M1">
        <v>2</v>
      </c>
      <c r="N1">
        <v>3</v>
      </c>
      <c r="O1">
        <v>4</v>
      </c>
      <c r="P1">
        <v>5</v>
      </c>
      <c r="Q1">
        <v>6</v>
      </c>
      <c r="R1">
        <v>7</v>
      </c>
      <c r="S1">
        <v>8</v>
      </c>
      <c r="T1">
        <v>9</v>
      </c>
    </row>
    <row r="2" spans="1:20" ht="15.75" thickBot="1">
      <c r="A2" t="s">
        <v>25</v>
      </c>
      <c r="B2" t="s">
        <v>26</v>
      </c>
      <c r="C2">
        <v>2007</v>
      </c>
      <c r="D2">
        <v>2008</v>
      </c>
      <c r="E2">
        <v>2009</v>
      </c>
      <c r="F2">
        <v>2010</v>
      </c>
      <c r="G2">
        <v>2011</v>
      </c>
      <c r="H2">
        <v>2012</v>
      </c>
      <c r="I2">
        <v>2013</v>
      </c>
      <c r="J2" t="s">
        <v>32</v>
      </c>
      <c r="L2" t="s">
        <v>25</v>
      </c>
      <c r="M2" t="s">
        <v>26</v>
      </c>
      <c r="N2">
        <v>2007</v>
      </c>
      <c r="O2">
        <v>2008</v>
      </c>
      <c r="P2">
        <v>2009</v>
      </c>
      <c r="Q2">
        <v>2010</v>
      </c>
      <c r="R2">
        <v>2011</v>
      </c>
      <c r="S2">
        <v>2012</v>
      </c>
      <c r="T2">
        <v>2013</v>
      </c>
    </row>
    <row r="3" spans="1:20" ht="15.75" thickBot="1">
      <c r="A3" s="18">
        <v>512</v>
      </c>
      <c r="B3" s="1" t="s">
        <v>47</v>
      </c>
      <c r="C3" s="22">
        <v>5.3</v>
      </c>
      <c r="D3" s="23">
        <v>5.7</v>
      </c>
      <c r="E3" s="23">
        <v>5.1</v>
      </c>
      <c r="F3" s="23">
        <v>4.6</v>
      </c>
      <c r="G3" s="23">
        <v>5.1</v>
      </c>
      <c r="H3" s="23">
        <v>5.8</v>
      </c>
      <c r="I3" s="23">
        <v>5.4</v>
      </c>
      <c r="J3" s="32" t="s">
        <v>33</v>
      </c>
      <c r="L3" s="18">
        <v>512</v>
      </c>
      <c r="M3" s="1" t="s">
        <v>0</v>
      </c>
      <c r="N3" s="4"/>
      <c r="O3" s="5"/>
      <c r="P3" s="5"/>
      <c r="Q3" s="6"/>
      <c r="R3" s="5"/>
      <c r="S3" s="5"/>
      <c r="T3" s="5"/>
    </row>
    <row r="4" spans="1:20" ht="15.75" thickBot="1">
      <c r="A4" s="18">
        <v>514</v>
      </c>
      <c r="B4" s="1" t="s">
        <v>48</v>
      </c>
      <c r="C4" s="24">
        <v>5.3</v>
      </c>
      <c r="D4" s="25">
        <v>5.5</v>
      </c>
      <c r="E4" s="26">
        <v>6.4</v>
      </c>
      <c r="F4" s="26">
        <v>5.1</v>
      </c>
      <c r="G4" s="26">
        <v>5</v>
      </c>
      <c r="H4" s="26">
        <v>4.8</v>
      </c>
      <c r="I4" s="26">
        <v>4.5</v>
      </c>
      <c r="J4" s="32" t="s">
        <v>34</v>
      </c>
      <c r="L4" s="18">
        <v>514</v>
      </c>
      <c r="M4" s="1" t="s">
        <v>1</v>
      </c>
      <c r="N4" s="7"/>
      <c r="O4" s="8"/>
      <c r="P4" s="9"/>
      <c r="Q4" s="9"/>
      <c r="R4" s="9"/>
      <c r="S4" s="10"/>
      <c r="T4" s="10"/>
    </row>
    <row r="5" spans="1:20" ht="15.75" thickBot="1">
      <c r="A5" s="18">
        <v>516</v>
      </c>
      <c r="B5" s="1" t="s">
        <v>49</v>
      </c>
      <c r="C5" s="27">
        <v>4.5</v>
      </c>
      <c r="D5" s="26">
        <v>5.9</v>
      </c>
      <c r="E5" s="25">
        <v>5.3</v>
      </c>
      <c r="F5" s="25">
        <v>5.1</v>
      </c>
      <c r="G5" s="25">
        <v>4.7</v>
      </c>
      <c r="H5" s="25">
        <v>4</v>
      </c>
      <c r="I5" s="25">
        <v>4.1</v>
      </c>
      <c r="J5" s="32" t="s">
        <v>35</v>
      </c>
      <c r="L5" s="18">
        <v>516</v>
      </c>
      <c r="M5" s="1" t="s">
        <v>2</v>
      </c>
      <c r="N5" s="11"/>
      <c r="O5" s="9"/>
      <c r="P5" s="8"/>
      <c r="Q5" s="8"/>
      <c r="R5" s="12"/>
      <c r="S5" s="12"/>
      <c r="T5" s="12"/>
    </row>
    <row r="6" spans="1:20" ht="15.75" thickBot="1">
      <c r="A6" s="18">
        <v>518</v>
      </c>
      <c r="B6" s="1" t="s">
        <v>50</v>
      </c>
      <c r="C6" s="27">
        <v>6.3</v>
      </c>
      <c r="D6" s="26">
        <v>5.4</v>
      </c>
      <c r="E6" s="26">
        <v>5.2</v>
      </c>
      <c r="F6" s="26">
        <v>4.6</v>
      </c>
      <c r="G6" s="26">
        <v>4.5</v>
      </c>
      <c r="H6" s="25">
        <v>3.5</v>
      </c>
      <c r="I6" s="25">
        <v>3.5</v>
      </c>
      <c r="J6" s="32" t="s">
        <v>36</v>
      </c>
      <c r="L6" s="18">
        <v>518</v>
      </c>
      <c r="M6" s="1" t="s">
        <v>3</v>
      </c>
      <c r="N6" s="13"/>
      <c r="O6" s="9"/>
      <c r="P6" s="9"/>
      <c r="Q6" s="10"/>
      <c r="R6" s="10"/>
      <c r="S6" s="12"/>
      <c r="T6" s="12"/>
    </row>
    <row r="7" spans="1:20" ht="15.75" thickBot="1">
      <c r="A7" s="18">
        <v>520</v>
      </c>
      <c r="B7" s="1" t="s">
        <v>51</v>
      </c>
      <c r="C7" s="27">
        <v>2.8</v>
      </c>
      <c r="D7" s="26">
        <v>4.2</v>
      </c>
      <c r="E7" s="28">
        <v>0</v>
      </c>
      <c r="F7" s="25">
        <v>6</v>
      </c>
      <c r="G7" s="25">
        <v>6.8</v>
      </c>
      <c r="H7" s="26">
        <v>4.5</v>
      </c>
      <c r="I7" s="26">
        <v>4.1</v>
      </c>
      <c r="J7" s="32" t="s">
        <v>37</v>
      </c>
      <c r="L7" s="18">
        <v>520</v>
      </c>
      <c r="M7" s="1" t="s">
        <v>4</v>
      </c>
      <c r="N7" s="11"/>
      <c r="O7" s="10"/>
      <c r="P7" s="14"/>
      <c r="Q7" s="8"/>
      <c r="R7" s="8"/>
      <c r="S7" s="10"/>
      <c r="T7" s="10"/>
    </row>
    <row r="8" spans="1:20" ht="15.75" thickBot="1">
      <c r="A8" s="18">
        <v>522</v>
      </c>
      <c r="B8" s="1" t="s">
        <v>52</v>
      </c>
      <c r="C8" s="27">
        <v>14.9</v>
      </c>
      <c r="D8" s="26">
        <v>7.5</v>
      </c>
      <c r="E8" s="26">
        <v>6.1</v>
      </c>
      <c r="F8" s="26">
        <v>5.4</v>
      </c>
      <c r="G8" s="25">
        <v>3.9</v>
      </c>
      <c r="H8" s="25">
        <v>3.5</v>
      </c>
      <c r="I8" s="25">
        <v>3.4</v>
      </c>
      <c r="J8" s="32" t="s">
        <v>38</v>
      </c>
      <c r="L8" s="18">
        <v>522</v>
      </c>
      <c r="M8" s="1" t="s">
        <v>5</v>
      </c>
      <c r="N8" s="13"/>
      <c r="O8" s="9"/>
      <c r="P8" s="9"/>
      <c r="Q8" s="9"/>
      <c r="R8" s="12"/>
      <c r="S8" s="12"/>
      <c r="T8" s="12"/>
    </row>
    <row r="9" spans="1:20" ht="15.75" thickBot="1">
      <c r="A9" s="18">
        <v>524</v>
      </c>
      <c r="B9" s="1" t="s">
        <v>53</v>
      </c>
      <c r="C9" s="27">
        <v>7.1</v>
      </c>
      <c r="D9" s="26">
        <v>8.6</v>
      </c>
      <c r="E9" s="26">
        <v>7.9</v>
      </c>
      <c r="F9" s="26">
        <v>6.4</v>
      </c>
      <c r="G9" s="26">
        <v>5.2</v>
      </c>
      <c r="H9" s="26">
        <v>4.1</v>
      </c>
      <c r="I9" s="26">
        <v>3.4</v>
      </c>
      <c r="J9" s="32" t="s">
        <v>39</v>
      </c>
      <c r="L9" s="18">
        <v>524</v>
      </c>
      <c r="M9" s="1" t="s">
        <v>6</v>
      </c>
      <c r="N9" s="13"/>
      <c r="O9" s="9"/>
      <c r="P9" s="9"/>
      <c r="Q9" s="9"/>
      <c r="R9" s="9"/>
      <c r="S9" s="10"/>
      <c r="T9" s="10"/>
    </row>
    <row r="10" spans="1:20" ht="15.75" thickBot="1">
      <c r="A10" s="18">
        <v>526</v>
      </c>
      <c r="B10" s="1" t="s">
        <v>54</v>
      </c>
      <c r="C10" s="24">
        <v>3.7</v>
      </c>
      <c r="D10" s="25">
        <v>3.7</v>
      </c>
      <c r="E10" s="25">
        <v>4.5</v>
      </c>
      <c r="F10" s="25">
        <v>4.3</v>
      </c>
      <c r="G10" s="25">
        <v>5.9</v>
      </c>
      <c r="H10" s="25">
        <v>5.3</v>
      </c>
      <c r="I10" s="25">
        <v>6.5</v>
      </c>
      <c r="J10" s="32" t="s">
        <v>40</v>
      </c>
      <c r="L10" s="18">
        <v>526</v>
      </c>
      <c r="M10" s="1" t="s">
        <v>7</v>
      </c>
      <c r="N10" s="15"/>
      <c r="O10" s="12"/>
      <c r="P10" s="12"/>
      <c r="Q10" s="12"/>
      <c r="R10" s="8"/>
      <c r="S10" s="8"/>
      <c r="T10" s="8"/>
    </row>
    <row r="11" spans="1:20" ht="15.75" thickBot="1">
      <c r="A11" s="18">
        <v>528</v>
      </c>
      <c r="B11" s="2" t="s">
        <v>55</v>
      </c>
      <c r="C11" s="27">
        <v>6.1</v>
      </c>
      <c r="D11" s="26">
        <v>5.4</v>
      </c>
      <c r="E11" s="26">
        <v>5.7</v>
      </c>
      <c r="F11" s="26">
        <v>4.5</v>
      </c>
      <c r="G11" s="26">
        <v>4.7</v>
      </c>
      <c r="H11" s="26">
        <v>4.3</v>
      </c>
      <c r="I11" s="26">
        <v>4.9</v>
      </c>
      <c r="J11" s="32" t="s">
        <v>39</v>
      </c>
      <c r="L11" s="18">
        <v>528</v>
      </c>
      <c r="M11" s="2" t="s">
        <v>8</v>
      </c>
      <c r="N11" s="13"/>
      <c r="O11" s="9"/>
      <c r="P11" s="9"/>
      <c r="Q11" s="10"/>
      <c r="R11" s="10"/>
      <c r="S11" s="10"/>
      <c r="T11" s="10"/>
    </row>
    <row r="12" spans="1:20" ht="15.75" thickBot="1">
      <c r="A12" s="18">
        <v>530</v>
      </c>
      <c r="B12" s="1" t="s">
        <v>56</v>
      </c>
      <c r="C12" s="27">
        <v>6.4</v>
      </c>
      <c r="D12" s="26">
        <v>7.1</v>
      </c>
      <c r="E12" s="26">
        <v>6.8</v>
      </c>
      <c r="F12" s="26">
        <v>5.6</v>
      </c>
      <c r="G12" s="26">
        <v>4.4</v>
      </c>
      <c r="H12" s="26">
        <v>4.1</v>
      </c>
      <c r="I12" s="26">
        <v>5.3</v>
      </c>
      <c r="J12" s="32" t="s">
        <v>39</v>
      </c>
      <c r="L12" s="18">
        <v>530</v>
      </c>
      <c r="M12" s="1" t="s">
        <v>9</v>
      </c>
      <c r="N12" s="13"/>
      <c r="O12" s="9"/>
      <c r="P12" s="9"/>
      <c r="Q12" s="9"/>
      <c r="R12" s="10"/>
      <c r="S12" s="10"/>
      <c r="T12" s="9"/>
    </row>
    <row r="13" spans="1:20" ht="15.75" thickBot="1">
      <c r="A13" s="18">
        <v>532</v>
      </c>
      <c r="B13" s="1" t="s">
        <v>57</v>
      </c>
      <c r="C13" s="24">
        <v>8.3</v>
      </c>
      <c r="D13" s="25">
        <v>6.5</v>
      </c>
      <c r="E13" s="26">
        <v>5.8</v>
      </c>
      <c r="F13" s="28">
        <v>0</v>
      </c>
      <c r="G13" s="26">
        <v>5.8</v>
      </c>
      <c r="H13" s="26">
        <v>5.1</v>
      </c>
      <c r="I13" s="26">
        <v>3.3</v>
      </c>
      <c r="J13" s="32" t="s">
        <v>41</v>
      </c>
      <c r="L13" s="18">
        <v>532</v>
      </c>
      <c r="M13" s="1" t="s">
        <v>10</v>
      </c>
      <c r="N13" s="7"/>
      <c r="O13" s="8"/>
      <c r="P13" s="9"/>
      <c r="Q13" s="14"/>
      <c r="R13" s="9"/>
      <c r="S13" s="9"/>
      <c r="T13" s="10"/>
    </row>
    <row r="14" spans="1:20" ht="15.75" thickBot="1">
      <c r="A14" s="18">
        <v>534</v>
      </c>
      <c r="B14" s="1" t="s">
        <v>58</v>
      </c>
      <c r="C14" s="27">
        <v>6.5</v>
      </c>
      <c r="D14" s="26">
        <v>4.9</v>
      </c>
      <c r="E14" s="26">
        <v>4.7</v>
      </c>
      <c r="F14" s="26">
        <v>4.7</v>
      </c>
      <c r="G14" s="25">
        <v>5.8</v>
      </c>
      <c r="H14" s="25">
        <v>6</v>
      </c>
      <c r="I14" s="26">
        <v>2.6</v>
      </c>
      <c r="J14" s="32" t="s">
        <v>80</v>
      </c>
      <c r="L14" s="18">
        <v>534</v>
      </c>
      <c r="M14" s="1" t="s">
        <v>11</v>
      </c>
      <c r="N14" s="13"/>
      <c r="O14" s="10"/>
      <c r="P14" s="10"/>
      <c r="Q14" s="10"/>
      <c r="R14" s="8"/>
      <c r="S14" s="8"/>
      <c r="T14" s="10"/>
    </row>
    <row r="15" spans="1:20" ht="15.75" thickBot="1">
      <c r="A15" s="18">
        <v>536</v>
      </c>
      <c r="B15" s="1" t="s">
        <v>59</v>
      </c>
      <c r="C15" s="27">
        <v>8.1</v>
      </c>
      <c r="D15" s="26">
        <v>6.6</v>
      </c>
      <c r="E15" s="26">
        <v>6.2</v>
      </c>
      <c r="F15" s="26">
        <v>5.2</v>
      </c>
      <c r="G15" s="26">
        <v>5.5</v>
      </c>
      <c r="H15" s="26">
        <v>5.1</v>
      </c>
      <c r="I15" s="26">
        <v>5.7</v>
      </c>
      <c r="J15" s="32" t="s">
        <v>39</v>
      </c>
      <c r="L15" s="18">
        <v>536</v>
      </c>
      <c r="M15" s="1" t="s">
        <v>12</v>
      </c>
      <c r="N15" s="13"/>
      <c r="O15" s="9"/>
      <c r="P15" s="9"/>
      <c r="Q15" s="9"/>
      <c r="R15" s="9"/>
      <c r="S15" s="9"/>
      <c r="T15" s="9"/>
    </row>
    <row r="16" spans="1:20" ht="15.75" thickBot="1">
      <c r="A16" s="18">
        <v>538</v>
      </c>
      <c r="B16" s="1" t="s">
        <v>60</v>
      </c>
      <c r="C16" s="27">
        <v>4.3</v>
      </c>
      <c r="D16" s="26">
        <v>5.5</v>
      </c>
      <c r="E16" s="26">
        <v>4.6</v>
      </c>
      <c r="F16" s="26">
        <v>3.3</v>
      </c>
      <c r="G16" s="25">
        <v>7.8</v>
      </c>
      <c r="H16" s="25">
        <v>3.3</v>
      </c>
      <c r="I16" s="25">
        <v>4.4</v>
      </c>
      <c r="J16" s="32" t="s">
        <v>42</v>
      </c>
      <c r="L16" s="18">
        <v>538</v>
      </c>
      <c r="M16" s="1" t="s">
        <v>13</v>
      </c>
      <c r="N16" s="11"/>
      <c r="O16" s="9"/>
      <c r="P16" s="10"/>
      <c r="Q16" s="10"/>
      <c r="R16" s="8"/>
      <c r="S16" s="12"/>
      <c r="T16" s="12"/>
    </row>
    <row r="17" spans="1:20" ht="15.75" thickBot="1">
      <c r="A17" s="18">
        <v>540</v>
      </c>
      <c r="B17" s="1" t="s">
        <v>61</v>
      </c>
      <c r="C17" s="24">
        <v>5.1</v>
      </c>
      <c r="D17" s="25">
        <v>4</v>
      </c>
      <c r="E17" s="25">
        <v>5.3</v>
      </c>
      <c r="F17" s="25">
        <v>7.6</v>
      </c>
      <c r="G17" s="26">
        <v>5.3</v>
      </c>
      <c r="H17" s="26">
        <v>4.5</v>
      </c>
      <c r="I17" s="26">
        <v>3.7</v>
      </c>
      <c r="J17" s="32" t="s">
        <v>43</v>
      </c>
      <c r="L17" s="18">
        <v>540</v>
      </c>
      <c r="M17" s="1" t="s">
        <v>15</v>
      </c>
      <c r="N17" s="7"/>
      <c r="O17" s="12"/>
      <c r="P17" s="8"/>
      <c r="Q17" s="8"/>
      <c r="R17" s="9"/>
      <c r="S17" s="10"/>
      <c r="T17" s="10"/>
    </row>
    <row r="18" spans="1:20" ht="15.75" thickBot="1">
      <c r="A18" s="18">
        <v>542</v>
      </c>
      <c r="B18" s="1" t="s">
        <v>62</v>
      </c>
      <c r="C18" s="29">
        <v>5</v>
      </c>
      <c r="D18" s="23">
        <v>5.6</v>
      </c>
      <c r="E18" s="23">
        <v>4.8</v>
      </c>
      <c r="F18" s="23">
        <v>4.5</v>
      </c>
      <c r="G18" s="23">
        <v>3.2</v>
      </c>
      <c r="H18" s="30">
        <v>3.6</v>
      </c>
      <c r="I18" s="30">
        <v>2.9</v>
      </c>
      <c r="J18" s="32" t="s">
        <v>72</v>
      </c>
      <c r="L18" s="18">
        <v>542</v>
      </c>
      <c r="M18" s="1" t="s">
        <v>16</v>
      </c>
      <c r="N18" s="19"/>
      <c r="O18" s="5"/>
      <c r="P18" s="6"/>
      <c r="Q18" s="6"/>
      <c r="R18" s="6"/>
      <c r="S18" s="17"/>
      <c r="T18" s="17"/>
    </row>
    <row r="19" spans="1:20" ht="15.75" thickBot="1">
      <c r="A19" s="18">
        <v>544</v>
      </c>
      <c r="B19" s="1" t="s">
        <v>63</v>
      </c>
      <c r="C19" s="27">
        <v>17.3</v>
      </c>
      <c r="D19" s="26">
        <v>22.5</v>
      </c>
      <c r="E19" s="26">
        <v>21.2</v>
      </c>
      <c r="F19" s="26">
        <v>14.2</v>
      </c>
      <c r="G19" s="26">
        <v>4.3</v>
      </c>
      <c r="H19" s="26">
        <v>3.5</v>
      </c>
      <c r="I19" s="26">
        <v>2.9</v>
      </c>
      <c r="J19" s="32" t="s">
        <v>79</v>
      </c>
      <c r="L19" s="18">
        <v>544</v>
      </c>
      <c r="M19" s="1" t="s">
        <v>31</v>
      </c>
      <c r="N19" s="13"/>
      <c r="O19" s="12">
        <v>3.8</v>
      </c>
      <c r="P19" s="12">
        <v>4.2</v>
      </c>
      <c r="Q19" s="12">
        <v>3.8</v>
      </c>
      <c r="R19" s="10"/>
      <c r="S19" s="10"/>
      <c r="T19" s="10"/>
    </row>
    <row r="20" spans="1:20" ht="15.75" thickBot="1">
      <c r="A20" s="18">
        <v>545</v>
      </c>
      <c r="B20" s="1" t="s">
        <v>64</v>
      </c>
      <c r="C20" s="27">
        <v>8.9</v>
      </c>
      <c r="D20" s="26">
        <v>7.8</v>
      </c>
      <c r="E20" s="26">
        <v>7.1</v>
      </c>
      <c r="F20" s="26">
        <v>8.9</v>
      </c>
      <c r="G20" s="26">
        <v>7.9</v>
      </c>
      <c r="H20" s="25">
        <v>7.6</v>
      </c>
      <c r="I20" s="26">
        <v>3.3</v>
      </c>
      <c r="J20" s="32" t="s">
        <v>78</v>
      </c>
      <c r="L20" s="18">
        <v>545</v>
      </c>
      <c r="M20" s="1" t="s">
        <v>18</v>
      </c>
      <c r="N20" s="13"/>
      <c r="O20" s="9"/>
      <c r="P20" s="9"/>
      <c r="Q20" s="9"/>
      <c r="R20" s="9"/>
      <c r="S20" s="8"/>
      <c r="T20" s="10"/>
    </row>
    <row r="21" spans="1:20" ht="15.75" thickBot="1">
      <c r="A21" s="18">
        <v>546</v>
      </c>
      <c r="B21" s="1" t="s">
        <v>65</v>
      </c>
      <c r="C21" s="24">
        <v>10.2</v>
      </c>
      <c r="D21" s="25">
        <v>9.1</v>
      </c>
      <c r="E21" s="25">
        <v>9.6</v>
      </c>
      <c r="F21" s="25">
        <v>5.9</v>
      </c>
      <c r="G21" s="25">
        <v>4.8</v>
      </c>
      <c r="H21" s="25">
        <v>6.3</v>
      </c>
      <c r="I21" s="25">
        <v>6.6</v>
      </c>
      <c r="J21" s="32" t="s">
        <v>40</v>
      </c>
      <c r="L21" s="18">
        <v>546</v>
      </c>
      <c r="M21" s="1" t="s">
        <v>19</v>
      </c>
      <c r="N21" s="7"/>
      <c r="O21" s="8"/>
      <c r="P21" s="8"/>
      <c r="Q21" s="8"/>
      <c r="R21" s="12"/>
      <c r="S21" s="8"/>
      <c r="T21" s="8"/>
    </row>
    <row r="22" spans="1:20" ht="15.75" thickBot="1">
      <c r="A22" s="18">
        <v>548</v>
      </c>
      <c r="B22" s="1" t="s">
        <v>66</v>
      </c>
      <c r="C22" s="27">
        <v>3.8</v>
      </c>
      <c r="D22" s="26">
        <v>5.9</v>
      </c>
      <c r="E22" s="26">
        <v>5.3</v>
      </c>
      <c r="F22" s="26">
        <v>4.3</v>
      </c>
      <c r="G22" s="25">
        <v>5</v>
      </c>
      <c r="H22" s="25">
        <v>4.4</v>
      </c>
      <c r="I22" s="25">
        <v>3.6</v>
      </c>
      <c r="J22" s="32" t="s">
        <v>73</v>
      </c>
      <c r="L22" s="18">
        <v>548</v>
      </c>
      <c r="M22" s="1" t="s">
        <v>20</v>
      </c>
      <c r="N22" s="11"/>
      <c r="O22" s="9"/>
      <c r="P22" s="9"/>
      <c r="Q22" s="10"/>
      <c r="R22" s="8"/>
      <c r="S22" s="12"/>
      <c r="T22" s="12"/>
    </row>
    <row r="23" spans="1:20" ht="15.75" thickBot="1">
      <c r="A23" s="18">
        <v>550</v>
      </c>
      <c r="B23" s="1" t="s">
        <v>67</v>
      </c>
      <c r="C23" s="27">
        <v>7.2</v>
      </c>
      <c r="D23" s="26">
        <v>5.3</v>
      </c>
      <c r="E23" s="26">
        <v>4.6</v>
      </c>
      <c r="F23" s="26">
        <v>3.5</v>
      </c>
      <c r="G23" s="26">
        <v>4.3</v>
      </c>
      <c r="H23" s="25">
        <v>7</v>
      </c>
      <c r="I23" s="25">
        <v>7.4</v>
      </c>
      <c r="J23" s="32" t="s">
        <v>74</v>
      </c>
      <c r="L23" s="18">
        <v>550</v>
      </c>
      <c r="M23" s="1" t="s">
        <v>21</v>
      </c>
      <c r="N23" s="13"/>
      <c r="O23" s="9"/>
      <c r="P23" s="10"/>
      <c r="Q23" s="10"/>
      <c r="R23" s="10"/>
      <c r="S23" s="8"/>
      <c r="T23" s="8"/>
    </row>
    <row r="24" spans="1:20" ht="15.75" thickBot="1">
      <c r="A24" s="18">
        <v>552</v>
      </c>
      <c r="B24" s="1" t="s">
        <v>68</v>
      </c>
      <c r="C24" s="27">
        <v>7.9</v>
      </c>
      <c r="D24" s="26">
        <v>6</v>
      </c>
      <c r="E24" s="26">
        <v>4.5</v>
      </c>
      <c r="F24" s="26">
        <v>3.4</v>
      </c>
      <c r="G24" s="25">
        <v>2.3</v>
      </c>
      <c r="H24" s="25">
        <v>2.9</v>
      </c>
      <c r="I24" s="25">
        <v>3.2</v>
      </c>
      <c r="J24" s="32" t="s">
        <v>77</v>
      </c>
      <c r="L24" s="18">
        <v>552</v>
      </c>
      <c r="M24" s="1" t="s">
        <v>30</v>
      </c>
      <c r="N24" s="13"/>
      <c r="O24" s="9"/>
      <c r="P24" s="12">
        <v>2.6</v>
      </c>
      <c r="Q24" s="12">
        <v>2.2</v>
      </c>
      <c r="R24" s="12"/>
      <c r="S24" s="12"/>
      <c r="T24" s="12"/>
    </row>
    <row r="25" spans="1:20" ht="15.75" thickBot="1">
      <c r="A25" s="20">
        <v>582</v>
      </c>
      <c r="B25" s="3" t="s">
        <v>69</v>
      </c>
      <c r="C25" s="24">
        <v>6.9</v>
      </c>
      <c r="D25" s="25">
        <v>6.3</v>
      </c>
      <c r="E25" s="25">
        <v>5.2</v>
      </c>
      <c r="F25" s="25">
        <v>5.7</v>
      </c>
      <c r="G25" s="25">
        <v>7.6</v>
      </c>
      <c r="H25" s="26">
        <v>9.3</v>
      </c>
      <c r="I25" s="26">
        <v>9.5</v>
      </c>
      <c r="J25" s="32" t="s">
        <v>75</v>
      </c>
      <c r="L25" s="20">
        <v>582</v>
      </c>
      <c r="M25" s="3" t="s">
        <v>22</v>
      </c>
      <c r="N25" s="7"/>
      <c r="O25" s="8"/>
      <c r="P25" s="8"/>
      <c r="Q25" s="8"/>
      <c r="R25" s="8"/>
      <c r="S25" s="9"/>
      <c r="T25" s="9"/>
    </row>
    <row r="26" spans="1:20" ht="15.75" thickBot="1">
      <c r="A26" s="20">
        <v>584</v>
      </c>
      <c r="B26" s="3" t="s">
        <v>70</v>
      </c>
      <c r="C26" s="27">
        <v>4.9</v>
      </c>
      <c r="D26" s="26">
        <v>3.7</v>
      </c>
      <c r="E26" s="26">
        <v>3.6</v>
      </c>
      <c r="F26" s="26">
        <v>3.2</v>
      </c>
      <c r="G26" s="26">
        <v>2.8</v>
      </c>
      <c r="H26" s="26">
        <v>1.9</v>
      </c>
      <c r="I26" s="26">
        <v>1.3</v>
      </c>
      <c r="J26" s="32" t="s">
        <v>39</v>
      </c>
      <c r="L26" s="20">
        <v>584</v>
      </c>
      <c r="M26" s="3" t="s">
        <v>23</v>
      </c>
      <c r="N26" s="11"/>
      <c r="O26" s="10"/>
      <c r="P26" s="10"/>
      <c r="Q26" s="10"/>
      <c r="R26" s="10"/>
      <c r="S26" s="10"/>
      <c r="T26" s="10"/>
    </row>
    <row r="27" spans="1:20" ht="15.75" thickBot="1">
      <c r="A27" s="20">
        <v>586</v>
      </c>
      <c r="B27" s="3" t="s">
        <v>71</v>
      </c>
      <c r="C27" s="27">
        <v>0</v>
      </c>
      <c r="D27" s="26">
        <v>0</v>
      </c>
      <c r="E27" s="26">
        <v>0</v>
      </c>
      <c r="F27" s="26">
        <v>0</v>
      </c>
      <c r="G27" s="26">
        <v>3.8</v>
      </c>
      <c r="H27" s="26">
        <v>3.5</v>
      </c>
      <c r="I27" s="26">
        <v>3</v>
      </c>
      <c r="J27" s="32" t="s">
        <v>44</v>
      </c>
      <c r="L27" s="20">
        <v>586</v>
      </c>
      <c r="M27" s="3" t="s">
        <v>24</v>
      </c>
      <c r="N27" s="13"/>
      <c r="O27" s="9"/>
      <c r="P27" s="9"/>
      <c r="Q27" s="9"/>
      <c r="R27" s="10"/>
      <c r="S27" s="10"/>
      <c r="T27" s="10"/>
    </row>
  </sheetData>
  <sheetProtection/>
  <hyperlinks>
    <hyperlink ref="E7" location="_ftn1" display="_ftn1"/>
    <hyperlink ref="F13" location="_ftn2" display="_ftn2"/>
  </hyperlink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B1:N33"/>
  <sheetViews>
    <sheetView showGridLines="0" showRowColHeaders="0" tabSelected="1" zoomScale="85" zoomScaleNormal="85" zoomScaleSheetLayoutView="90" workbookViewId="0" topLeftCell="A1">
      <selection activeCell="A1" sqref="A1:J39"/>
    </sheetView>
  </sheetViews>
  <sheetFormatPr defaultColWidth="8.88671875" defaultRowHeight="15"/>
  <sheetData>
    <row r="1" ht="15">
      <c r="B1" t="s">
        <v>29</v>
      </c>
    </row>
    <row r="6" ht="15.75">
      <c r="C6" s="21" t="str">
        <f>Sheet3!B9</f>
        <v>Housing Land Supply in Denbighshire (a) (b)</v>
      </c>
    </row>
    <row r="30" ht="20.25" customHeight="1"/>
    <row r="31" spans="3:10" ht="15">
      <c r="C31" s="31" t="s">
        <v>46</v>
      </c>
      <c r="D31" s="31"/>
      <c r="E31" s="31"/>
      <c r="F31" s="31"/>
      <c r="G31" s="31"/>
      <c r="H31" s="31"/>
      <c r="I31" s="31"/>
      <c r="J31" s="31"/>
    </row>
    <row r="32" spans="3:10" ht="39" customHeight="1">
      <c r="C32" s="34" t="str">
        <f>VLOOKUP(Sheet3!$B$1,tblData,10)</f>
        <v>(a) Residual rates shown for 2007 to 2011 and Past Build rates for 2012 and 2013.</v>
      </c>
      <c r="D32" s="35"/>
      <c r="E32" s="35"/>
      <c r="F32" s="35"/>
      <c r="G32" s="35"/>
      <c r="H32" s="35"/>
      <c r="I32" s="35"/>
      <c r="J32" s="33"/>
    </row>
    <row r="33" spans="3:14" ht="87.75" customHeight="1">
      <c r="C33" s="34" t="s">
        <v>45</v>
      </c>
      <c r="D33" s="35"/>
      <c r="E33" s="35"/>
      <c r="F33" s="35"/>
      <c r="G33" s="35"/>
      <c r="H33" s="35"/>
      <c r="I33" s="35"/>
      <c r="J33" s="33"/>
      <c r="K33" s="32"/>
      <c r="L33" s="32"/>
      <c r="M33" s="32"/>
      <c r="N33" s="32"/>
    </row>
  </sheetData>
  <sheetProtection password="D3E8" sheet="1" objects="1" scenarios="1" selectLockedCells="1" selectUnlockedCells="1"/>
  <mergeCells count="2">
    <mergeCell ref="C32:I32"/>
    <mergeCell ref="C33:I33"/>
  </mergeCells>
  <printOptions/>
  <pageMargins left="0.7" right="0.7" top="0.75" bottom="0.75" header="0.3" footer="0.3"/>
  <pageSetup horizontalDpi="300" verticalDpi="300" orientation="portrait" paperSize="9" scale="82" r:id="rId3"/>
  <drawing r:id="rId2"/>
  <legacy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Judith (FCS - KAS)</dc:creator>
  <cp:keywords/>
  <dc:description/>
  <cp:lastModifiedBy>MunroE</cp:lastModifiedBy>
  <cp:lastPrinted>2014-11-06T11:09:39Z</cp:lastPrinted>
  <dcterms:created xsi:type="dcterms:W3CDTF">2014-09-29T09:52:39Z</dcterms:created>
  <dcterms:modified xsi:type="dcterms:W3CDTF">2014-11-13T14:43:34Z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A9036689</vt:lpwstr>
  </property>
  <property fmtid="{D5CDD505-2E9C-101B-9397-08002B2CF9AE}" pid="4" name="Objective-Title">
    <vt:lpwstr>TCP - Housing - JHLAS 2013 Summary Report - Charts for 2007-2013</vt:lpwstr>
  </property>
  <property fmtid="{D5CDD505-2E9C-101B-9397-08002B2CF9AE}" pid="5" name="Objective-Comment">
    <vt:lpwstr/>
  </property>
  <property fmtid="{D5CDD505-2E9C-101B-9397-08002B2CF9AE}" pid="6" name="Objective-CreationStamp">
    <vt:filetime>2014-11-06T16:49:26Z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2014-11-06T16:49:59Z</vt:filetime>
  </property>
  <property fmtid="{D5CDD505-2E9C-101B-9397-08002B2CF9AE}" pid="10" name="Objective-ModificationStamp">
    <vt:filetime>2014-11-11T11:22:50Z</vt:filetime>
  </property>
  <property fmtid="{D5CDD505-2E9C-101B-9397-08002B2CF9AE}" pid="11" name="Objective-Owner">
    <vt:lpwstr>Robinson, Paul (NR - Planning Division)</vt:lpwstr>
  </property>
  <property fmtid="{D5CDD505-2E9C-101B-9397-08002B2CF9AE}" pid="12" name="Objective-Path">
    <vt:lpwstr>Objective Global Folder:Corporate File Plan:POLICY DEVELOPMENT &amp; REGULATION:Policy Development - Environment:Policy Development - Planning (Town &amp; Country):Housing - Implementation - Joint Land Availability Studies - 2011-2016:</vt:lpwstr>
  </property>
  <property fmtid="{D5CDD505-2E9C-101B-9397-08002B2CF9AE}" pid="13" name="Objective-Parent">
    <vt:lpwstr>Housing - Implementation - Joint Land Availability Studies - 2011-2016</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qA902443</vt:lpwstr>
  </property>
  <property fmtid="{D5CDD505-2E9C-101B-9397-08002B2CF9AE}" pid="19" name="Objective-Classification">
    <vt:lpwstr>[Inherited - Official - Sensitive]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lpwstr/>
  </property>
  <property fmtid="{D5CDD505-2E9C-101B-9397-08002B2CF9AE}" pid="23" name="Objective-What to Keep [system]">
    <vt:lpwstr>No</vt:lpwstr>
  </property>
  <property fmtid="{D5CDD505-2E9C-101B-9397-08002B2CF9AE}" pid="24" name="Objective-Official Translation [system]">
    <vt:lpwstr/>
  </property>
</Properties>
</file>