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ac9da8ef9fd94a2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addickA\Objective\Objects\WinTalk\fb9717ee-eccf-42cf-a735-0310dd5f6514\"/>
    </mc:Choice>
  </mc:AlternateContent>
  <bookViews>
    <workbookView xWindow="0" yWindow="0" windowWidth="19200" windowHeight="7040" tabRatio="864"/>
  </bookViews>
  <sheets>
    <sheet name="Cynnwys" sheetId="16" r:id="rId1"/>
    <sheet name="Tabl 1a" sheetId="1" r:id="rId2"/>
    <sheet name="Tabl 1b" sheetId="2" r:id="rId3"/>
    <sheet name="Tabl 1c" sheetId="3" r:id="rId4"/>
    <sheet name="Tabl 2a" sheetId="4" r:id="rId5"/>
    <sheet name="Tabl 2b" sheetId="5" r:id="rId6"/>
    <sheet name="Tabl 2c" sheetId="6" r:id="rId7"/>
    <sheet name="Tabl 3" sheetId="7" r:id="rId8"/>
    <sheet name="Tabl 4a" sheetId="8" r:id="rId9"/>
    <sheet name="Tabl 4b" sheetId="10" r:id="rId10"/>
    <sheet name="Tabl 4c" sheetId="11" r:id="rId11"/>
    <sheet name="Tabl 4d" sheetId="12" r:id="rId12"/>
    <sheet name="Tabl 5" sheetId="13" r:id="rId13"/>
    <sheet name="Tabl 6" sheetId="14" r:id="rId14"/>
    <sheet name="Tabl 7" sheetId="15" r:id="rId15"/>
    <sheet name="Tabl 8" sheetId="17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5" l="1"/>
  <c r="I50" i="15"/>
  <c r="J46" i="15"/>
  <c r="I46" i="15"/>
  <c r="J41" i="15"/>
  <c r="I41" i="15"/>
  <c r="J36" i="15"/>
  <c r="I36" i="15"/>
  <c r="J29" i="15"/>
  <c r="I29" i="15"/>
  <c r="J21" i="15"/>
  <c r="I21" i="15"/>
  <c r="J17" i="15"/>
  <c r="I17" i="15"/>
  <c r="J13" i="15"/>
  <c r="J52" i="15" s="1"/>
  <c r="J53" i="15" s="1"/>
  <c r="I13" i="15"/>
  <c r="I52" i="15" s="1"/>
  <c r="I53" i="15" s="1"/>
  <c r="E128" i="15"/>
  <c r="D128" i="15"/>
  <c r="E122" i="15"/>
  <c r="D122" i="15"/>
  <c r="E115" i="15"/>
  <c r="D115" i="15"/>
  <c r="E111" i="15"/>
  <c r="D111" i="15"/>
  <c r="E102" i="15"/>
  <c r="D102" i="15"/>
  <c r="E85" i="15"/>
  <c r="D85" i="15"/>
  <c r="E71" i="15"/>
  <c r="D71" i="15"/>
  <c r="E44" i="15"/>
  <c r="D44" i="15"/>
  <c r="D130" i="15" s="1"/>
  <c r="D131" i="15" s="1"/>
  <c r="E25" i="15"/>
  <c r="E130" i="15" s="1"/>
  <c r="E131" i="15" s="1"/>
  <c r="D25" i="15"/>
  <c r="J30" i="5"/>
  <c r="I30" i="5"/>
  <c r="J25" i="5"/>
  <c r="I25" i="5"/>
  <c r="I20" i="5"/>
  <c r="J15" i="5"/>
  <c r="I15" i="5"/>
  <c r="J11" i="5"/>
  <c r="J32" i="5" s="1"/>
  <c r="I11" i="5"/>
  <c r="I32" i="5" s="1"/>
  <c r="E72" i="5"/>
  <c r="D72" i="5"/>
  <c r="E68" i="5"/>
  <c r="D68" i="5"/>
  <c r="E64" i="5"/>
  <c r="D64" i="5"/>
  <c r="E58" i="5"/>
  <c r="D58" i="5"/>
  <c r="E53" i="5"/>
  <c r="D53" i="5"/>
  <c r="E48" i="5"/>
  <c r="D48" i="5"/>
  <c r="E38" i="5"/>
  <c r="D38" i="5"/>
  <c r="E27" i="5"/>
  <c r="D27" i="5"/>
  <c r="E18" i="5"/>
  <c r="E74" i="5" s="1"/>
  <c r="D18" i="5"/>
  <c r="D74" i="5" s="1"/>
  <c r="J34" i="5" l="1"/>
  <c r="J33" i="5"/>
  <c r="I34" i="5"/>
  <c r="I33" i="5"/>
  <c r="D76" i="5"/>
  <c r="D75" i="5"/>
  <c r="E76" i="5"/>
  <c r="E75" i="5"/>
</calcChain>
</file>

<file path=xl/sharedStrings.xml><?xml version="1.0" encoding="utf-8"?>
<sst xmlns="http://schemas.openxmlformats.org/spreadsheetml/2006/main" count="859" uniqueCount="391">
  <si>
    <t>Awdurdod Unedol</t>
  </si>
  <si>
    <t>Newid fel canran</t>
  </si>
  <si>
    <t>Rheng</t>
  </si>
  <si>
    <t>Ynys Môn</t>
  </si>
  <si>
    <t>Gwynedd</t>
  </si>
  <si>
    <t>Conwy</t>
  </si>
  <si>
    <t>Sir Ddinbych</t>
  </si>
  <si>
    <t>Sir y Fflint</t>
  </si>
  <si>
    <t>Wrecsam</t>
  </si>
  <si>
    <t>Powys</t>
  </si>
  <si>
    <t>Ceredigion</t>
  </si>
  <si>
    <t>Sir Benfro</t>
  </si>
  <si>
    <t>Sir Gaerfyrddin</t>
  </si>
  <si>
    <t>Abertawe</t>
  </si>
  <si>
    <t>Castell-nedd Port Talbot</t>
  </si>
  <si>
    <t>Pen-y-bont ar Ogwr</t>
  </si>
  <si>
    <t>Bro Morgannwg</t>
  </si>
  <si>
    <t>Rhondda Cynon Taf</t>
  </si>
  <si>
    <t>Merthyr Tudful</t>
  </si>
  <si>
    <t>Caerffili</t>
  </si>
  <si>
    <t>Blaenau Gwent</t>
  </si>
  <si>
    <t>Torfaen</t>
  </si>
  <si>
    <t>Sir Fynwy</t>
  </si>
  <si>
    <t>Casnewydd</t>
  </si>
  <si>
    <t>Caerdydd</t>
  </si>
  <si>
    <t>Cyfanswm Awdurdodau Unedol</t>
  </si>
  <si>
    <t>Dros dro</t>
  </si>
  <si>
    <t>£'000edd</t>
  </si>
  <si>
    <t>Cynllun Allanol Cyfun Dros Dro y pen (£) *</t>
  </si>
  <si>
    <t>(1)</t>
  </si>
  <si>
    <t>(2)</t>
  </si>
  <si>
    <t>Grant  Cyfalaf Cyffredinol</t>
  </si>
  <si>
    <t>Benthyca â chymorth heb ei neilltuo</t>
  </si>
  <si>
    <t>(3)=(1)-(2)</t>
  </si>
  <si>
    <t>o hwnnw:</t>
  </si>
  <si>
    <t>£000edd</t>
  </si>
  <si>
    <t xml:space="preserve">(1)  Mae'r cyllid cyfalaf cyffredinol wedi ei rannu i Fenthyca â Chymorth Heb ei Neilltuo (USB) a Grant Cyfalaf Cyffredinol. </t>
  </si>
  <si>
    <t>(2)  Mae Grant Cyfalaf Cyffredinol yn cael ei ddosbarthu yn gymesur â'r Cyllid Cyfalaf Cyffredinol ar gyfer yr elfen.</t>
  </si>
  <si>
    <t>(3)  Mae'r USB yn deillio o dynnu dyraniadau'r Grant Cyfalaf Cyffredinol o'r Cyllid Cyfalaf Cyffredinol.</t>
  </si>
  <si>
    <t>2020-21 (£000)</t>
  </si>
  <si>
    <t>Tabl 2b: Setliad Cyfalaf Awdurdod Lleol, yn ôl Prif Grŵp Gwariant</t>
  </si>
  <si>
    <t>CYFANSWM</t>
  </si>
  <si>
    <t>Y Rhaglen Rheoli Risgiau Arfordirol</t>
  </si>
  <si>
    <t>Addysg</t>
  </si>
  <si>
    <t>CYFANSWM PORTFFOLIOS</t>
  </si>
  <si>
    <t>Tabl 2c: Cydrannau Cyllid Cyfalaf Asesiad o Wariant Safonol (SSA), yn ôl Awdurdod Unedol</t>
  </si>
  <si>
    <t>Cyllid cyfalaf ar gyfer y ddyled dybiannol:</t>
  </si>
  <si>
    <t>Ad-dalu</t>
  </si>
  <si>
    <t>Llog</t>
  </si>
  <si>
    <t>Grantiau penodol*</t>
  </si>
  <si>
    <t xml:space="preserve">Cyfanswm Cyllid Cyfalaf Asesiad of Wariant Safonol </t>
  </si>
  <si>
    <t>* Grantiau cyllid cyfalaf ar gyfer llysoedd ynadon a'r gwasanaeth prawf</t>
  </si>
  <si>
    <t>£000oedd</t>
  </si>
  <si>
    <t>Tabl 3: Cyfrifoldebau Newydd, yn ôl Awdurdod Unedol</t>
  </si>
  <si>
    <t>Dim cyfrifoldebau newydd</t>
  </si>
  <si>
    <t>Tabl 4a: Cymhariaeth o gyfanswm Asesiad o Wariant Safonol (SSA), yn ôl Awdurdod Unedol</t>
  </si>
  <si>
    <t>Newid</t>
  </si>
  <si>
    <t/>
  </si>
  <si>
    <t>Gwasanaethau Ysgolion</t>
  </si>
  <si>
    <t>Addysg - Arall</t>
  </si>
  <si>
    <t>Gwasanaethau Cymdeithasol Personol</t>
  </si>
  <si>
    <t>Ffyrdd a thrafnidiaeth</t>
  </si>
  <si>
    <t>Tân</t>
  </si>
  <si>
    <t>Gwasanaethau eraill</t>
  </si>
  <si>
    <t>Grant Amddifadedd</t>
  </si>
  <si>
    <t>Cynlluniau Gostyngiadau'r Dreth Gyngor</t>
  </si>
  <si>
    <t>Cyllid Dyledion</t>
  </si>
  <si>
    <t>Cyfanswm</t>
  </si>
  <si>
    <t>* Mae’r cyfansymiau sector hyn yn yr Asesiad o Wariant Safonol yn destun nifer o addasiadau a nodir yn Nhabl 6.</t>
  </si>
  <si>
    <t>Gwasanaeth</t>
  </si>
  <si>
    <t>Addysgu meithrin ac mewn ysgolion cynradd, a gwasanaethau eraill</t>
  </si>
  <si>
    <t>Addysgu mewn ysgolion uwchradd, a gwasanaethau eraill</t>
  </si>
  <si>
    <t>Addysg arbennig</t>
  </si>
  <si>
    <t>Gwasanaethau cludiant ysgolion uwchradd</t>
  </si>
  <si>
    <t>Prydau ysgol</t>
  </si>
  <si>
    <t>Gwasanaethau cludiant meithrin ac ysgolion cynradd</t>
  </si>
  <si>
    <t xml:space="preserve">Addysg - Arall </t>
  </si>
  <si>
    <t>Gwasanaethau ieuenctid</t>
  </si>
  <si>
    <t>Addysg oedolion ac addysg barhaus - trafnidiaeth</t>
  </si>
  <si>
    <t>Addysg oedolion ac addysg barhaus</t>
  </si>
  <si>
    <t>Gweinyddu addysg</t>
  </si>
  <si>
    <t>Gwasanaethau cymdeithasol personol</t>
  </si>
  <si>
    <t>Gofal preswyl a gofal cartref i oedolion hŷn</t>
  </si>
  <si>
    <t>Gwasanaethau cymdeithasol personol i oedolion iau</t>
  </si>
  <si>
    <t>Plant a phobl ifanc</t>
  </si>
  <si>
    <t>Grant Byw’n Annibynnol Cymru</t>
  </si>
  <si>
    <t>Gweinyddu Gwasanaethau Cymdeithasol Personol</t>
  </si>
  <si>
    <t>Gofal nyrsio a ariennir gan y GIG</t>
  </si>
  <si>
    <t>Ffyrdd a Thrafnidiaeth</t>
  </si>
  <si>
    <t>Cynnal a chadw ffyrdd</t>
  </si>
  <si>
    <t>Goleuadau stryd</t>
  </si>
  <si>
    <t>Cymorth refeniw trafnidiaeth gyhoeddus</t>
  </si>
  <si>
    <t>Tocynnau Teithio Rhatach</t>
  </si>
  <si>
    <t>Addysg diogelwch ar y ffyrdd a llwybrau diogel</t>
  </si>
  <si>
    <t>Y Gwasanaeth Tân</t>
  </si>
  <si>
    <t>Gwasnaethau Eraill</t>
  </si>
  <si>
    <t>Casglu sbwriel</t>
  </si>
  <si>
    <t>Hamdden</t>
  </si>
  <si>
    <t>Gwaredu sbwriel</t>
  </si>
  <si>
    <t>Gweinyddu cyffredinol</t>
  </si>
  <si>
    <t>Glanhau Strydoedd</t>
  </si>
  <si>
    <t>Tai nad ydynt yn rhai’r Cyfrif Refeniw Tai</t>
  </si>
  <si>
    <t>Gwasanaethau Llyfrgell</t>
  </si>
  <si>
    <t>Gweinyddu’r dreth gyngor</t>
  </si>
  <si>
    <t>Iechyd yr amgylchedd arall ac iechyd porthladdoedd</t>
  </si>
  <si>
    <t>Gwasanaethau Diwylliannol</t>
  </si>
  <si>
    <t>Cynllunio</t>
  </si>
  <si>
    <t>Datblygu Economaidd</t>
  </si>
  <si>
    <t>Diogelu defnyddwyr</t>
  </si>
  <si>
    <t>Diogelwch bwyd</t>
  </si>
  <si>
    <t>Cofrestru Etholiadol</t>
  </si>
  <si>
    <t>Cynllun Gostyngiadau’r  Dreth Gyngor – Cymhorthdal  Gweinyddu</t>
  </si>
  <si>
    <t>Parciau Cenedlaethol</t>
  </si>
  <si>
    <t>Diogelu'r arfordir</t>
  </si>
  <si>
    <t>Draenio</t>
  </si>
  <si>
    <t>Mynwentydd ac amlosgfeydd</t>
  </si>
  <si>
    <t>Y Grant Amddifadedd</t>
  </si>
  <si>
    <t>Cynllun Gostyngiadau’r Dreth Gyngor</t>
  </si>
  <si>
    <t>Asesiad o Wariant Safonol (SSA) ddim yn gyfredol</t>
  </si>
  <si>
    <t>Ariannu Dyledion</t>
  </si>
  <si>
    <t>Ariannu Asedau</t>
  </si>
  <si>
    <t>Menter Fenthyca Llywodraeth Leol - Gwella Priffyrdd</t>
  </si>
  <si>
    <t>Menter Fenthyca Llywodraeth Leol - Ysgolion yr 21ain ganrif</t>
  </si>
  <si>
    <t>Cyfanswm Asesiad o Wariant Safonol (SSA)</t>
  </si>
  <si>
    <t>100% o sail dreth ¹</t>
  </si>
  <si>
    <t>Asesiad o Wariant Safonol</t>
  </si>
  <si>
    <t>Y Dreth Gyngor ²</t>
  </si>
  <si>
    <t>Grant Cynnal Refeniw</t>
  </si>
  <si>
    <t>Cyfraddau annomestig wedi eu hailddosbarthu</t>
  </si>
  <si>
    <t>Cyllid Allanol Cyfun ynghyd ag ychwanegiad cyllid ³</t>
  </si>
  <si>
    <t xml:space="preserve">3. Cyfanswm y grant cymorth refeniw a chyfraddau annomestig wedi eu hailddosbarthu ac ychwanegiad cyllid. </t>
  </si>
  <si>
    <t>Trosglwyddiadau i mewn:</t>
  </si>
  <si>
    <t>* Newidiadau i’r sylfaen ar sail cyfatebol</t>
  </si>
  <si>
    <t>RSG</t>
  </si>
  <si>
    <t>Tai a Llywodraeth Leol</t>
  </si>
  <si>
    <t>Awdurdod Harbwr Caerdydd</t>
  </si>
  <si>
    <t>Dros dro Cyfalaf - Amcangyfrifon Dangosol</t>
  </si>
  <si>
    <t>Yn ol i cynnwys</t>
  </si>
  <si>
    <t>Setliad Refeniw Llywodraeth Leol Cymru 2021-2022</t>
  </si>
  <si>
    <t>Cyllid Allanol Cyfun dros dro 2021-22</t>
  </si>
  <si>
    <t>* Gallai'r Cyllid Allanol Cyfun terfynol 2020-21 sydd wedi'i gyhoeddi ei addasu fel y nodir yn Nhabl 6</t>
  </si>
  <si>
    <t>Tabl 1c: Cyllid Allanol Cyfun (AEF), yn ôl Awdurdod Unedol, 2021-22</t>
  </si>
  <si>
    <t>Tabl 2a: Dadansoddiad o'r Cyllid Cyfalaf Cyffredinol (GCF), yn ôl Awdurdod Unedol, 2021-22</t>
  </si>
  <si>
    <t>Cyllid Cyfalaf Cyffredinol 2021-22</t>
  </si>
  <si>
    <t>* Asesiad o wariant safonol 2020-21, fel yn Adroddiad Cyllid Llywodraeth Leol, heb ei addasu ar gyfer newidiadau i'r gwaelodlin.</t>
  </si>
  <si>
    <t>Asesiad of Wariant Safonol Terfynol* 2020-21</t>
  </si>
  <si>
    <t>Asesiad o Wariant Safonol Dros Dro 2021-22</t>
  </si>
  <si>
    <t>Tabl 4b: Cyfansymiau sector yr Asesiadau Gwariant Safonol (SSA), yn ôl Awdurdod Unedol, 2020-21 wedi’u haddasu ar gyfer trosglwyddiadau*</t>
  </si>
  <si>
    <t>Tabl 4c: Cyfansymiau sector yr Asesiadau Gwariant Safonol (SSA), yn ôl Awdurdod Unedol, 2021-22</t>
  </si>
  <si>
    <t>Tabl 4d: Asesiadau ar sail Dangosyddion Gwasanaethau (IBAs), yn ôl Awdurdod Unedol, 2021-22</t>
  </si>
  <si>
    <t>Tabl 5: Manylion Prif Gyllid Cynghorau, yn ôl Awdurdod Unedol, 2021-22</t>
  </si>
  <si>
    <t>2. 100% o'r sail dreth wedi ei luosi gyda'r dreth gyngor yn unol â gwarainat safonol (£1,403.57).</t>
  </si>
  <si>
    <t>Tabl 6: Newidiadau i sylfaen* Cyllid Allanol Cyfun (AEF) 2020-21, yn ôl Awdurdod Unedol</t>
  </si>
  <si>
    <t>100% sylfaen drethu wedi'i addasu</t>
  </si>
  <si>
    <t>AEF 20/21 gan gynnwys cyllid llawr</t>
  </si>
  <si>
    <t>Tabl 8: Mae'r tabl yn ynysu effaith unigol diweddaru rhai elfennau o fformiwla 2020-21 drwy defnyddio y 2021-22 data.</t>
  </si>
  <si>
    <t>Newid Mewn Cyllid (2021-22)</t>
  </si>
  <si>
    <t>Trosglwyddiadau ar werthoedd 2020-21</t>
  </si>
  <si>
    <t>* Yn seiliedig ar rhagamcanion AL Poblogaeth 2021 yn seiliedig ar 2018</t>
  </si>
  <si>
    <t xml:space="preserve">Cyllid Allanol Cyfun dros dro 2021-22 </t>
  </si>
  <si>
    <t xml:space="preserve">Enw Portffolio a Grant </t>
  </si>
  <si>
    <t>2021-22 (£000)</t>
  </si>
  <si>
    <t>Y Gronfa Cyfalaf Cyffredinol</t>
  </si>
  <si>
    <t>YLwfans Atgyweiriadau Mawr</t>
  </si>
  <si>
    <t>Aadfywio Tai a Llywodraeth Leol</t>
  </si>
  <si>
    <t>Y Grant Adnewyddu Priffyrdd Cyhoeddus</t>
  </si>
  <si>
    <t>Bargen Dinas - Ranbarth Dinas Bae Abertawe1</t>
  </si>
  <si>
    <t xml:space="preserve">HWYLUSO - Y Cynllun Addasiadau Gwell </t>
  </si>
  <si>
    <t>TBC</t>
  </si>
  <si>
    <t>Bargen Ddinesig Prifddinas-Ranbarth Caerdydd1</t>
  </si>
  <si>
    <t>Y Rhaglen Ysgolion a Cholegau ar gyfer yr 21ain Ganrif</t>
  </si>
  <si>
    <t>Y Grant Cyfalaf Addysg Cyfrwng Cymraeg</t>
  </si>
  <si>
    <t>Y Grant Lleihau Maint Dosbarthiadau Babanod - Cyfalaf</t>
  </si>
  <si>
    <t>Canolfannau Cymunedol</t>
  </si>
  <si>
    <t>Grant Hwb ar gyfer Seilwaith mewn Ysgolion</t>
  </si>
  <si>
    <t>Darpariaeth Addysg Ôl-16 Awdurdodau Lleol 2020-21 - Y Gronfa Allgáu Digidol</t>
  </si>
  <si>
    <t>Yr Economi a Thrafnidiaeth</t>
  </si>
  <si>
    <t>Y Gronfa Teithio Llesol</t>
  </si>
  <si>
    <t>Y Gronfa Trafnidaeth Leol</t>
  </si>
  <si>
    <t>Y Gronfa Ffyrdd Cydnerth</t>
  </si>
  <si>
    <t>Metro'r Gogledd</t>
  </si>
  <si>
    <t>Llwybrau Diogel Mewn Cymunedau</t>
  </si>
  <si>
    <t>Y Gronfa Rhwydwaith Trafnidiaeth Leol</t>
  </si>
  <si>
    <t>Y Grant Diogelwch ar y Ffyrdd</t>
  </si>
  <si>
    <t>Trawsnewid Cerbydau Allyriadau Isel Iawn</t>
  </si>
  <si>
    <t>Yr Amglychedd,Ynni a Materin Gwledig</t>
  </si>
  <si>
    <t>Rheoli Perygl Llifogydd ac Erydu Arfordirol</t>
  </si>
  <si>
    <t>Grantiau Cyfalaf Seilwaith Gwastraff ar gyfer Awdurdodau Lleol</t>
  </si>
  <si>
    <t>Gweithredu mesurau i fynd i'r afael ag allyriadau nitrogen deuocsid</t>
  </si>
  <si>
    <t>Cerbydau Allyriadau Isel</t>
  </si>
  <si>
    <t xml:space="preserve">Grant Galluogi Adnoddau Naturiol a Lles yng Nghymru </t>
  </si>
  <si>
    <t>Y Cynllun Rheoli Cynaliadwy - yn cefnogi adfer Natura 2000</t>
  </si>
  <si>
    <t>Iechyd a Gwasanaethau Cymdeithasol</t>
  </si>
  <si>
    <t>Cyfalaf y Cynnig Gofal Plant</t>
  </si>
  <si>
    <t>Dechrau'n Deg</t>
  </si>
  <si>
    <t>Y Dirprwy Weinidog a'r Prif Chwip</t>
  </si>
  <si>
    <t>Grant Cyfalaf Sipsiwn a Theithwyr</t>
  </si>
  <si>
    <t>Y Grant Trais yn erbyn Menywod,Cam-drin Domestig a Thrais Rhywiol</t>
  </si>
  <si>
    <t xml:space="preserve">Diwylliant, Chwaraeon a Thwristiaeth </t>
  </si>
  <si>
    <r>
      <t>Y Grant Adeiladau Hanesyddol</t>
    </r>
    <r>
      <rPr>
        <vertAlign val="superscript"/>
        <sz val="12"/>
        <rFont val="Arial"/>
        <family val="2"/>
      </rPr>
      <t>3</t>
    </r>
  </si>
  <si>
    <t xml:space="preserve">Rhaglen Grant Cyfalaf Trawsnewid </t>
  </si>
  <si>
    <r>
      <t>Y Pethau Pwysig</t>
    </r>
    <r>
      <rPr>
        <vertAlign val="superscript"/>
        <sz val="12"/>
        <rFont val="Arial"/>
        <family val="2"/>
      </rPr>
      <t>4</t>
    </r>
  </si>
  <si>
    <t>Iechyd Meddwl, Llesiant a'r Gymraeg</t>
  </si>
  <si>
    <t xml:space="preserve">Y Gronfa Weithredu ar Gamddefnyddio Sylweddau </t>
  </si>
  <si>
    <t>Cyllid a'r Trefnydd</t>
  </si>
  <si>
    <t>Buddsoddi i Arbed</t>
  </si>
  <si>
    <t>CYFANSWM Y PORTFFOLIOS,AC EITHRIO TBC (AR GYFER CYMHARIAETH
TEBYG AT EI DEBYG)</t>
  </si>
  <si>
    <t>CYFANSWM Setliad Cyfalaf yr Awdurdodau Lleol</t>
  </si>
  <si>
    <t>i  Mae'r wybodaeth a welir uchod yn dangos cyfanswm pob grant: efallai bydd rhai grantiau yn cael eu rhannu rhwng awdurdodau lleol a chyrff eraill. .</t>
  </si>
  <si>
    <t>ii  Mae'n bwysig nodi mai dangosol yn unig yw'r symiau ar gyfer y dyfodol ar hyn o bryd a'u bod yn debygol o newid.</t>
  </si>
  <si>
    <t>iii  Mater i'r maes polisi perthnasol yw rhoi gwybod yn ffurfiol am ddyraniadau grant.</t>
  </si>
  <si>
    <t xml:space="preserve">TBC = I'w gadarnhau 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</si>
  <si>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Dros dro.  Mae Cyllid y Fargen Dinas a Thwf yn cael ei gadw mewn cronfeydd wrth gefn a'i gadarnhau dim ond pan </t>
    </r>
  </si>
  <si>
    <t>fo angen sicrwydd ariannol ar waith.</t>
  </si>
  <si>
    <r>
      <rPr>
        <vertAlign val="superscript"/>
        <sz val="12"/>
        <color indexed="8"/>
        <rFont val="Arial"/>
        <family val="2"/>
      </rPr>
      <t>2</t>
    </r>
    <r>
      <rPr>
        <sz val="12"/>
        <color indexed="8"/>
        <rFont val="Arial"/>
        <family val="2"/>
      </rPr>
      <t>Grant yn dod i ben 2020-21</t>
    </r>
  </si>
  <si>
    <r>
      <rPr>
        <vertAlign val="superscript"/>
        <sz val="12"/>
        <color indexed="8"/>
        <rFont val="Arial"/>
        <family val="2"/>
      </rPr>
      <t>3</t>
    </r>
    <r>
      <rPr>
        <sz val="12"/>
        <color indexed="8"/>
        <rFont val="Arial"/>
        <family val="2"/>
      </rPr>
      <t xml:space="preserve">  Mae'n cynnwys Deddf Grantiau Adeiladau Hanesyddol 1953, Deddf Grantiau Adeiladau Hanesyddol 1990, Grantiau Henebion i Berchnogion a Chytundebau Grant a Rheoli.  </t>
    </r>
  </si>
  <si>
    <r>
      <rPr>
        <vertAlign val="superscript"/>
        <sz val="12"/>
        <color indexed="8"/>
        <rFont val="Arial"/>
        <family val="2"/>
      </rPr>
      <t>4</t>
    </r>
    <r>
      <rPr>
        <sz val="12"/>
        <color indexed="8"/>
        <rFont val="Arial"/>
        <family val="2"/>
      </rPr>
      <t xml:space="preserve"> Y cyllid wedi'i atal ar gyfer 2020-21 oherwydd COVID-19</t>
    </r>
  </si>
  <si>
    <t>Tabl 2b: Setliad cyfalaf llywodraeth leol, yn ôl Prif Grŵp Gwariant</t>
  </si>
  <si>
    <t>MEG</t>
  </si>
  <si>
    <t>Y Rhaglen Tai Arloesol 2</t>
  </si>
  <si>
    <t>Bargen Twf y Gogledd 1</t>
  </si>
  <si>
    <t>Grantiau COVID-19</t>
  </si>
  <si>
    <t>Yr Amgylchedd, Ynni a Materion Gwledig</t>
  </si>
  <si>
    <t xml:space="preserve">Cronfa Gyfalaf Yr Economi Gylchol
</t>
  </si>
  <si>
    <t>Cronfa Gyfalaf yr Economi Gylchol ar gyfer Adferiad Gwyrdd</t>
  </si>
  <si>
    <t>Mesurau Trafnidiaeth Gynaliadwy Lleol fel ymateb i COVID-19</t>
  </si>
  <si>
    <t xml:space="preserve">Grant Llety Y Telir Amdano a Grant COVID-19 VAWDASV (Yr Elfen Llety Y Telir Amdano) </t>
  </si>
  <si>
    <t>Grant Llety Y Telir Amdano a Grant COVID-19 VAWDASV (Yr Elfen COVID-19)</t>
  </si>
  <si>
    <t>Cronfa Gwasanaeth Diwylliannol ar gyfer Llywodraeth Leol</t>
  </si>
  <si>
    <t>Y Gronfa Cydnerthedd Diwylliannol</t>
  </si>
  <si>
    <t>i   Mae'r wybodaeth uchod yn rhoi cyfanswm pob grant. Gallai rhai grantiau fod wedi'u rhannu rhwng awdurdodau lleol, cyrff sector preifat a chyrff trydydd sector.</t>
  </si>
  <si>
    <t>ii   Mae'n bwysig nodi mai symiau dangosol yw'r rhai ar gyfer blynyddoedd y dyfodol, ac y gallent newid.</t>
  </si>
  <si>
    <t xml:space="preserve">iii  Mater i'r maes polisi perthnasol yw rhoi gwybod yn ffurfiol am ddyraniadau grant. </t>
  </si>
  <si>
    <t>TBC =  I'w gadarnhau</t>
  </si>
  <si>
    <t>Setliad Llywodraeth Leol Cymru 2021-2022</t>
  </si>
  <si>
    <t>Grant Cyflog Athrawon 2021/21</t>
  </si>
  <si>
    <r>
      <t>Cydraddoli ar gyfer adnodd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</si>
  <si>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Mae hyn yn cynnwys diweddaru'r diweddaraf: lefelau treth gyngor, sylfaen treth gosod treth, rhyddhad NNDR dewisol a chanran codiad treth y cyngor.</t>
    </r>
  </si>
  <si>
    <t>SETLIAD LLYWODRAETH LEOL CYMRU 2021-22</t>
  </si>
  <si>
    <t>Refeniw Dros Dro - Amcanestyniadau Dangosol</t>
  </si>
  <si>
    <t>Tabl 7: Rhestr a symiau amcangyfrifedig o Grantiau ar gyfer Cymru gyfan</t>
  </si>
  <si>
    <t>Enw Portffolio a Grant</t>
  </si>
  <si>
    <t>DIFFERENCE</t>
  </si>
  <si>
    <t>%</t>
  </si>
  <si>
    <r>
      <t>Grant Gwella Ysgolion y Consortia Rhanbarthol</t>
    </r>
    <r>
      <rPr>
        <vertAlign val="superscript"/>
        <sz val="12"/>
        <color theme="1"/>
        <rFont val="Arial"/>
        <family val="2"/>
      </rPr>
      <t>1</t>
    </r>
  </si>
  <si>
    <t xml:space="preserve">Y Grant Datblygu Disgyblion </t>
  </si>
  <si>
    <t>Darpariaeth Chweched Dosbarth</t>
  </si>
  <si>
    <r>
      <t>Y Grant Datblygu Disgyblion - Mynediad</t>
    </r>
    <r>
      <rPr>
        <vertAlign val="superscript"/>
        <sz val="12"/>
        <color theme="1"/>
        <rFont val="Arial"/>
        <family val="2"/>
      </rPr>
      <t>2</t>
    </r>
  </si>
  <si>
    <t xml:space="preserve">Cymorth Ieuenctid </t>
  </si>
  <si>
    <r>
      <t>Cymorth Pontio i ddysgwyr o Leiafrifoedd Ethnig a dysgwyr sy'n Sipsiwn, Roma neu Deithwyr</t>
    </r>
    <r>
      <rPr>
        <vertAlign val="superscript"/>
        <sz val="12"/>
        <color theme="1"/>
        <rFont val="Arial"/>
        <family val="2"/>
      </rPr>
      <t>2</t>
    </r>
  </si>
  <si>
    <r>
      <t>Anghenion Dysgu Ychwanegol</t>
    </r>
    <r>
      <rPr>
        <vertAlign val="superscript"/>
        <sz val="12"/>
        <color theme="1"/>
        <rFont val="Arial"/>
        <family val="2"/>
      </rPr>
      <t>2</t>
    </r>
  </si>
  <si>
    <r>
      <t>Y Grant Lleihau Maint Dosbarthiadau Babanod - Refeniw</t>
    </r>
    <r>
      <rPr>
        <vertAlign val="superscript"/>
        <sz val="12"/>
        <color theme="1"/>
        <rFont val="Arial"/>
        <family val="2"/>
      </rPr>
      <t>3</t>
    </r>
  </si>
  <si>
    <t xml:space="preserve">Darpariaeth Addysg Ôl-16 Awdurdodau Lleol 2020-21 - Dysgu Oedolion </t>
  </si>
  <si>
    <t>Cyflogau Athrawon</t>
  </si>
  <si>
    <t>Y Gronfa Trawsnewid Anghenion Dysgu Ychwanegol</t>
  </si>
  <si>
    <t>Y Grant Ysgolion Bach a Gwledig</t>
  </si>
  <si>
    <t>Dull Ysgol Gyfan o Ymdrin â Llesiant</t>
  </si>
  <si>
    <t>Brecwast Iach a Maeth</t>
  </si>
  <si>
    <t xml:space="preserve"> TBC</t>
  </si>
  <si>
    <t xml:space="preserve">SEREN </t>
  </si>
  <si>
    <r>
      <t>Addysg Ddewisol yn y Cartref</t>
    </r>
    <r>
      <rPr>
        <vertAlign val="superscript"/>
        <sz val="12"/>
        <color theme="1"/>
        <rFont val="Arial"/>
        <family val="2"/>
      </rPr>
      <t>2</t>
    </r>
  </si>
  <si>
    <r>
      <t>Y Grant Plant a Chymunedau</t>
    </r>
    <r>
      <rPr>
        <vertAlign val="superscript"/>
        <sz val="12"/>
        <color theme="1"/>
        <rFont val="Arial"/>
        <family val="2"/>
      </rPr>
      <t>4</t>
    </r>
  </si>
  <si>
    <t xml:space="preserve">Y Grant Cymorth Tai  </t>
  </si>
  <si>
    <r>
      <t>Bargen Ddinesig Prifddinas-Ranbarth Caerdydd</t>
    </r>
    <r>
      <rPr>
        <vertAlign val="superscript"/>
        <sz val="12"/>
        <color theme="1"/>
        <rFont val="Arial"/>
        <family val="2"/>
      </rPr>
      <t>5</t>
    </r>
  </si>
  <si>
    <r>
      <t>Y Grant Tai Fforddiadwy</t>
    </r>
    <r>
      <rPr>
        <vertAlign val="superscript"/>
        <sz val="12"/>
        <color rgb="FF0000FF"/>
        <rFont val="Arial"/>
        <family val="2"/>
      </rPr>
      <t/>
    </r>
  </si>
  <si>
    <t>Y Gronfa Trawsnewid Digidol</t>
  </si>
  <si>
    <r>
      <t>Cymorth Diwygio Etholiadol</t>
    </r>
    <r>
      <rPr>
        <vertAlign val="superscript"/>
        <sz val="12"/>
        <color theme="1"/>
        <rFont val="Arial"/>
        <family val="2"/>
      </rPr>
      <t>6</t>
    </r>
  </si>
  <si>
    <t>Claddu Plant</t>
  </si>
  <si>
    <t>Cynllun Cymorth Ariannol Brys ar gyfer Llifogydd 2020</t>
  </si>
  <si>
    <t xml:space="preserve">TBC </t>
  </si>
  <si>
    <t xml:space="preserve">Grant Swyddogion Cyswllt y Lluoedd Arfog   </t>
  </si>
  <si>
    <t xml:space="preserve">Gweithgor Agregau Rhanbarthol y De </t>
  </si>
  <si>
    <t>Adroddiad Monitro Cynllunio Gwastraff - y Gogledd a'r De-ddwyrain</t>
  </si>
  <si>
    <t>Swyddogion Galluogi Tai Gwledig</t>
  </si>
  <si>
    <t xml:space="preserve">Gweithgor Agregau Rhanbarthol y Gogledd </t>
  </si>
  <si>
    <t>Adroddiad Monitro Cynllunio Gwastraff - y De-orllewin</t>
  </si>
  <si>
    <r>
      <t>Diwrnod y Lluoedd Arfog</t>
    </r>
    <r>
      <rPr>
        <vertAlign val="superscript"/>
        <sz val="12"/>
        <color theme="1"/>
        <rFont val="Arial"/>
        <family val="2"/>
      </rPr>
      <t>7</t>
    </r>
  </si>
  <si>
    <t xml:space="preserve">Y Cynnig Gofal Plant- Grant Costau Gofal Plant </t>
  </si>
  <si>
    <t>Grant Gweithlu Gofal Cymdeithasol</t>
  </si>
  <si>
    <t>Y Gronfa Trawsnewid</t>
  </si>
  <si>
    <t xml:space="preserve">Grant Gweinyddu'r Cynnig Gofal Plant </t>
  </si>
  <si>
    <t>Cyfiawnder Teuluol</t>
  </si>
  <si>
    <t>Gwasanaethau Mabwysiadu</t>
  </si>
  <si>
    <t>Cynhadledd Grŵp Teuluol - arian sefydlu</t>
  </si>
  <si>
    <t>Rhaglen Drawsnewid Integreiddio'r Blynyddoedd Cynnar</t>
  </si>
  <si>
    <t>Cronfa ymyrraeth ar gyfer cefnogi llesiant plant a theuluoedd i ddargyfeirio achosion yn ddiogel o'r gofrestr amddiffyn plant</t>
  </si>
  <si>
    <t>Y Cynnig Gofal Plant - Grant Cymorth Ychwanegol</t>
  </si>
  <si>
    <t xml:space="preserve">Rhaglen Trawsnewid </t>
  </si>
  <si>
    <t>Y gronfa galedi ar gyfer pobl sy'n gadael gofal</t>
  </si>
  <si>
    <t>Y Dull Cenedlaethol ar gyfer Eiriolaeth Statudol i Blant a Phobl Ifanc</t>
  </si>
  <si>
    <t>Y Fframwaith Maethu Cenedlaethol</t>
  </si>
  <si>
    <t>Cyllid Meithrin Gallu ar gyfer Awdurdodau Lleol - i gefnogi'r gwaith o weithredu'r Fframwaith Perfformiad a Gwella newydd</t>
  </si>
  <si>
    <t>Cerdyn Adnabod Gofalwyr Ifanc</t>
  </si>
  <si>
    <t>Cynnal y Gwaith o Ddarparu Cofrestr Mabwysiadu Cymru</t>
  </si>
  <si>
    <t>System Wybodaeth Gofal Cymunedol Cymru (WCCIS) - swm atodol</t>
  </si>
  <si>
    <t>Cyllid fel cymorth ar gyfer lleoli Plant Digwmni sy'n Ceisio Lloches (UASC)</t>
  </si>
  <si>
    <t>Cefnogi Byrddau Diogelu i ddarparu hyfforddiant ynghylch rhoi polisi a deddfwriaeth Llywodraeth Cymru ar waith</t>
  </si>
  <si>
    <t>Cartrefi Gofal Preswyl i Blant - Grŵp Gorchwyl a Gorffen</t>
  </si>
  <si>
    <t xml:space="preserve">Gwasanaethau Cyswllt </t>
  </si>
  <si>
    <r>
      <t>Adolygu'r Isafswm Lwfans Cenedlaethol ar gyfer Gofalwyr Maeth Cofrestredig yng Nghymru 20-21</t>
    </r>
    <r>
      <rPr>
        <vertAlign val="superscript"/>
        <sz val="12"/>
        <color theme="1"/>
        <rFont val="Arial"/>
        <family val="2"/>
      </rPr>
      <t>6</t>
    </r>
  </si>
  <si>
    <t>Adolygiad o Grant Fframwaith Rheoli Perfformiad yr Awdurdodau Lleol</t>
  </si>
  <si>
    <t>Yr Amglychedd, Ynni a Materion Gwledig</t>
  </si>
  <si>
    <t>Grant Rheoli Gwastraff Cynaliadwy</t>
  </si>
  <si>
    <t>Cymorth ar gyfer Ffioedd Clwyd ar gyfer Trin Gwastaff Bwyd a Gwastraff Gweddilliol</t>
  </si>
  <si>
    <t xml:space="preserve">Grant Galluogi Adnoddau Naturiol a Lles yng Nghymru (ENRaW) </t>
  </si>
  <si>
    <r>
      <t>Cyfarwyddyd Ansawdd Aer Deddf yr Amgylchedd 1995 (Astudiaeth Ddichonoldeb ar gyfer Cydymffurfedd Nitrogen Deuocsid)</t>
    </r>
    <r>
      <rPr>
        <vertAlign val="super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 xml:space="preserve">
</t>
    </r>
  </si>
  <si>
    <t>Ariannu Fframwaith Iechyd a Lles Anifeiliad Awdurdodau Lleol</t>
  </si>
  <si>
    <r>
      <t xml:space="preserve">Lles Ceffylau </t>
    </r>
    <r>
      <rPr>
        <vertAlign val="superscript"/>
        <sz val="12"/>
        <color theme="1"/>
        <rFont val="Arial"/>
        <family val="2"/>
      </rPr>
      <t>6</t>
    </r>
  </si>
  <si>
    <t xml:space="preserve">Y Fenter Byw yn Glyfar </t>
  </si>
  <si>
    <r>
      <t xml:space="preserve">Cymorth Ardrethi Annomestig (Busnes) ar gyfer Ynni Dŵr </t>
    </r>
    <r>
      <rPr>
        <vertAlign val="superscript"/>
        <sz val="12"/>
        <color theme="1"/>
        <rFont val="Arial"/>
        <family val="2"/>
      </rPr>
      <t>6</t>
    </r>
  </si>
  <si>
    <t>Yr Economi  a Thrafnidiaeth</t>
  </si>
  <si>
    <t>Teithio Am Ddim ar Fysiau</t>
  </si>
  <si>
    <t>Cymorth Refeniw Bysiau - Traws Cymru</t>
  </si>
  <si>
    <t>Cronfa Arloesi Arfor</t>
  </si>
  <si>
    <t>Y Grant Diogelwch Ffyrdd</t>
  </si>
  <si>
    <t>Maes Awyr Môn - Gweithredu a Chynnal</t>
  </si>
  <si>
    <r>
      <t>Cronfa Grant ALlau ar gyfer Gwella Trefniadau Seiber</t>
    </r>
    <r>
      <rPr>
        <vertAlign val="superscript"/>
        <sz val="12"/>
        <color theme="1"/>
        <rFont val="Arial"/>
        <family val="2"/>
      </rPr>
      <t>6</t>
    </r>
  </si>
  <si>
    <r>
      <t>Cyllid ar gyfer gwella Seibergadernid</t>
    </r>
    <r>
      <rPr>
        <vertAlign val="superscript"/>
        <sz val="12"/>
        <color theme="1"/>
        <rFont val="Arial"/>
        <family val="2"/>
      </rPr>
      <t xml:space="preserve">6 </t>
    </r>
  </si>
  <si>
    <r>
      <t>Cronfa Grant Cynllun Hyfforddiant Seiber Ardystiedig y Sector Cyhoeddus</t>
    </r>
    <r>
      <rPr>
        <b/>
        <sz val="12"/>
        <color theme="1"/>
        <rFont val="Arial"/>
        <family val="2"/>
      </rPr>
      <t xml:space="preserve"> </t>
    </r>
    <r>
      <rPr>
        <b/>
        <vertAlign val="superscript"/>
        <sz val="12"/>
        <color theme="1"/>
        <rFont val="Arial"/>
        <family val="2"/>
      </rPr>
      <t>6</t>
    </r>
  </si>
  <si>
    <t>Y Grant Cynnal Gwasnaethau Bysiau</t>
  </si>
  <si>
    <r>
      <t xml:space="preserve">Astudiaeth Ymchwil Gymhwysol ac Arloesi y Canolbarth </t>
    </r>
    <r>
      <rPr>
        <vertAlign val="superscript"/>
        <sz val="12"/>
        <color theme="1"/>
        <rFont val="Arial"/>
        <family val="2"/>
      </rPr>
      <t>6</t>
    </r>
  </si>
  <si>
    <r>
      <t xml:space="preserve">Astudiaeth Ddichonoldeb Penrhos </t>
    </r>
    <r>
      <rPr>
        <b/>
        <vertAlign val="superscript"/>
        <sz val="12"/>
        <color theme="1"/>
        <rFont val="Arial"/>
        <family val="2"/>
      </rPr>
      <t>6</t>
    </r>
  </si>
  <si>
    <r>
      <t>Prosiect Biowyddoniaeth Nemesis - Cam Cymru</t>
    </r>
    <r>
      <rPr>
        <b/>
        <sz val="12"/>
        <color theme="1"/>
        <rFont val="Arial"/>
        <family val="2"/>
      </rPr>
      <t xml:space="preserve"> </t>
    </r>
    <r>
      <rPr>
        <b/>
        <vertAlign val="superscript"/>
        <sz val="12"/>
        <color theme="1"/>
        <rFont val="Arial"/>
        <family val="2"/>
      </rPr>
      <t>6</t>
    </r>
  </si>
  <si>
    <r>
      <t xml:space="preserve">Rhaglen Sbarduno </t>
    </r>
    <r>
      <rPr>
        <vertAlign val="super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 xml:space="preserve"> </t>
    </r>
  </si>
  <si>
    <t>Y Cynllun Teithio Rhatach i Bobl Ifanc (Fy Ngherdyn Teithio)</t>
  </si>
  <si>
    <t>Y Gronfa Weithredu ar Gamddefynyddio Sylweddau</t>
  </si>
  <si>
    <r>
      <t xml:space="preserve">Cyllid am Anghenion Cymhleth - Camddefnyddio Sylweddau ac lechyd Meddwl </t>
    </r>
    <r>
      <rPr>
        <vertAlign val="superscript"/>
        <sz val="12"/>
        <color theme="1"/>
        <rFont val="Arial"/>
        <family val="2"/>
      </rPr>
      <t>6</t>
    </r>
  </si>
  <si>
    <t xml:space="preserve">Hybu a Hyrwyddo Defnydd y Gymraeg </t>
  </si>
  <si>
    <t>Trefniadau Diogelu wrth Amddifadu o Ryddid</t>
  </si>
  <si>
    <t>Mentrau Cyffuriau ac Alcohol- Y Rhaglen Naxolene</t>
  </si>
  <si>
    <t>Cynllun Rhyddhad Ardrethi ar gyfer Busnesau Manwerthu, Hamdden a Lletygarwch</t>
  </si>
  <si>
    <t xml:space="preserve">Y Grant Trais yn erbyn Menywod, Cam-drin Domestig a Thrais Rhywiol
 (Yr elfen Graidd a Chyflawnwr) </t>
  </si>
  <si>
    <t>Urddas Mislif yn yr Ysgol</t>
  </si>
  <si>
    <t>Y Grant Cydlyniant Cymunedol</t>
  </si>
  <si>
    <t>Urddas Mislif yn y Gymuned</t>
  </si>
  <si>
    <t>Diwylliant, Chwaraeon a Twristiaeth</t>
  </si>
  <si>
    <t>Grantiau strategol MALD, gan gynnwys Cyfuno</t>
  </si>
  <si>
    <t>Grantiau Gwasanaeth Arbenigol</t>
  </si>
  <si>
    <t xml:space="preserve">Holl grantiau </t>
  </si>
  <si>
    <t>Pob grant ac eithrio TBC (ar gyfer cymhariaeth gyfatebol) a throsglwyddiadau GCR</t>
  </si>
  <si>
    <t>TBC= I'w gadarnhau</t>
  </si>
  <si>
    <t>GCR = arian ei drosglwyddo i'r Grant Cynnal Refeniw</t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</si>
  <si>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Yn cynnwys y rhaglenni: Y Grant Gwella Addysg, Codi Safonau mewn Ysgolion, Ysgolion Arloesi, Asesu ar gyfer Dysgu, Siarter Iaith Gymraeg, Llythrennedd a Rhifedd,
 Ieithoedd Tramor Modern, Dysgu yn y Gymru Ddigidol, Y Fframwaith Cymhwysedd Digidol, Penaethiaid Newydd a Phenaethiaid Dros Dro, CPCP a Dysgu Proffesiynol.</t>
    </r>
  </si>
  <si>
    <r>
      <t xml:space="preserve">2 </t>
    </r>
    <r>
      <rPr>
        <sz val="12"/>
        <color theme="1"/>
        <rFont val="Arial"/>
        <family val="2"/>
      </rPr>
      <t>Mae'r rhaglenni yn rhan o Grant Addysg yr Awdurdod Lleol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</si>
  <si>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Y grant yn dod i ben Awst 2021 (Blwyddyn academaidd)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</si>
  <si>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Yn cynnwys y rhaglenni: Gofal Plant a Chwarae, Cymunedau am Waith a Mwy, Teuluoedd yn Gyntaf, Dechrau'n Deg, Y Gronfa Waddol, Hybu Ymgysylltiad Cadarnhaol Ymhlith Pobl Ifanc Sydd Mewn Perygl o Droseddu, Cronfa Dydd Gŵyl Dewi.  </t>
    </r>
  </si>
  <si>
    <r>
      <rPr>
        <vertAlign val="super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 xml:space="preserve"> Grant Cyfalaf fydd hwn yn 2021-22</t>
    </r>
  </si>
  <si>
    <r>
      <rPr>
        <vertAlign val="super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 xml:space="preserve"> Y grant yn dod i ben yn 2020-21</t>
    </r>
  </si>
  <si>
    <t>Y Gronfa Galedi Frys Sengl ar gyfer Llywodraeth Leol</t>
  </si>
  <si>
    <t>Cynllun Gostyngiadau'r Dreth Gyngor COVID-19 Llywodraeth Leol</t>
  </si>
  <si>
    <t>Cyllid Refeniw ar gyfer Adferiad COVID a Thrawsnewid Trefi</t>
  </si>
  <si>
    <t xml:space="preserve">Cyllid Argyfwng ar gyfer Fforymau Lleol Cymru Gydnerth COVID-19 </t>
  </si>
  <si>
    <t>Cynllun Rhyddhad Ardrethi ar gyfer Busnesau Manwerthu, Hamdden a Lletygarwch COVID-19</t>
  </si>
  <si>
    <t>Cymorth Brys ar gyfer Bysiau</t>
  </si>
  <si>
    <t>Cymorth ar gyfer y Gweithlu Gofal Cymdeithasol</t>
  </si>
  <si>
    <t>Grant Darparwyr Gofal plant</t>
  </si>
  <si>
    <t>Cronfa Datblygu Plant</t>
  </si>
  <si>
    <t>Hyrwyddo Sefydlogrwydd Teuluol ac Ansawdd Perthynas</t>
  </si>
  <si>
    <t>Rhaglen Trawsnewid Integreiddio'r Flwyddyn Gynnar - Braenarwyr Newydd</t>
  </si>
  <si>
    <t>Y Rhaglen Dysgu Carlam</t>
  </si>
  <si>
    <t xml:space="preserve">Darpariaeth Addysg Ôl-16 Awdurdodau Lleol 2020-21 - Recriwtio, Adfer, Codi Safonau: Y Rhaglen Dysgu Carlam </t>
  </si>
  <si>
    <t>Gorchuddio wyneb</t>
  </si>
  <si>
    <t>Gweithredu Ysgolion yn Ddiogel (deunyddiau glanhau)</t>
  </si>
  <si>
    <t>Heriau ailadeiladu COVID Byw’n Glyfar</t>
  </si>
  <si>
    <t xml:space="preserve">Grant Trais yn erbyn Menywod, Cam-drin Domestig a Thrais Rhywiol - Elfen COVID sy'n Seiliedig ar Anghenion  </t>
  </si>
  <si>
    <t>Pob grant ac eithrio TBC (ar gyfer cymhariaeth gyfatebol)</t>
  </si>
  <si>
    <r>
      <t>Y Rhaglen Rheoli Risgiau Arfordirol</t>
    </r>
    <r>
      <rPr>
        <vertAlign val="superscript"/>
        <sz val="12"/>
        <rFont val="Arial"/>
        <family val="2"/>
      </rPr>
      <t>7</t>
    </r>
  </si>
  <si>
    <r>
      <t>7</t>
    </r>
    <r>
      <rPr>
        <sz val="12"/>
        <rFont val="Arial"/>
        <family val="2"/>
      </rPr>
      <t xml:space="preserve"> £1.15m yn cael ei drosglwyddo i'r Grant Cymorth Refeniw yn</t>
    </r>
    <r>
      <rPr>
        <b/>
        <sz val="12"/>
        <rFont val="Arial"/>
        <family val="2"/>
      </rPr>
      <t xml:space="preserve"> 2020-21</t>
    </r>
  </si>
  <si>
    <t xml:space="preserve"> Gwahaniaeth rhwng canran unigol  </t>
  </si>
  <si>
    <t>Disgyblion</t>
  </si>
  <si>
    <t>Poblogaeth</t>
  </si>
  <si>
    <t>Budd-daliadau &amp; CTRS</t>
  </si>
  <si>
    <t>Data Eraill</t>
  </si>
  <si>
    <t>RO/RA</t>
  </si>
  <si>
    <t>WILG wedi'i cyflwyno'n raddol</t>
  </si>
  <si>
    <t>Cyfanswm gwahaniaeth unigol (gyda'r llawr)</t>
  </si>
  <si>
    <t>Newid Setliad Refeniw Llywodraeth gwirioneddol fel canran</t>
  </si>
  <si>
    <t>GRANTIAU COVID-19</t>
  </si>
  <si>
    <r>
      <t>Cynllun Grantiau'r Uned Digwyddiadau Mawr</t>
    </r>
    <r>
      <rPr>
        <vertAlign val="superscript"/>
        <sz val="12"/>
        <color theme="1"/>
        <rFont val="Arial"/>
        <family val="2"/>
      </rPr>
      <t>6</t>
    </r>
  </si>
  <si>
    <t>Tabl 7: Rhestr a symiau amcangyfrifedig o Grantiau ar gyfer gyfan Cymru</t>
  </si>
  <si>
    <t>Tabl 1a: Newid mewn Cyllid Allanol Cyfun (AEF), wedi’i addasu ar gyfer trosglwyddiadau, yn ôl Awdurdod Unedol</t>
  </si>
  <si>
    <t>Tabl 1b: Newid mewn Cyllid Allanol Cyfun (AEF), heb ei addasu ar gyfer trosglwyddiadau, yn ôl Awdurdod Unedol</t>
  </si>
  <si>
    <t>Tabl 6: Newidiadau i sylfaen Cyllid Allanol Cyfun (AEF) 2020-21, yn ôl Awdurdod Unedol</t>
  </si>
  <si>
    <t>Cyllid Allanol Cyfun terfynol* 2020-21</t>
  </si>
  <si>
    <t>Cyllid Allanol Cyfun terfynol 2020-21</t>
  </si>
  <si>
    <t>Cynllun Allanol Cyfun cyllid dros dro 2021-22 (£000)</t>
  </si>
  <si>
    <t>1. Gan ddefnyddio ffigurau cyfwerth Band D 2021-22 o'r ffurflenni CT1 a ddaeth i law erbyn 27/11/2020</t>
  </si>
  <si>
    <t>Cyllid Allanol Cyfun 2020-21 wedi'i gyhoeddi</t>
  </si>
  <si>
    <t>Cyllid Allanol Cyfun 2020-21 wedi'i addasu gyda'r sylfaen drethu</t>
  </si>
  <si>
    <t>Cyllid Allanol Cyfun 2020-21 wedi'i addasu</t>
  </si>
  <si>
    <t>Noder: Mae'r Cyllid Allanol Cyfun a gyhoeddwyd yn destun i addasiad i'r sylfaen ar sail cyfatebol. Caiff ei addasu ar gyfer arian a drosglwyddir i mewn o £5.13m, a fynegir ym mhrisiau 2020-21.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</si>
</sst>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,"/>
    <numFmt numFmtId="165" formatCode="0.0%"/>
    <numFmt numFmtId="166" formatCode="_-&quot;£&quot;* #,##0_-;\-&quot;£&quot;* #,##0_-;_-&quot;£&quot;* &quot;-&quot;??_-;_-@_-"/>
    <numFmt numFmtId="167" formatCode="#,##0.00,"/>
    <numFmt numFmtId="168" formatCode="_-* #,##0_-;\-* #,##0_-;_-* &quot;-&quot;??_-;_-@_-"/>
    <numFmt numFmtId="169" formatCode="#,##0.00000"/>
    <numFmt numFmtId="170" formatCode="#,##0.000"/>
    <numFmt numFmtId="171" formatCode="0.000"/>
    <numFmt numFmtId="172" formatCode="#,##0.000,"/>
    <numFmt numFmtId="173" formatCode="#,##0;\(#,##0\)"/>
    <numFmt numFmtId="174" formatCode="_-* #,##0.0000000_-;\-* #,##0.0000000_-;_-* &quot;-&quot;??_-;_-@_-"/>
  </numFmts>
  <fonts count="4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i/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sz val="8"/>
      <color rgb="FF0070C0"/>
      <name val="Arial"/>
      <family val="2"/>
    </font>
    <font>
      <b/>
      <u/>
      <sz val="12"/>
      <color theme="1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2"/>
      <color rgb="FF0000FF"/>
      <name val="Arial"/>
      <family val="2"/>
    </font>
    <font>
      <b/>
      <sz val="12"/>
      <color rgb="FF0000FF"/>
      <name val="Arial"/>
      <family val="2"/>
    </font>
    <font>
      <vertAlign val="superscript"/>
      <sz val="12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4"/>
      <color theme="1"/>
      <name val="Arial"/>
      <family val="2"/>
    </font>
    <font>
      <strike/>
      <sz val="12"/>
      <color theme="1"/>
      <name val="Arial"/>
      <family val="2"/>
    </font>
    <font>
      <sz val="12"/>
      <color rgb="FF0000FF"/>
      <name val="Arial"/>
      <family val="2"/>
    </font>
    <font>
      <b/>
      <vertAlign val="superscript"/>
      <sz val="12"/>
      <color theme="1"/>
      <name val="Arial"/>
      <family val="2"/>
    </font>
    <font>
      <b/>
      <sz val="14"/>
      <color rgb="FFFF0000"/>
      <name val="Arial"/>
      <family val="2"/>
    </font>
    <font>
      <i/>
      <sz val="10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6" fillId="0" borderId="0" applyFont="0" applyFill="0" applyBorder="0" applyAlignment="0" applyProtection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9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9" fillId="2" borderId="0" xfId="3" applyFont="1" applyFill="1" applyAlignment="1" applyProtection="1">
      <alignment horizontal="right"/>
    </xf>
    <xf numFmtId="0" fontId="10" fillId="2" borderId="0" xfId="0" applyFont="1" applyFill="1"/>
    <xf numFmtId="0" fontId="11" fillId="2" borderId="0" xfId="0" applyFont="1" applyFill="1"/>
    <xf numFmtId="0" fontId="10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164" fontId="10" fillId="2" borderId="0" xfId="0" applyNumberFormat="1" applyFont="1" applyFill="1"/>
    <xf numFmtId="0" fontId="10" fillId="2" borderId="0" xfId="0" applyFont="1" applyFill="1" applyBorder="1"/>
    <xf numFmtId="0" fontId="11" fillId="2" borderId="1" xfId="0" applyFont="1" applyFill="1" applyBorder="1"/>
    <xf numFmtId="0" fontId="13" fillId="2" borderId="0" xfId="0" applyFont="1" applyFill="1"/>
    <xf numFmtId="1" fontId="10" fillId="2" borderId="0" xfId="0" applyNumberFormat="1" applyFont="1" applyFill="1"/>
    <xf numFmtId="3" fontId="6" fillId="2" borderId="0" xfId="0" applyNumberFormat="1" applyFont="1" applyFill="1"/>
    <xf numFmtId="0" fontId="14" fillId="2" borderId="1" xfId="0" applyFont="1" applyFill="1" applyBorder="1" applyAlignment="1">
      <alignment horizontal="center"/>
    </xf>
    <xf numFmtId="0" fontId="14" fillId="2" borderId="1" xfId="0" quotePrefix="1" applyFont="1" applyFill="1" applyBorder="1" applyAlignment="1">
      <alignment horizontal="center"/>
    </xf>
    <xf numFmtId="3" fontId="10" fillId="2" borderId="0" xfId="0" applyNumberFormat="1" applyFont="1" applyFill="1"/>
    <xf numFmtId="0" fontId="5" fillId="2" borderId="0" xfId="4" applyFont="1" applyFill="1" applyBorder="1" applyAlignment="1">
      <alignment vertical="top"/>
    </xf>
    <xf numFmtId="3" fontId="2" fillId="2" borderId="0" xfId="4" applyNumberFormat="1" applyFont="1" applyFill="1" applyBorder="1" applyAlignment="1">
      <alignment vertical="top"/>
    </xf>
    <xf numFmtId="3" fontId="5" fillId="2" borderId="0" xfId="5" applyNumberFormat="1" applyFont="1" applyFill="1" applyBorder="1" applyAlignment="1">
      <alignment vertical="top"/>
    </xf>
    <xf numFmtId="165" fontId="18" fillId="2" borderId="0" xfId="0" applyNumberFormat="1" applyFont="1" applyFill="1" applyBorder="1"/>
    <xf numFmtId="3" fontId="2" fillId="2" borderId="0" xfId="5" applyNumberFormat="1" applyFont="1" applyFill="1" applyBorder="1" applyAlignment="1">
      <alignment vertical="top"/>
    </xf>
    <xf numFmtId="3" fontId="6" fillId="2" borderId="0" xfId="4" applyNumberFormat="1" applyFont="1" applyFill="1" applyAlignment="1">
      <alignment horizontal="right" vertical="top"/>
    </xf>
    <xf numFmtId="3" fontId="6" fillId="2" borderId="0" xfId="4" applyNumberFormat="1" applyFont="1" applyFill="1" applyBorder="1" applyAlignment="1">
      <alignment horizontal="right" vertical="top"/>
    </xf>
    <xf numFmtId="3" fontId="1" fillId="2" borderId="0" xfId="4" applyNumberFormat="1" applyFont="1" applyFill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4" applyFont="1" applyFill="1" applyAlignment="1">
      <alignment vertical="top"/>
    </xf>
    <xf numFmtId="165" fontId="20" fillId="2" borderId="0" xfId="4" applyNumberFormat="1" applyFont="1" applyFill="1" applyBorder="1"/>
    <xf numFmtId="0" fontId="10" fillId="2" borderId="0" xfId="4" applyFont="1" applyFill="1"/>
    <xf numFmtId="0" fontId="10" fillId="2" borderId="0" xfId="4" applyFont="1" applyFill="1" applyBorder="1"/>
    <xf numFmtId="165" fontId="10" fillId="2" borderId="0" xfId="4" applyNumberFormat="1" applyFont="1" applyFill="1" applyBorder="1"/>
    <xf numFmtId="3" fontId="6" fillId="2" borderId="0" xfId="5" applyNumberFormat="1" applyFont="1" applyFill="1" applyAlignment="1">
      <alignment vertical="top"/>
    </xf>
    <xf numFmtId="3" fontId="1" fillId="2" borderId="0" xfId="4" applyNumberFormat="1" applyFont="1" applyFill="1" applyBorder="1" applyAlignment="1">
      <alignment horizontal="right" vertical="top"/>
    </xf>
    <xf numFmtId="165" fontId="11" fillId="2" borderId="0" xfId="4" applyNumberFormat="1" applyFont="1" applyFill="1" applyBorder="1"/>
    <xf numFmtId="3" fontId="10" fillId="2" borderId="0" xfId="5" applyNumberFormat="1" applyFont="1" applyFill="1" applyBorder="1"/>
    <xf numFmtId="3" fontId="1" fillId="2" borderId="0" xfId="4" applyNumberFormat="1" applyFont="1" applyFill="1" applyBorder="1" applyAlignment="1">
      <alignment vertical="top"/>
    </xf>
    <xf numFmtId="3" fontId="5" fillId="2" borderId="0" xfId="4" applyNumberFormat="1" applyFont="1" applyFill="1" applyBorder="1" applyAlignment="1">
      <alignment vertical="top"/>
    </xf>
    <xf numFmtId="0" fontId="6" fillId="2" borderId="0" xfId="4" applyFont="1" applyFill="1" applyBorder="1" applyAlignment="1">
      <alignment vertical="top"/>
    </xf>
    <xf numFmtId="0" fontId="1" fillId="2" borderId="0" xfId="4" applyFont="1" applyFill="1" applyBorder="1" applyAlignment="1">
      <alignment vertical="top"/>
    </xf>
    <xf numFmtId="3" fontId="7" fillId="2" borderId="0" xfId="4" applyNumberFormat="1" applyFont="1" applyFill="1" applyBorder="1" applyAlignment="1">
      <alignment horizontal="right" vertical="top"/>
    </xf>
    <xf numFmtId="0" fontId="6" fillId="2" borderId="0" xfId="4" applyFont="1" applyFill="1"/>
    <xf numFmtId="0" fontId="11" fillId="2" borderId="0" xfId="4" applyFont="1" applyFill="1"/>
    <xf numFmtId="164" fontId="10" fillId="2" borderId="0" xfId="4" applyNumberFormat="1" applyFont="1" applyFill="1" applyBorder="1"/>
    <xf numFmtId="164" fontId="11" fillId="2" borderId="1" xfId="4" applyNumberFormat="1" applyFont="1" applyFill="1" applyBorder="1"/>
    <xf numFmtId="0" fontId="11" fillId="2" borderId="0" xfId="0" applyFont="1" applyFill="1" applyAlignment="1">
      <alignment horizontal="center" wrapText="1"/>
    </xf>
    <xf numFmtId="166" fontId="10" fillId="2" borderId="0" xfId="2" applyNumberFormat="1" applyFont="1" applyFill="1"/>
    <xf numFmtId="0" fontId="7" fillId="2" borderId="0" xfId="4" applyFont="1" applyFill="1" applyAlignment="1">
      <alignment vertical="top"/>
    </xf>
    <xf numFmtId="0" fontId="0" fillId="2" borderId="0" xfId="0" applyFill="1"/>
    <xf numFmtId="0" fontId="15" fillId="2" borderId="0" xfId="0" applyFont="1" applyFill="1" applyBorder="1" applyAlignment="1">
      <alignment vertical="top"/>
    </xf>
    <xf numFmtId="0" fontId="16" fillId="2" borderId="0" xfId="0" applyFont="1" applyFill="1"/>
    <xf numFmtId="0" fontId="7" fillId="2" borderId="3" xfId="0" applyFont="1" applyFill="1" applyBorder="1" applyAlignment="1">
      <alignment horizontal="center" vertical="top" wrapText="1"/>
    </xf>
    <xf numFmtId="3" fontId="6" fillId="2" borderId="0" xfId="4" applyNumberFormat="1" applyFont="1" applyFill="1" applyBorder="1" applyAlignment="1">
      <alignment vertical="top"/>
    </xf>
    <xf numFmtId="3" fontId="17" fillId="2" borderId="0" xfId="5" applyNumberFormat="1" applyFont="1" applyFill="1" applyAlignment="1">
      <alignment vertical="top"/>
    </xf>
    <xf numFmtId="3" fontId="7" fillId="2" borderId="0" xfId="4" applyNumberFormat="1" applyFont="1" applyFill="1" applyBorder="1" applyAlignment="1">
      <alignment vertical="top"/>
    </xf>
    <xf numFmtId="3" fontId="4" fillId="2" borderId="0" xfId="4" applyNumberFormat="1" applyFont="1" applyFill="1" applyBorder="1" applyAlignment="1">
      <alignment vertical="top"/>
    </xf>
    <xf numFmtId="0" fontId="11" fillId="2" borderId="0" xfId="0" applyFont="1" applyFill="1" applyBorder="1"/>
    <xf numFmtId="3" fontId="7" fillId="2" borderId="0" xfId="5" applyNumberFormat="1" applyFont="1" applyFill="1" applyAlignment="1">
      <alignment vertical="top"/>
    </xf>
    <xf numFmtId="3" fontId="4" fillId="2" borderId="0" xfId="4" applyNumberFormat="1" applyFont="1" applyFill="1" applyBorder="1" applyAlignment="1">
      <alignment horizontal="right" vertical="top"/>
    </xf>
    <xf numFmtId="3" fontId="19" fillId="2" borderId="0" xfId="5" applyNumberFormat="1" applyFont="1" applyFill="1" applyAlignment="1">
      <alignment vertical="top"/>
    </xf>
    <xf numFmtId="0" fontId="6" fillId="2" borderId="0" xfId="0" applyFont="1" applyFill="1" applyBorder="1"/>
    <xf numFmtId="3" fontId="1" fillId="2" borderId="0" xfId="5" applyNumberFormat="1" applyFont="1" applyFill="1" applyAlignment="1">
      <alignment vertical="top"/>
    </xf>
    <xf numFmtId="3" fontId="7" fillId="2" borderId="0" xfId="4" applyNumberFormat="1" applyFont="1" applyFill="1" applyAlignment="1">
      <alignment horizontal="right" vertical="top"/>
    </xf>
    <xf numFmtId="3" fontId="4" fillId="2" borderId="0" xfId="4" applyNumberFormat="1" applyFont="1" applyFill="1" applyAlignment="1">
      <alignment horizontal="right" vertical="top"/>
    </xf>
    <xf numFmtId="3" fontId="7" fillId="2" borderId="0" xfId="4" applyNumberFormat="1" applyFont="1" applyFill="1" applyAlignment="1">
      <alignment vertical="top"/>
    </xf>
    <xf numFmtId="3" fontId="10" fillId="2" borderId="0" xfId="1" applyNumberFormat="1" applyFont="1" applyFill="1" applyAlignment="1">
      <alignment vertical="top"/>
    </xf>
    <xf numFmtId="0" fontId="1" fillId="2" borderId="0" xfId="0" applyFont="1" applyFill="1" applyBorder="1" applyAlignment="1">
      <alignment vertical="top" wrapText="1"/>
    </xf>
    <xf numFmtId="3" fontId="4" fillId="2" borderId="3" xfId="4" applyNumberFormat="1" applyFont="1" applyFill="1" applyBorder="1" applyAlignment="1">
      <alignment vertical="top"/>
    </xf>
    <xf numFmtId="3" fontId="21" fillId="2" borderId="0" xfId="5" applyNumberFormat="1" applyFont="1" applyFill="1" applyAlignment="1">
      <alignment vertical="top"/>
    </xf>
    <xf numFmtId="43" fontId="10" fillId="2" borderId="0" xfId="1" applyFont="1" applyFill="1"/>
    <xf numFmtId="0" fontId="24" fillId="2" borderId="0" xfId="3" applyFont="1" applyFill="1" applyBorder="1" applyAlignment="1" applyProtection="1"/>
    <xf numFmtId="0" fontId="11" fillId="2" borderId="0" xfId="6" applyFont="1" applyFill="1" applyBorder="1" applyAlignment="1">
      <alignment horizontal="center" vertical="top" wrapText="1"/>
    </xf>
    <xf numFmtId="0" fontId="11" fillId="2" borderId="1" xfId="6" applyNumberFormat="1" applyFont="1" applyFill="1" applyBorder="1" applyAlignment="1">
      <alignment vertical="top" wrapText="1"/>
    </xf>
    <xf numFmtId="0" fontId="25" fillId="2" borderId="0" xfId="0" applyFont="1" applyFill="1"/>
    <xf numFmtId="167" fontId="10" fillId="2" borderId="0" xfId="0" applyNumberFormat="1" applyFont="1" applyFill="1"/>
    <xf numFmtId="164" fontId="11" fillId="2" borderId="0" xfId="0" applyNumberFormat="1" applyFont="1" applyFill="1"/>
    <xf numFmtId="167" fontId="11" fillId="2" borderId="0" xfId="0" applyNumberFormat="1" applyFont="1" applyFill="1"/>
    <xf numFmtId="0" fontId="10" fillId="2" borderId="0" xfId="6" applyFont="1" applyFill="1" applyBorder="1" applyAlignment="1">
      <alignment vertical="top" wrapText="1"/>
    </xf>
    <xf numFmtId="164" fontId="10" fillId="2" borderId="0" xfId="6" applyNumberFormat="1" applyFont="1" applyFill="1" applyBorder="1" applyAlignment="1">
      <alignment vertical="top" wrapText="1"/>
    </xf>
    <xf numFmtId="0" fontId="10" fillId="2" borderId="0" xfId="6" applyFont="1" applyFill="1" applyBorder="1" applyAlignment="1">
      <alignment horizontal="left" vertical="top" wrapText="1"/>
    </xf>
    <xf numFmtId="168" fontId="26" fillId="2" borderId="0" xfId="5" applyNumberFormat="1" applyFont="1" applyFill="1" applyBorder="1"/>
    <xf numFmtId="164" fontId="27" fillId="2" borderId="0" xfId="0" applyNumberFormat="1" applyFont="1" applyFill="1" applyBorder="1"/>
    <xf numFmtId="168" fontId="28" fillId="2" borderId="0" xfId="5" applyNumberFormat="1" applyFont="1" applyFill="1" applyBorder="1"/>
    <xf numFmtId="168" fontId="25" fillId="2" borderId="0" xfId="5" applyNumberFormat="1" applyFont="1" applyFill="1" applyBorder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9" fontId="10" fillId="2" borderId="0" xfId="0" applyNumberFormat="1" applyFont="1" applyFill="1"/>
    <xf numFmtId="0" fontId="6" fillId="2" borderId="0" xfId="0" applyFont="1" applyFill="1" applyAlignment="1">
      <alignment vertical="top"/>
    </xf>
    <xf numFmtId="3" fontId="6" fillId="2" borderId="0" xfId="0" applyNumberFormat="1" applyFont="1" applyFill="1" applyAlignment="1">
      <alignment horizontal="right" vertical="top"/>
    </xf>
    <xf numFmtId="0" fontId="15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3" fontId="7" fillId="2" borderId="0" xfId="0" applyNumberFormat="1" applyFont="1" applyFill="1" applyAlignment="1">
      <alignment horizontal="right"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right" vertical="top"/>
    </xf>
    <xf numFmtId="0" fontId="7" fillId="2" borderId="3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 wrapText="1"/>
    </xf>
    <xf numFmtId="3" fontId="1" fillId="2" borderId="0" xfId="0" applyNumberFormat="1" applyFont="1" applyFill="1" applyAlignment="1">
      <alignment horizontal="right" vertical="top"/>
    </xf>
    <xf numFmtId="3" fontId="1" fillId="2" borderId="0" xfId="0" applyNumberFormat="1" applyFont="1" applyFill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9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3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10" fillId="2" borderId="0" xfId="0" applyFont="1" applyFill="1" applyBorder="1" applyAlignment="1"/>
    <xf numFmtId="0" fontId="10" fillId="2" borderId="0" xfId="0" applyFont="1" applyFill="1" applyAlignment="1"/>
    <xf numFmtId="164" fontId="35" fillId="2" borderId="0" xfId="0" applyNumberFormat="1" applyFont="1" applyFill="1" applyBorder="1"/>
    <xf numFmtId="164" fontId="35" fillId="2" borderId="0" xfId="0" applyNumberFormat="1" applyFont="1" applyFill="1"/>
    <xf numFmtId="164" fontId="36" fillId="2" borderId="1" xfId="0" applyNumberFormat="1" applyFont="1" applyFill="1" applyBorder="1"/>
    <xf numFmtId="0" fontId="34" fillId="0" borderId="0" xfId="0" applyFont="1" applyFill="1" applyBorder="1" applyAlignment="1">
      <alignment horizontal="right" wrapText="1"/>
    </xf>
    <xf numFmtId="0" fontId="10" fillId="2" borderId="0" xfId="0" applyFont="1" applyFill="1" applyAlignment="1">
      <alignment wrapText="1"/>
    </xf>
    <xf numFmtId="0" fontId="8" fillId="2" borderId="0" xfId="3" applyFill="1" applyAlignment="1" applyProtection="1"/>
    <xf numFmtId="164" fontId="10" fillId="2" borderId="0" xfId="0" applyNumberFormat="1" applyFont="1" applyFill="1" applyBorder="1"/>
    <xf numFmtId="164" fontId="10" fillId="2" borderId="0" xfId="0" applyNumberFormat="1" applyFont="1" applyFill="1" applyBorder="1" applyAlignment="1"/>
    <xf numFmtId="165" fontId="10" fillId="2" borderId="0" xfId="0" applyNumberFormat="1" applyFont="1" applyFill="1" applyBorder="1"/>
    <xf numFmtId="164" fontId="10" fillId="2" borderId="1" xfId="0" applyNumberFormat="1" applyFont="1" applyFill="1" applyBorder="1"/>
    <xf numFmtId="165" fontId="10" fillId="2" borderId="1" xfId="0" applyNumberFormat="1" applyFont="1" applyFill="1" applyBorder="1"/>
    <xf numFmtId="164" fontId="11" fillId="2" borderId="1" xfId="0" applyNumberFormat="1" applyFont="1" applyFill="1" applyBorder="1"/>
    <xf numFmtId="165" fontId="11" fillId="2" borderId="1" xfId="0" applyNumberFormat="1" applyFont="1" applyFill="1" applyBorder="1"/>
    <xf numFmtId="164" fontId="33" fillId="2" borderId="0" xfId="0" applyNumberFormat="1" applyFont="1" applyFill="1" applyBorder="1"/>
    <xf numFmtId="0" fontId="33" fillId="2" borderId="0" xfId="0" applyFont="1" applyFill="1"/>
    <xf numFmtId="0" fontId="33" fillId="2" borderId="0" xfId="0" applyFont="1" applyFill="1" applyBorder="1"/>
    <xf numFmtId="164" fontId="33" fillId="2" borderId="1" xfId="0" applyNumberFormat="1" applyFont="1" applyFill="1" applyBorder="1"/>
    <xf numFmtId="0" fontId="33" fillId="2" borderId="1" xfId="0" applyFont="1" applyFill="1" applyBorder="1"/>
    <xf numFmtId="164" fontId="34" fillId="2" borderId="1" xfId="0" applyNumberFormat="1" applyFont="1" applyFill="1" applyBorder="1"/>
    <xf numFmtId="0" fontId="34" fillId="2" borderId="1" xfId="0" applyFont="1" applyFill="1" applyBorder="1"/>
    <xf numFmtId="0" fontId="1" fillId="2" borderId="0" xfId="4" applyFont="1" applyFill="1" applyAlignment="1">
      <alignment vertical="top"/>
    </xf>
    <xf numFmtId="3" fontId="1" fillId="2" borderId="0" xfId="4" applyNumberFormat="1" applyFont="1" applyFill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vertical="top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Alignment="1">
      <alignment vertical="top"/>
    </xf>
    <xf numFmtId="0" fontId="4" fillId="2" borderId="0" xfId="4" applyFont="1" applyFill="1" applyAlignment="1">
      <alignment vertical="top"/>
    </xf>
    <xf numFmtId="3" fontId="1" fillId="2" borderId="0" xfId="4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0" fontId="5" fillId="2" borderId="0" xfId="4" applyFont="1" applyFill="1" applyAlignment="1">
      <alignment vertical="top"/>
    </xf>
    <xf numFmtId="0" fontId="30" fillId="2" borderId="0" xfId="0" applyFont="1" applyFill="1" applyAlignment="1">
      <alignment vertical="top"/>
    </xf>
    <xf numFmtId="165" fontId="6" fillId="2" borderId="0" xfId="4" applyNumberFormat="1" applyFont="1" applyFill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21" fillId="2" borderId="0" xfId="4" applyFont="1" applyFill="1" applyAlignment="1">
      <alignment vertical="top" wrapText="1"/>
    </xf>
    <xf numFmtId="18" fontId="21" fillId="2" borderId="0" xfId="4" applyNumberFormat="1" applyFont="1" applyFill="1" applyAlignment="1">
      <alignment vertical="top" wrapText="1"/>
    </xf>
    <xf numFmtId="165" fontId="4" fillId="2" borderId="0" xfId="4" applyNumberFormat="1" applyFont="1" applyFill="1" applyBorder="1" applyAlignment="1">
      <alignment horizontal="right" vertical="top"/>
    </xf>
    <xf numFmtId="3" fontId="2" fillId="2" borderId="0" xfId="5" applyNumberFormat="1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7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top"/>
    </xf>
    <xf numFmtId="3" fontId="2" fillId="2" borderId="0" xfId="5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3" fontId="1" fillId="2" borderId="0" xfId="5" applyNumberFormat="1" applyFont="1" applyFill="1" applyAlignment="1">
      <alignment vertical="top" wrapText="1"/>
    </xf>
    <xf numFmtId="165" fontId="4" fillId="2" borderId="0" xfId="0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/>
    </xf>
    <xf numFmtId="0" fontId="1" fillId="2" borderId="0" xfId="4" applyFont="1" applyFill="1" applyAlignment="1">
      <alignment vertical="top" wrapText="1"/>
    </xf>
    <xf numFmtId="165" fontId="15" fillId="2" borderId="0" xfId="4" applyNumberFormat="1" applyFont="1" applyFill="1" applyBorder="1" applyAlignment="1">
      <alignment horizontal="right" vertical="top"/>
    </xf>
    <xf numFmtId="3" fontId="10" fillId="2" borderId="0" xfId="0" applyNumberFormat="1" applyFont="1" applyFill="1" applyBorder="1"/>
    <xf numFmtId="3" fontId="10" fillId="2" borderId="1" xfId="0" applyNumberFormat="1" applyFont="1" applyFill="1" applyBorder="1"/>
    <xf numFmtId="3" fontId="11" fillId="2" borderId="1" xfId="0" applyNumberFormat="1" applyFont="1" applyFill="1" applyBorder="1"/>
    <xf numFmtId="165" fontId="10" fillId="2" borderId="0" xfId="0" applyNumberFormat="1" applyFont="1" applyFill="1"/>
    <xf numFmtId="164" fontId="10" fillId="2" borderId="1" xfId="0" applyNumberFormat="1" applyFont="1" applyFill="1" applyBorder="1" applyAlignment="1"/>
    <xf numFmtId="164" fontId="11" fillId="2" borderId="1" xfId="0" applyNumberFormat="1" applyFont="1" applyFill="1" applyBorder="1" applyAlignment="1"/>
    <xf numFmtId="164" fontId="38" fillId="3" borderId="0" xfId="0" applyNumberFormat="1" applyFont="1" applyFill="1" applyBorder="1" applyAlignment="1"/>
    <xf numFmtId="164" fontId="38" fillId="2" borderId="0" xfId="0" applyNumberFormat="1" applyFont="1" applyFill="1" applyBorder="1" applyAlignment="1"/>
    <xf numFmtId="164" fontId="38" fillId="2" borderId="1" xfId="0" applyNumberFormat="1" applyFont="1" applyFill="1" applyBorder="1" applyAlignment="1"/>
    <xf numFmtId="164" fontId="39" fillId="3" borderId="3" xfId="0" applyNumberFormat="1" applyFont="1" applyFill="1" applyBorder="1"/>
    <xf numFmtId="3" fontId="41" fillId="2" borderId="0" xfId="0" applyNumberFormat="1" applyFont="1" applyFill="1" applyAlignment="1">
      <alignment vertical="top"/>
    </xf>
    <xf numFmtId="170" fontId="1" fillId="2" borderId="0" xfId="0" applyNumberFormat="1" applyFont="1" applyFill="1" applyAlignment="1">
      <alignment horizontal="right" vertical="top"/>
    </xf>
    <xf numFmtId="3" fontId="4" fillId="2" borderId="0" xfId="0" applyNumberFormat="1" applyFont="1" applyFill="1" applyAlignment="1">
      <alignment vertical="top"/>
    </xf>
    <xf numFmtId="0" fontId="7" fillId="2" borderId="0" xfId="0" applyFont="1" applyFill="1" applyBorder="1"/>
    <xf numFmtId="170" fontId="6" fillId="2" borderId="0" xfId="0" applyNumberFormat="1" applyFont="1" applyFill="1" applyAlignment="1">
      <alignment horizontal="right" vertical="top"/>
    </xf>
    <xf numFmtId="3" fontId="1" fillId="2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/>
    </xf>
    <xf numFmtId="1" fontId="1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38" fontId="1" fillId="2" borderId="0" xfId="0" applyNumberFormat="1" applyFont="1" applyFill="1" applyAlignment="1">
      <alignment horizontal="right" vertical="top"/>
    </xf>
    <xf numFmtId="3" fontId="1" fillId="2" borderId="0" xfId="0" applyNumberFormat="1" applyFont="1" applyFill="1" applyBorder="1" applyAlignment="1" applyProtection="1">
      <alignment horizontal="right" vertical="top" wrapText="1"/>
      <protection locked="0"/>
    </xf>
    <xf numFmtId="170" fontId="4" fillId="2" borderId="0" xfId="0" applyNumberFormat="1" applyFont="1" applyFill="1" applyAlignment="1">
      <alignment vertical="top"/>
    </xf>
    <xf numFmtId="3" fontId="4" fillId="2" borderId="0" xfId="0" applyNumberFormat="1" applyFont="1" applyFill="1" applyAlignment="1">
      <alignment horizontal="right" vertical="top"/>
    </xf>
    <xf numFmtId="0" fontId="1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3" fontId="5" fillId="2" borderId="0" xfId="0" applyNumberFormat="1" applyFont="1" applyFill="1" applyAlignment="1">
      <alignment vertical="top"/>
    </xf>
    <xf numFmtId="171" fontId="1" fillId="2" borderId="0" xfId="0" applyNumberFormat="1" applyFont="1" applyFill="1" applyAlignment="1">
      <alignment horizontal="left" vertical="top" wrapText="1"/>
    </xf>
    <xf numFmtId="3" fontId="2" fillId="2" borderId="0" xfId="0" applyNumberFormat="1" applyFont="1" applyFill="1" applyAlignment="1">
      <alignment horizontal="right" vertical="center" wrapText="1"/>
    </xf>
    <xf numFmtId="170" fontId="5" fillId="2" borderId="0" xfId="0" applyNumberFormat="1" applyFont="1" applyFill="1" applyAlignment="1">
      <alignment horizontal="right" vertical="center" wrapText="1"/>
    </xf>
    <xf numFmtId="170" fontId="5" fillId="2" borderId="0" xfId="0" applyNumberFormat="1" applyFont="1" applyFill="1" applyAlignment="1">
      <alignment horizontal="right" vertical="top"/>
    </xf>
    <xf numFmtId="3" fontId="1" fillId="2" borderId="0" xfId="0" applyNumberFormat="1" applyFont="1" applyFill="1" applyBorder="1" applyAlignment="1" applyProtection="1">
      <alignment horizontal="right" vertical="top"/>
      <protection locked="0"/>
    </xf>
    <xf numFmtId="0" fontId="1" fillId="2" borderId="0" xfId="0" applyFont="1" applyFill="1" applyBorder="1" applyAlignment="1">
      <alignment horizontal="left" vertical="top"/>
    </xf>
    <xf numFmtId="0" fontId="42" fillId="2" borderId="0" xfId="0" applyFont="1" applyFill="1" applyAlignment="1">
      <alignment vertical="top"/>
    </xf>
    <xf numFmtId="38" fontId="1" fillId="2" borderId="0" xfId="0" applyNumberFormat="1" applyFont="1" applyFill="1"/>
    <xf numFmtId="0" fontId="6" fillId="2" borderId="0" xfId="0" applyFont="1" applyFill="1" applyAlignment="1">
      <alignment vertical="center"/>
    </xf>
    <xf numFmtId="38" fontId="1" fillId="2" borderId="0" xfId="0" applyNumberFormat="1" applyFont="1" applyFill="1" applyAlignment="1">
      <alignment vertical="center"/>
    </xf>
    <xf numFmtId="9" fontId="41" fillId="2" borderId="0" xfId="0" applyNumberFormat="1" applyFont="1" applyFill="1" applyAlignment="1">
      <alignment horizontal="left" vertical="top"/>
    </xf>
    <xf numFmtId="3" fontId="1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Alignment="1">
      <alignment horizontal="left" vertical="top" indent="3"/>
    </xf>
    <xf numFmtId="0" fontId="11" fillId="2" borderId="0" xfId="0" applyFont="1" applyFill="1" applyBorder="1" applyAlignment="1">
      <alignment horizontal="center" vertical="center" wrapText="1"/>
    </xf>
    <xf numFmtId="3" fontId="1" fillId="2" borderId="0" xfId="5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32" fillId="2" borderId="0" xfId="3" applyFont="1" applyFill="1" applyAlignment="1" applyProtection="1"/>
    <xf numFmtId="164" fontId="33" fillId="2" borderId="0" xfId="0" applyNumberFormat="1" applyFont="1" applyFill="1"/>
    <xf numFmtId="165" fontId="33" fillId="2" borderId="0" xfId="0" applyNumberFormat="1" applyFont="1" applyFill="1" applyBorder="1"/>
    <xf numFmtId="165" fontId="33" fillId="2" borderId="1" xfId="0" applyNumberFormat="1" applyFont="1" applyFill="1" applyBorder="1"/>
    <xf numFmtId="165" fontId="34" fillId="2" borderId="1" xfId="0" applyNumberFormat="1" applyFont="1" applyFill="1" applyBorder="1"/>
    <xf numFmtId="172" fontId="6" fillId="2" borderId="0" xfId="0" applyNumberFormat="1" applyFont="1" applyFill="1"/>
    <xf numFmtId="0" fontId="0" fillId="2" borderId="0" xfId="0" applyFill="1" applyAlignment="1">
      <alignment vertical="center"/>
    </xf>
    <xf numFmtId="0" fontId="16" fillId="2" borderId="0" xfId="0" applyFont="1" applyFill="1" applyAlignment="1">
      <alignment vertical="center"/>
    </xf>
    <xf numFmtId="0" fontId="6" fillId="2" borderId="1" xfId="4" applyFont="1" applyFill="1" applyBorder="1" applyAlignment="1">
      <alignment vertical="top"/>
    </xf>
    <xf numFmtId="0" fontId="10" fillId="2" borderId="0" xfId="0" applyFont="1" applyFill="1" applyAlignment="1">
      <alignment vertical="center"/>
    </xf>
    <xf numFmtId="3" fontId="4" fillId="2" borderId="0" xfId="5" applyNumberFormat="1" applyFont="1" applyFill="1" applyAlignment="1">
      <alignment vertical="top"/>
    </xf>
    <xf numFmtId="3" fontId="7" fillId="2" borderId="0" xfId="5" applyNumberFormat="1" applyFont="1" applyFill="1" applyBorder="1" applyAlignment="1">
      <alignment vertical="top"/>
    </xf>
    <xf numFmtId="3" fontId="43" fillId="2" borderId="0" xfId="4" applyNumberFormat="1" applyFont="1" applyFill="1" applyBorder="1" applyAlignment="1">
      <alignment horizontal="right" vertical="top"/>
    </xf>
    <xf numFmtId="3" fontId="11" fillId="2" borderId="0" xfId="5" applyNumberFormat="1" applyFont="1" applyFill="1" applyBorder="1"/>
    <xf numFmtId="3" fontId="6" fillId="2" borderId="0" xfId="5" applyNumberFormat="1" applyFont="1" applyFill="1" applyBorder="1" applyAlignment="1">
      <alignment vertical="top"/>
    </xf>
    <xf numFmtId="0" fontId="10" fillId="2" borderId="0" xfId="4" applyFont="1" applyFill="1" applyAlignment="1">
      <alignment vertical="center"/>
    </xf>
    <xf numFmtId="165" fontId="21" fillId="2" borderId="0" xfId="8" applyNumberFormat="1" applyFont="1" applyFill="1" applyAlignment="1">
      <alignment vertical="top"/>
    </xf>
    <xf numFmtId="3" fontId="10" fillId="2" borderId="0" xfId="5" applyNumberFormat="1" applyFont="1" applyFill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/>
    </xf>
    <xf numFmtId="3" fontId="7" fillId="2" borderId="0" xfId="5" applyNumberFormat="1" applyFont="1" applyFill="1" applyAlignment="1">
      <alignment vertical="center"/>
    </xf>
    <xf numFmtId="0" fontId="7" fillId="2" borderId="1" xfId="0" applyFont="1" applyFill="1" applyBorder="1" applyAlignment="1">
      <alignment vertical="top" wrapText="1"/>
    </xf>
    <xf numFmtId="3" fontId="7" fillId="2" borderId="1" xfId="5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right" vertical="top"/>
    </xf>
    <xf numFmtId="0" fontId="45" fillId="2" borderId="0" xfId="0" applyFont="1" applyFill="1" applyAlignment="1">
      <alignment horizontal="right" vertical="top"/>
    </xf>
    <xf numFmtId="0" fontId="1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vertical="top" wrapText="1"/>
    </xf>
    <xf numFmtId="173" fontId="19" fillId="2" borderId="0" xfId="4" applyNumberFormat="1" applyFont="1" applyFill="1" applyAlignment="1">
      <alignment vertical="top"/>
    </xf>
    <xf numFmtId="3" fontId="7" fillId="2" borderId="0" xfId="5" applyNumberFormat="1" applyFont="1" applyFill="1" applyBorder="1" applyAlignment="1">
      <alignment vertical="top" wrapText="1"/>
    </xf>
    <xf numFmtId="0" fontId="6" fillId="2" borderId="0" xfId="4" applyFont="1" applyFill="1" applyAlignment="1">
      <alignment vertical="top" wrapText="1"/>
    </xf>
    <xf numFmtId="0" fontId="46" fillId="2" borderId="1" xfId="0" applyFont="1" applyFill="1" applyBorder="1" applyAlignment="1">
      <alignment horizontal="right"/>
    </xf>
    <xf numFmtId="164" fontId="33" fillId="2" borderId="0" xfId="0" applyNumberFormat="1" applyFont="1" applyFill="1" applyBorder="1" applyAlignment="1"/>
    <xf numFmtId="164" fontId="33" fillId="2" borderId="1" xfId="4" applyNumberFormat="1" applyFont="1" applyFill="1" applyBorder="1"/>
    <xf numFmtId="164" fontId="34" fillId="2" borderId="1" xfId="4" applyNumberFormat="1" applyFont="1" applyFill="1" applyBorder="1"/>
    <xf numFmtId="0" fontId="7" fillId="2" borderId="4" xfId="6" applyFont="1" applyFill="1" applyBorder="1" applyAlignment="1">
      <alignment horizontal="left" vertical="center" wrapText="1"/>
    </xf>
    <xf numFmtId="0" fontId="7" fillId="2" borderId="5" xfId="6" applyFont="1" applyFill="1" applyBorder="1" applyAlignment="1">
      <alignment horizontal="right" textRotation="90" wrapText="1"/>
    </xf>
    <xf numFmtId="0" fontId="7" fillId="2" borderId="4" xfId="6" applyFont="1" applyFill="1" applyBorder="1" applyAlignment="1">
      <alignment horizontal="left" vertical="top" wrapText="1"/>
    </xf>
    <xf numFmtId="164" fontId="6" fillId="2" borderId="6" xfId="6" applyNumberFormat="1" applyFont="1" applyFill="1" applyBorder="1" applyAlignment="1">
      <alignment vertical="top" wrapText="1"/>
    </xf>
    <xf numFmtId="164" fontId="6" fillId="2" borderId="7" xfId="6" applyNumberFormat="1" applyFont="1" applyFill="1" applyBorder="1" applyAlignment="1">
      <alignment vertical="top" wrapText="1"/>
    </xf>
    <xf numFmtId="0" fontId="6" fillId="2" borderId="4" xfId="6" applyFont="1" applyFill="1" applyBorder="1" applyAlignment="1">
      <alignment horizontal="left" vertical="top" wrapText="1"/>
    </xf>
    <xf numFmtId="164" fontId="1" fillId="2" borderId="6" xfId="6" applyNumberFormat="1" applyFont="1" applyFill="1" applyBorder="1" applyAlignment="1">
      <alignment horizontal="right" vertical="center" wrapText="1"/>
    </xf>
    <xf numFmtId="164" fontId="1" fillId="2" borderId="4" xfId="6" applyNumberFormat="1" applyFont="1" applyFill="1" applyBorder="1" applyAlignment="1">
      <alignment vertical="top" wrapText="1"/>
    </xf>
    <xf numFmtId="164" fontId="4" fillId="2" borderId="6" xfId="6" applyNumberFormat="1" applyFont="1" applyFill="1" applyBorder="1" applyAlignment="1">
      <alignment vertical="top" wrapText="1"/>
    </xf>
    <xf numFmtId="164" fontId="1" fillId="2" borderId="6" xfId="6" applyNumberFormat="1" applyFont="1" applyFill="1" applyBorder="1" applyAlignment="1">
      <alignment vertical="top" wrapText="1"/>
    </xf>
    <xf numFmtId="164" fontId="1" fillId="2" borderId="7" xfId="6" applyNumberFormat="1" applyFont="1" applyFill="1" applyBorder="1" applyAlignment="1">
      <alignment vertical="top" wrapText="1"/>
    </xf>
    <xf numFmtId="164" fontId="4" fillId="2" borderId="4" xfId="6" applyNumberFormat="1" applyFont="1" applyFill="1" applyBorder="1" applyAlignment="1">
      <alignment vertical="top" wrapText="1"/>
    </xf>
    <xf numFmtId="164" fontId="1" fillId="2" borderId="8" xfId="6" applyNumberFormat="1" applyFont="1" applyFill="1" applyBorder="1" applyAlignment="1">
      <alignment vertical="top" wrapText="1"/>
    </xf>
    <xf numFmtId="164" fontId="4" fillId="2" borderId="8" xfId="6" applyNumberFormat="1" applyFont="1" applyFill="1" applyBorder="1" applyAlignment="1">
      <alignment vertical="top" wrapText="1"/>
    </xf>
    <xf numFmtId="0" fontId="7" fillId="2" borderId="4" xfId="6" applyFont="1" applyFill="1" applyBorder="1" applyAlignment="1">
      <alignment vertical="top" wrapText="1"/>
    </xf>
    <xf numFmtId="0" fontId="11" fillId="2" borderId="0" xfId="0" applyFont="1" applyFill="1" applyAlignment="1"/>
    <xf numFmtId="0" fontId="7" fillId="2" borderId="4" xfId="6" applyFont="1" applyFill="1" applyBorder="1" applyAlignment="1">
      <alignment horizontal="left" wrapText="1"/>
    </xf>
    <xf numFmtId="164" fontId="4" fillId="2" borderId="4" xfId="6" applyNumberFormat="1" applyFont="1" applyFill="1" applyBorder="1" applyAlignment="1">
      <alignment wrapText="1"/>
    </xf>
    <xf numFmtId="164" fontId="11" fillId="2" borderId="0" xfId="0" applyNumberFormat="1" applyFont="1" applyFill="1" applyAlignment="1"/>
    <xf numFmtId="167" fontId="11" fillId="2" borderId="0" xfId="0" applyNumberFormat="1" applyFont="1" applyFill="1" applyAlignment="1"/>
    <xf numFmtId="0" fontId="6" fillId="2" borderId="9" xfId="6" applyFont="1" applyFill="1" applyBorder="1" applyAlignment="1">
      <alignment horizontal="left" vertical="top" wrapText="1"/>
    </xf>
    <xf numFmtId="0" fontId="6" fillId="2" borderId="9" xfId="6" applyFont="1" applyFill="1" applyBorder="1" applyAlignment="1">
      <alignment vertical="top" wrapText="1"/>
    </xf>
    <xf numFmtId="0" fontId="6" fillId="2" borderId="6" xfId="6" applyFont="1" applyFill="1" applyBorder="1" applyAlignment="1">
      <alignment horizontal="left" vertical="top" wrapText="1"/>
    </xf>
    <xf numFmtId="0" fontId="7" fillId="2" borderId="10" xfId="6" applyFont="1" applyFill="1" applyBorder="1" applyAlignment="1">
      <alignment vertical="top" wrapText="1"/>
    </xf>
    <xf numFmtId="164" fontId="4" fillId="2" borderId="10" xfId="6" applyNumberFormat="1" applyFont="1" applyFill="1" applyBorder="1" applyAlignment="1">
      <alignment vertical="top" wrapText="1"/>
    </xf>
    <xf numFmtId="43" fontId="28" fillId="2" borderId="0" xfId="5" applyNumberFormat="1" applyFont="1" applyFill="1" applyBorder="1"/>
    <xf numFmtId="0" fontId="7" fillId="2" borderId="0" xfId="0" applyFont="1" applyFill="1" applyAlignment="1">
      <alignment horizontal="right" vertical="top"/>
    </xf>
    <xf numFmtId="0" fontId="6" fillId="2" borderId="0" xfId="4" applyFont="1" applyFill="1" applyAlignment="1">
      <alignment horizontal="right" vertical="top"/>
    </xf>
    <xf numFmtId="0" fontId="1" fillId="2" borderId="0" xfId="4" applyFont="1" applyFill="1" applyAlignment="1">
      <alignment horizontal="right" vertical="top"/>
    </xf>
    <xf numFmtId="0" fontId="1" fillId="2" borderId="0" xfId="4" applyFont="1" applyFill="1" applyBorder="1" applyAlignment="1">
      <alignment horizontal="right" vertical="top"/>
    </xf>
    <xf numFmtId="0" fontId="5" fillId="2" borderId="0" xfId="4" applyFont="1" applyFill="1" applyAlignment="1">
      <alignment horizontal="right" vertical="top"/>
    </xf>
    <xf numFmtId="0" fontId="5" fillId="2" borderId="0" xfId="4" applyFont="1" applyFill="1" applyAlignment="1">
      <alignment horizontal="left" vertical="top"/>
    </xf>
    <xf numFmtId="0" fontId="7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/>
    </xf>
    <xf numFmtId="170" fontId="1" fillId="2" borderId="0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right" vertical="top"/>
    </xf>
    <xf numFmtId="170" fontId="6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3" fontId="7" fillId="2" borderId="12" xfId="0" applyNumberFormat="1" applyFont="1" applyFill="1" applyBorder="1" applyAlignment="1">
      <alignment horizontal="right" vertical="top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/>
    <xf numFmtId="3" fontId="1" fillId="2" borderId="0" xfId="0" applyNumberFormat="1" applyFont="1" applyFill="1" applyBorder="1" applyAlignment="1">
      <alignment horizontal="right" vertical="top"/>
    </xf>
    <xf numFmtId="3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top"/>
    </xf>
    <xf numFmtId="1" fontId="1" fillId="2" borderId="0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3" fontId="7" fillId="2" borderId="0" xfId="0" applyNumberFormat="1" applyFont="1" applyFill="1" applyBorder="1" applyAlignment="1">
      <alignment horizontal="right" vertical="top"/>
    </xf>
    <xf numFmtId="38" fontId="1" fillId="2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0" fontId="15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1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1" fillId="2" borderId="0" xfId="0" applyFont="1" applyFill="1" applyAlignment="1"/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 wrapText="1"/>
    </xf>
    <xf numFmtId="0" fontId="6" fillId="2" borderId="12" xfId="0" applyFont="1" applyFill="1" applyBorder="1" applyAlignment="1">
      <alignment vertical="top"/>
    </xf>
    <xf numFmtId="3" fontId="15" fillId="2" borderId="0" xfId="0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0" fontId="45" fillId="2" borderId="0" xfId="0" applyFont="1" applyFill="1" applyBorder="1" applyAlignment="1">
      <alignment horizontal="right" vertical="top"/>
    </xf>
    <xf numFmtId="3" fontId="1" fillId="2" borderId="1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top"/>
    </xf>
    <xf numFmtId="0" fontId="2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171" fontId="10" fillId="2" borderId="0" xfId="0" applyNumberFormat="1" applyFont="1" applyFill="1" applyAlignment="1">
      <alignment horizontal="left" vertical="top"/>
    </xf>
    <xf numFmtId="0" fontId="23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9" fontId="7" fillId="2" borderId="0" xfId="0" applyNumberFormat="1" applyFont="1" applyFill="1" applyAlignment="1">
      <alignment horizontal="right" vertical="top" wrapText="1"/>
    </xf>
    <xf numFmtId="3" fontId="7" fillId="2" borderId="0" xfId="5" applyNumberFormat="1" applyFont="1" applyFill="1" applyAlignment="1">
      <alignment horizontal="left" vertical="top"/>
    </xf>
    <xf numFmtId="0" fontId="15" fillId="2" borderId="1" xfId="0" applyFont="1" applyFill="1" applyBorder="1" applyAlignment="1">
      <alignment vertical="top"/>
    </xf>
    <xf numFmtId="3" fontId="15" fillId="2" borderId="1" xfId="0" applyNumberFormat="1" applyFont="1" applyFill="1" applyBorder="1" applyAlignment="1">
      <alignment horizontal="right" vertical="top"/>
    </xf>
    <xf numFmtId="3" fontId="6" fillId="2" borderId="1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47" fillId="2" borderId="0" xfId="0" applyFont="1" applyFill="1"/>
    <xf numFmtId="165" fontId="38" fillId="3" borderId="0" xfId="8" applyNumberFormat="1" applyFont="1" applyFill="1" applyBorder="1" applyAlignment="1"/>
    <xf numFmtId="165" fontId="38" fillId="3" borderId="0" xfId="7" applyNumberFormat="1" applyFont="1" applyFill="1" applyBorder="1" applyAlignment="1"/>
    <xf numFmtId="165" fontId="38" fillId="2" borderId="0" xfId="8" applyNumberFormat="1" applyFont="1" applyFill="1" applyBorder="1" applyAlignment="1"/>
    <xf numFmtId="165" fontId="38" fillId="2" borderId="0" xfId="7" applyNumberFormat="1" applyFont="1" applyFill="1" applyBorder="1" applyAlignment="1"/>
    <xf numFmtId="165" fontId="38" fillId="2" borderId="1" xfId="8" applyNumberFormat="1" applyFont="1" applyFill="1" applyBorder="1" applyAlignment="1"/>
    <xf numFmtId="165" fontId="38" fillId="2" borderId="1" xfId="7" applyNumberFormat="1" applyFont="1" applyFill="1" applyBorder="1" applyAlignment="1"/>
    <xf numFmtId="174" fontId="10" fillId="2" borderId="0" xfId="9" applyNumberFormat="1" applyFont="1" applyFill="1"/>
    <xf numFmtId="0" fontId="11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21" fillId="2" borderId="0" xfId="4" applyFont="1" applyFill="1" applyAlignment="1">
      <alignment horizontal="left" vertical="top" wrapText="1"/>
    </xf>
    <xf numFmtId="3" fontId="1" fillId="2" borderId="0" xfId="5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2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0" fillId="2" borderId="0" xfId="0" quotePrefix="1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right" vertical="top" wrapText="1"/>
    </xf>
    <xf numFmtId="0" fontId="15" fillId="2" borderId="0" xfId="0" applyFont="1" applyFill="1" applyAlignment="1">
      <alignment vertical="top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</cellXfs>
  <cellStyles count="10">
    <cellStyle name="Comma" xfId="1" builtinId="3"/>
    <cellStyle name="Comma 2" xfId="5"/>
    <cellStyle name="Comma 3" xfId="9"/>
    <cellStyle name="Currency" xfId="2" builtinId="4"/>
    <cellStyle name="Hyperlink" xfId="3" builtinId="8"/>
    <cellStyle name="Normal" xfId="0" builtinId="0"/>
    <cellStyle name="Normal 2" xfId="4"/>
    <cellStyle name="Normal_Final serviceIBA_table" xfId="6"/>
    <cellStyle name="Percent 3" xfId="8"/>
    <cellStyle name="Percent 4" xfId="7"/>
  </cellStyles>
  <dxfs count="11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calcChain" Target="calcChain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.xml" Id="Rdf663a81a9224cb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tabSelected="1" topLeftCell="B1" zoomScaleNormal="100" workbookViewId="0">
      <selection activeCell="M6" sqref="M6"/>
    </sheetView>
  </sheetViews>
  <sheetFormatPr defaultColWidth="8.84375" defaultRowHeight="15.5" x14ac:dyDescent="0.35"/>
  <cols>
    <col min="1" max="1" width="4.53515625" style="73" hidden="1" customWidth="1"/>
    <col min="2" max="2" width="4.53515625" style="48" customWidth="1"/>
    <col min="3" max="3" width="9" style="48" customWidth="1"/>
    <col min="4" max="256" width="8.84375" style="48"/>
    <col min="257" max="257" width="0" style="48" hidden="1" customWidth="1"/>
    <col min="258" max="258" width="4.53515625" style="48" customWidth="1"/>
    <col min="259" max="259" width="9" style="48" customWidth="1"/>
    <col min="260" max="512" width="8.84375" style="48"/>
    <col min="513" max="513" width="0" style="48" hidden="1" customWidth="1"/>
    <col min="514" max="514" width="4.53515625" style="48" customWidth="1"/>
    <col min="515" max="515" width="9" style="48" customWidth="1"/>
    <col min="516" max="768" width="8.84375" style="48"/>
    <col min="769" max="769" width="0" style="48" hidden="1" customWidth="1"/>
    <col min="770" max="770" width="4.53515625" style="48" customWidth="1"/>
    <col min="771" max="771" width="9" style="48" customWidth="1"/>
    <col min="772" max="1024" width="8.84375" style="48"/>
    <col min="1025" max="1025" width="0" style="48" hidden="1" customWidth="1"/>
    <col min="1026" max="1026" width="4.53515625" style="48" customWidth="1"/>
    <col min="1027" max="1027" width="9" style="48" customWidth="1"/>
    <col min="1028" max="1280" width="8.84375" style="48"/>
    <col min="1281" max="1281" width="0" style="48" hidden="1" customWidth="1"/>
    <col min="1282" max="1282" width="4.53515625" style="48" customWidth="1"/>
    <col min="1283" max="1283" width="9" style="48" customWidth="1"/>
    <col min="1284" max="1536" width="8.84375" style="48"/>
    <col min="1537" max="1537" width="0" style="48" hidden="1" customWidth="1"/>
    <col min="1538" max="1538" width="4.53515625" style="48" customWidth="1"/>
    <col min="1539" max="1539" width="9" style="48" customWidth="1"/>
    <col min="1540" max="1792" width="8.84375" style="48"/>
    <col min="1793" max="1793" width="0" style="48" hidden="1" customWidth="1"/>
    <col min="1794" max="1794" width="4.53515625" style="48" customWidth="1"/>
    <col min="1795" max="1795" width="9" style="48" customWidth="1"/>
    <col min="1796" max="2048" width="8.84375" style="48"/>
    <col min="2049" max="2049" width="0" style="48" hidden="1" customWidth="1"/>
    <col min="2050" max="2050" width="4.53515625" style="48" customWidth="1"/>
    <col min="2051" max="2051" width="9" style="48" customWidth="1"/>
    <col min="2052" max="2304" width="8.84375" style="48"/>
    <col min="2305" max="2305" width="0" style="48" hidden="1" customWidth="1"/>
    <col min="2306" max="2306" width="4.53515625" style="48" customWidth="1"/>
    <col min="2307" max="2307" width="9" style="48" customWidth="1"/>
    <col min="2308" max="2560" width="8.84375" style="48"/>
    <col min="2561" max="2561" width="0" style="48" hidden="1" customWidth="1"/>
    <col min="2562" max="2562" width="4.53515625" style="48" customWidth="1"/>
    <col min="2563" max="2563" width="9" style="48" customWidth="1"/>
    <col min="2564" max="2816" width="8.84375" style="48"/>
    <col min="2817" max="2817" width="0" style="48" hidden="1" customWidth="1"/>
    <col min="2818" max="2818" width="4.53515625" style="48" customWidth="1"/>
    <col min="2819" max="2819" width="9" style="48" customWidth="1"/>
    <col min="2820" max="3072" width="8.84375" style="48"/>
    <col min="3073" max="3073" width="0" style="48" hidden="1" customWidth="1"/>
    <col min="3074" max="3074" width="4.53515625" style="48" customWidth="1"/>
    <col min="3075" max="3075" width="9" style="48" customWidth="1"/>
    <col min="3076" max="3328" width="8.84375" style="48"/>
    <col min="3329" max="3329" width="0" style="48" hidden="1" customWidth="1"/>
    <col min="3330" max="3330" width="4.53515625" style="48" customWidth="1"/>
    <col min="3331" max="3331" width="9" style="48" customWidth="1"/>
    <col min="3332" max="3584" width="8.84375" style="48"/>
    <col min="3585" max="3585" width="0" style="48" hidden="1" customWidth="1"/>
    <col min="3586" max="3586" width="4.53515625" style="48" customWidth="1"/>
    <col min="3587" max="3587" width="9" style="48" customWidth="1"/>
    <col min="3588" max="3840" width="8.84375" style="48"/>
    <col min="3841" max="3841" width="0" style="48" hidden="1" customWidth="1"/>
    <col min="3842" max="3842" width="4.53515625" style="48" customWidth="1"/>
    <col min="3843" max="3843" width="9" style="48" customWidth="1"/>
    <col min="3844" max="4096" width="8.84375" style="48"/>
    <col min="4097" max="4097" width="0" style="48" hidden="1" customWidth="1"/>
    <col min="4098" max="4098" width="4.53515625" style="48" customWidth="1"/>
    <col min="4099" max="4099" width="9" style="48" customWidth="1"/>
    <col min="4100" max="4352" width="8.84375" style="48"/>
    <col min="4353" max="4353" width="0" style="48" hidden="1" customWidth="1"/>
    <col min="4354" max="4354" width="4.53515625" style="48" customWidth="1"/>
    <col min="4355" max="4355" width="9" style="48" customWidth="1"/>
    <col min="4356" max="4608" width="8.84375" style="48"/>
    <col min="4609" max="4609" width="0" style="48" hidden="1" customWidth="1"/>
    <col min="4610" max="4610" width="4.53515625" style="48" customWidth="1"/>
    <col min="4611" max="4611" width="9" style="48" customWidth="1"/>
    <col min="4612" max="4864" width="8.84375" style="48"/>
    <col min="4865" max="4865" width="0" style="48" hidden="1" customWidth="1"/>
    <col min="4866" max="4866" width="4.53515625" style="48" customWidth="1"/>
    <col min="4867" max="4867" width="9" style="48" customWidth="1"/>
    <col min="4868" max="5120" width="8.84375" style="48"/>
    <col min="5121" max="5121" width="0" style="48" hidden="1" customWidth="1"/>
    <col min="5122" max="5122" width="4.53515625" style="48" customWidth="1"/>
    <col min="5123" max="5123" width="9" style="48" customWidth="1"/>
    <col min="5124" max="5376" width="8.84375" style="48"/>
    <col min="5377" max="5377" width="0" style="48" hidden="1" customWidth="1"/>
    <col min="5378" max="5378" width="4.53515625" style="48" customWidth="1"/>
    <col min="5379" max="5379" width="9" style="48" customWidth="1"/>
    <col min="5380" max="5632" width="8.84375" style="48"/>
    <col min="5633" max="5633" width="0" style="48" hidden="1" customWidth="1"/>
    <col min="5634" max="5634" width="4.53515625" style="48" customWidth="1"/>
    <col min="5635" max="5635" width="9" style="48" customWidth="1"/>
    <col min="5636" max="5888" width="8.84375" style="48"/>
    <col min="5889" max="5889" width="0" style="48" hidden="1" customWidth="1"/>
    <col min="5890" max="5890" width="4.53515625" style="48" customWidth="1"/>
    <col min="5891" max="5891" width="9" style="48" customWidth="1"/>
    <col min="5892" max="6144" width="8.84375" style="48"/>
    <col min="6145" max="6145" width="0" style="48" hidden="1" customWidth="1"/>
    <col min="6146" max="6146" width="4.53515625" style="48" customWidth="1"/>
    <col min="6147" max="6147" width="9" style="48" customWidth="1"/>
    <col min="6148" max="6400" width="8.84375" style="48"/>
    <col min="6401" max="6401" width="0" style="48" hidden="1" customWidth="1"/>
    <col min="6402" max="6402" width="4.53515625" style="48" customWidth="1"/>
    <col min="6403" max="6403" width="9" style="48" customWidth="1"/>
    <col min="6404" max="6656" width="8.84375" style="48"/>
    <col min="6657" max="6657" width="0" style="48" hidden="1" customWidth="1"/>
    <col min="6658" max="6658" width="4.53515625" style="48" customWidth="1"/>
    <col min="6659" max="6659" width="9" style="48" customWidth="1"/>
    <col min="6660" max="6912" width="8.84375" style="48"/>
    <col min="6913" max="6913" width="0" style="48" hidden="1" customWidth="1"/>
    <col min="6914" max="6914" width="4.53515625" style="48" customWidth="1"/>
    <col min="6915" max="6915" width="9" style="48" customWidth="1"/>
    <col min="6916" max="7168" width="8.84375" style="48"/>
    <col min="7169" max="7169" width="0" style="48" hidden="1" customWidth="1"/>
    <col min="7170" max="7170" width="4.53515625" style="48" customWidth="1"/>
    <col min="7171" max="7171" width="9" style="48" customWidth="1"/>
    <col min="7172" max="7424" width="8.84375" style="48"/>
    <col min="7425" max="7425" width="0" style="48" hidden="1" customWidth="1"/>
    <col min="7426" max="7426" width="4.53515625" style="48" customWidth="1"/>
    <col min="7427" max="7427" width="9" style="48" customWidth="1"/>
    <col min="7428" max="7680" width="8.84375" style="48"/>
    <col min="7681" max="7681" width="0" style="48" hidden="1" customWidth="1"/>
    <col min="7682" max="7682" width="4.53515625" style="48" customWidth="1"/>
    <col min="7683" max="7683" width="9" style="48" customWidth="1"/>
    <col min="7684" max="7936" width="8.84375" style="48"/>
    <col min="7937" max="7937" width="0" style="48" hidden="1" customWidth="1"/>
    <col min="7938" max="7938" width="4.53515625" style="48" customWidth="1"/>
    <col min="7939" max="7939" width="9" style="48" customWidth="1"/>
    <col min="7940" max="8192" width="8.84375" style="48"/>
    <col min="8193" max="8193" width="0" style="48" hidden="1" customWidth="1"/>
    <col min="8194" max="8194" width="4.53515625" style="48" customWidth="1"/>
    <col min="8195" max="8195" width="9" style="48" customWidth="1"/>
    <col min="8196" max="8448" width="8.84375" style="48"/>
    <col min="8449" max="8449" width="0" style="48" hidden="1" customWidth="1"/>
    <col min="8450" max="8450" width="4.53515625" style="48" customWidth="1"/>
    <col min="8451" max="8451" width="9" style="48" customWidth="1"/>
    <col min="8452" max="8704" width="8.84375" style="48"/>
    <col min="8705" max="8705" width="0" style="48" hidden="1" customWidth="1"/>
    <col min="8706" max="8706" width="4.53515625" style="48" customWidth="1"/>
    <col min="8707" max="8707" width="9" style="48" customWidth="1"/>
    <col min="8708" max="8960" width="8.84375" style="48"/>
    <col min="8961" max="8961" width="0" style="48" hidden="1" customWidth="1"/>
    <col min="8962" max="8962" width="4.53515625" style="48" customWidth="1"/>
    <col min="8963" max="8963" width="9" style="48" customWidth="1"/>
    <col min="8964" max="9216" width="8.84375" style="48"/>
    <col min="9217" max="9217" width="0" style="48" hidden="1" customWidth="1"/>
    <col min="9218" max="9218" width="4.53515625" style="48" customWidth="1"/>
    <col min="9219" max="9219" width="9" style="48" customWidth="1"/>
    <col min="9220" max="9472" width="8.84375" style="48"/>
    <col min="9473" max="9473" width="0" style="48" hidden="1" customWidth="1"/>
    <col min="9474" max="9474" width="4.53515625" style="48" customWidth="1"/>
    <col min="9475" max="9475" width="9" style="48" customWidth="1"/>
    <col min="9476" max="9728" width="8.84375" style="48"/>
    <col min="9729" max="9729" width="0" style="48" hidden="1" customWidth="1"/>
    <col min="9730" max="9730" width="4.53515625" style="48" customWidth="1"/>
    <col min="9731" max="9731" width="9" style="48" customWidth="1"/>
    <col min="9732" max="9984" width="8.84375" style="48"/>
    <col min="9985" max="9985" width="0" style="48" hidden="1" customWidth="1"/>
    <col min="9986" max="9986" width="4.53515625" style="48" customWidth="1"/>
    <col min="9987" max="9987" width="9" style="48" customWidth="1"/>
    <col min="9988" max="10240" width="8.84375" style="48"/>
    <col min="10241" max="10241" width="0" style="48" hidden="1" customWidth="1"/>
    <col min="10242" max="10242" width="4.53515625" style="48" customWidth="1"/>
    <col min="10243" max="10243" width="9" style="48" customWidth="1"/>
    <col min="10244" max="10496" width="8.84375" style="48"/>
    <col min="10497" max="10497" width="0" style="48" hidden="1" customWidth="1"/>
    <col min="10498" max="10498" width="4.53515625" style="48" customWidth="1"/>
    <col min="10499" max="10499" width="9" style="48" customWidth="1"/>
    <col min="10500" max="10752" width="8.84375" style="48"/>
    <col min="10753" max="10753" width="0" style="48" hidden="1" customWidth="1"/>
    <col min="10754" max="10754" width="4.53515625" style="48" customWidth="1"/>
    <col min="10755" max="10755" width="9" style="48" customWidth="1"/>
    <col min="10756" max="11008" width="8.84375" style="48"/>
    <col min="11009" max="11009" width="0" style="48" hidden="1" customWidth="1"/>
    <col min="11010" max="11010" width="4.53515625" style="48" customWidth="1"/>
    <col min="11011" max="11011" width="9" style="48" customWidth="1"/>
    <col min="11012" max="11264" width="8.84375" style="48"/>
    <col min="11265" max="11265" width="0" style="48" hidden="1" customWidth="1"/>
    <col min="11266" max="11266" width="4.53515625" style="48" customWidth="1"/>
    <col min="11267" max="11267" width="9" style="48" customWidth="1"/>
    <col min="11268" max="11520" width="8.84375" style="48"/>
    <col min="11521" max="11521" width="0" style="48" hidden="1" customWidth="1"/>
    <col min="11522" max="11522" width="4.53515625" style="48" customWidth="1"/>
    <col min="11523" max="11523" width="9" style="48" customWidth="1"/>
    <col min="11524" max="11776" width="8.84375" style="48"/>
    <col min="11777" max="11777" width="0" style="48" hidden="1" customWidth="1"/>
    <col min="11778" max="11778" width="4.53515625" style="48" customWidth="1"/>
    <col min="11779" max="11779" width="9" style="48" customWidth="1"/>
    <col min="11780" max="12032" width="8.84375" style="48"/>
    <col min="12033" max="12033" width="0" style="48" hidden="1" customWidth="1"/>
    <col min="12034" max="12034" width="4.53515625" style="48" customWidth="1"/>
    <col min="12035" max="12035" width="9" style="48" customWidth="1"/>
    <col min="12036" max="12288" width="8.84375" style="48"/>
    <col min="12289" max="12289" width="0" style="48" hidden="1" customWidth="1"/>
    <col min="12290" max="12290" width="4.53515625" style="48" customWidth="1"/>
    <col min="12291" max="12291" width="9" style="48" customWidth="1"/>
    <col min="12292" max="12544" width="8.84375" style="48"/>
    <col min="12545" max="12545" width="0" style="48" hidden="1" customWidth="1"/>
    <col min="12546" max="12546" width="4.53515625" style="48" customWidth="1"/>
    <col min="12547" max="12547" width="9" style="48" customWidth="1"/>
    <col min="12548" max="12800" width="8.84375" style="48"/>
    <col min="12801" max="12801" width="0" style="48" hidden="1" customWidth="1"/>
    <col min="12802" max="12802" width="4.53515625" style="48" customWidth="1"/>
    <col min="12803" max="12803" width="9" style="48" customWidth="1"/>
    <col min="12804" max="13056" width="8.84375" style="48"/>
    <col min="13057" max="13057" width="0" style="48" hidden="1" customWidth="1"/>
    <col min="13058" max="13058" width="4.53515625" style="48" customWidth="1"/>
    <col min="13059" max="13059" width="9" style="48" customWidth="1"/>
    <col min="13060" max="13312" width="8.84375" style="48"/>
    <col min="13313" max="13313" width="0" style="48" hidden="1" customWidth="1"/>
    <col min="13314" max="13314" width="4.53515625" style="48" customWidth="1"/>
    <col min="13315" max="13315" width="9" style="48" customWidth="1"/>
    <col min="13316" max="13568" width="8.84375" style="48"/>
    <col min="13569" max="13569" width="0" style="48" hidden="1" customWidth="1"/>
    <col min="13570" max="13570" width="4.53515625" style="48" customWidth="1"/>
    <col min="13571" max="13571" width="9" style="48" customWidth="1"/>
    <col min="13572" max="13824" width="8.84375" style="48"/>
    <col min="13825" max="13825" width="0" style="48" hidden="1" customWidth="1"/>
    <col min="13826" max="13826" width="4.53515625" style="48" customWidth="1"/>
    <col min="13827" max="13827" width="9" style="48" customWidth="1"/>
    <col min="13828" max="14080" width="8.84375" style="48"/>
    <col min="14081" max="14081" width="0" style="48" hidden="1" customWidth="1"/>
    <col min="14082" max="14082" width="4.53515625" style="48" customWidth="1"/>
    <col min="14083" max="14083" width="9" style="48" customWidth="1"/>
    <col min="14084" max="14336" width="8.84375" style="48"/>
    <col min="14337" max="14337" width="0" style="48" hidden="1" customWidth="1"/>
    <col min="14338" max="14338" width="4.53515625" style="48" customWidth="1"/>
    <col min="14339" max="14339" width="9" style="48" customWidth="1"/>
    <col min="14340" max="14592" width="8.84375" style="48"/>
    <col min="14593" max="14593" width="0" style="48" hidden="1" customWidth="1"/>
    <col min="14594" max="14594" width="4.53515625" style="48" customWidth="1"/>
    <col min="14595" max="14595" width="9" style="48" customWidth="1"/>
    <col min="14596" max="14848" width="8.84375" style="48"/>
    <col min="14849" max="14849" width="0" style="48" hidden="1" customWidth="1"/>
    <col min="14850" max="14850" width="4.53515625" style="48" customWidth="1"/>
    <col min="14851" max="14851" width="9" style="48" customWidth="1"/>
    <col min="14852" max="15104" width="8.84375" style="48"/>
    <col min="15105" max="15105" width="0" style="48" hidden="1" customWidth="1"/>
    <col min="15106" max="15106" width="4.53515625" style="48" customWidth="1"/>
    <col min="15107" max="15107" width="9" style="48" customWidth="1"/>
    <col min="15108" max="15360" width="8.84375" style="48"/>
    <col min="15361" max="15361" width="0" style="48" hidden="1" customWidth="1"/>
    <col min="15362" max="15362" width="4.53515625" style="48" customWidth="1"/>
    <col min="15363" max="15363" width="9" style="48" customWidth="1"/>
    <col min="15364" max="15616" width="8.84375" style="48"/>
    <col min="15617" max="15617" width="0" style="48" hidden="1" customWidth="1"/>
    <col min="15618" max="15618" width="4.53515625" style="48" customWidth="1"/>
    <col min="15619" max="15619" width="9" style="48" customWidth="1"/>
    <col min="15620" max="15872" width="8.84375" style="48"/>
    <col min="15873" max="15873" width="0" style="48" hidden="1" customWidth="1"/>
    <col min="15874" max="15874" width="4.53515625" style="48" customWidth="1"/>
    <col min="15875" max="15875" width="9" style="48" customWidth="1"/>
    <col min="15876" max="16128" width="8.84375" style="48"/>
    <col min="16129" max="16129" width="0" style="48" hidden="1" customWidth="1"/>
    <col min="16130" max="16130" width="4.53515625" style="48" customWidth="1"/>
    <col min="16131" max="16131" width="9" style="48" customWidth="1"/>
    <col min="16132" max="16384" width="8.84375" style="48"/>
  </cols>
  <sheetData>
    <row r="3" spans="1:4" x14ac:dyDescent="0.35">
      <c r="A3" s="50">
        <v>1</v>
      </c>
      <c r="B3" s="50"/>
      <c r="C3" s="2" t="s">
        <v>138</v>
      </c>
    </row>
    <row r="4" spans="1:4" x14ac:dyDescent="0.35">
      <c r="A4" s="50"/>
      <c r="B4" s="4"/>
    </row>
    <row r="5" spans="1:4" x14ac:dyDescent="0.35">
      <c r="A5" s="50">
        <v>6</v>
      </c>
      <c r="C5" s="213" t="s">
        <v>380</v>
      </c>
      <c r="D5" s="10"/>
    </row>
    <row r="6" spans="1:4" x14ac:dyDescent="0.35">
      <c r="A6" s="50">
        <v>10</v>
      </c>
      <c r="C6" s="213" t="s">
        <v>381</v>
      </c>
      <c r="D6" s="10"/>
    </row>
    <row r="7" spans="1:4" x14ac:dyDescent="0.35">
      <c r="A7" s="50">
        <v>12</v>
      </c>
      <c r="C7" s="213" t="s">
        <v>141</v>
      </c>
      <c r="D7" s="10"/>
    </row>
    <row r="8" spans="1:4" x14ac:dyDescent="0.35">
      <c r="A8" s="50">
        <v>16</v>
      </c>
      <c r="C8" s="213" t="s">
        <v>142</v>
      </c>
      <c r="D8" s="10"/>
    </row>
    <row r="9" spans="1:4" x14ac:dyDescent="0.35">
      <c r="A9" s="50">
        <v>24</v>
      </c>
      <c r="C9" s="213" t="s">
        <v>40</v>
      </c>
      <c r="D9" s="10"/>
    </row>
    <row r="10" spans="1:4" x14ac:dyDescent="0.35">
      <c r="A10" s="50">
        <v>30</v>
      </c>
      <c r="C10" s="213" t="s">
        <v>45</v>
      </c>
      <c r="D10" s="10"/>
    </row>
    <row r="11" spans="1:4" x14ac:dyDescent="0.35">
      <c r="A11" s="50">
        <v>38</v>
      </c>
      <c r="C11" s="213" t="s">
        <v>53</v>
      </c>
      <c r="D11" s="10"/>
    </row>
    <row r="12" spans="1:4" x14ac:dyDescent="0.35">
      <c r="A12" s="50">
        <v>43</v>
      </c>
      <c r="C12" s="213" t="s">
        <v>55</v>
      </c>
      <c r="D12" s="10"/>
    </row>
    <row r="13" spans="1:4" x14ac:dyDescent="0.35">
      <c r="A13" s="50">
        <v>49</v>
      </c>
      <c r="C13" s="213" t="s">
        <v>147</v>
      </c>
      <c r="D13" s="10"/>
    </row>
    <row r="14" spans="1:4" x14ac:dyDescent="0.35">
      <c r="A14" s="50">
        <v>60</v>
      </c>
      <c r="C14" s="213" t="s">
        <v>148</v>
      </c>
      <c r="D14" s="10"/>
    </row>
    <row r="15" spans="1:4" x14ac:dyDescent="0.35">
      <c r="A15" s="50">
        <v>1</v>
      </c>
      <c r="C15" s="213" t="s">
        <v>149</v>
      </c>
      <c r="D15" s="10"/>
    </row>
    <row r="16" spans="1:4" x14ac:dyDescent="0.35">
      <c r="A16" s="50">
        <v>61</v>
      </c>
      <c r="C16" s="213" t="s">
        <v>150</v>
      </c>
      <c r="D16" s="10"/>
    </row>
    <row r="17" spans="1:4" ht="17.149999999999999" customHeight="1" x14ac:dyDescent="0.35">
      <c r="A17" s="50">
        <v>72</v>
      </c>
      <c r="C17" s="213" t="s">
        <v>382</v>
      </c>
      <c r="D17" s="10"/>
    </row>
    <row r="18" spans="1:4" ht="17.149999999999999" customHeight="1" x14ac:dyDescent="0.35">
      <c r="A18" s="50">
        <v>1</v>
      </c>
      <c r="C18" s="213" t="s">
        <v>379</v>
      </c>
      <c r="D18" s="10"/>
    </row>
    <row r="19" spans="1:4" x14ac:dyDescent="0.35">
      <c r="A19" s="50">
        <v>3</v>
      </c>
      <c r="C19" s="213" t="s">
        <v>155</v>
      </c>
      <c r="D19" s="10"/>
    </row>
  </sheetData>
  <hyperlinks>
    <hyperlink ref="C5" location="'Tabl 1a'!A1" display="'Tabl 1a'!A1"/>
    <hyperlink ref="C6" location="'Tabl 1b'!A1" display="'Tabl 1b'!A1"/>
    <hyperlink ref="C7" location="'Tabl 1c'!A1" display="'Tabl 1c'!A1"/>
    <hyperlink ref="C8" location="'Tabl 2a'!A1" display="'Tabl 2a'!A1"/>
    <hyperlink ref="C9" location="'Tabl 2b'!A1" display="'Tabl 2b'!A1"/>
    <hyperlink ref="C10" location="'Tabl 2c'!A1" display="'Tabl 2c'!A1"/>
    <hyperlink ref="C11" location="'Tabl 3'!A1" display="'Tabl 3'!A1"/>
    <hyperlink ref="C12" location="'Tabl 4a'!A1" display="'Tabl 4a'!A1"/>
    <hyperlink ref="C13" location="'Tabl 4b'!A1" display="'Tabl 4b'!A1"/>
    <hyperlink ref="C14" location="'Tabl 4c'!A1" display="'Tabl 4c'!A1"/>
    <hyperlink ref="C15" location="'Tabl 4d'!A1" display="'Tabl 4d'!A1"/>
    <hyperlink ref="C16" location="'Tabl 5'!A1" display="'Tabl 5'!A1"/>
    <hyperlink ref="C17" location="'Tabl 6'!A1" display="'Tabl 6'!A1"/>
    <hyperlink ref="C18" location="'Tabl 7'!A1" display="'Tabl 7'!A1"/>
    <hyperlink ref="C19" location="'Tabl 8'!A1" display="'Tabl 8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8"/>
  <sheetViews>
    <sheetView zoomScale="60" zoomScaleNormal="60" workbookViewId="0">
      <selection activeCell="B1" sqref="B1"/>
    </sheetView>
  </sheetViews>
  <sheetFormatPr defaultColWidth="8.84375" defaultRowHeight="15.5" x14ac:dyDescent="0.35"/>
  <cols>
    <col min="1" max="1" width="3.3046875" style="1" customWidth="1"/>
    <col min="2" max="2" width="23.07421875" style="1" customWidth="1"/>
    <col min="3" max="3" width="2.765625" style="1" customWidth="1"/>
    <col min="4" max="4" width="11.61328125" style="1" customWidth="1"/>
    <col min="5" max="5" width="2.765625" style="1" customWidth="1"/>
    <col min="6" max="6" width="9.07421875" style="1" customWidth="1"/>
    <col min="7" max="7" width="2.765625" style="1" customWidth="1"/>
    <col min="8" max="8" width="11.84375" style="1" customWidth="1"/>
    <col min="9" max="9" width="2.765625" style="1" customWidth="1"/>
    <col min="10" max="10" width="10.15234375" style="1" customWidth="1"/>
    <col min="11" max="11" width="2.765625" style="1" customWidth="1"/>
    <col min="12" max="12" width="7.69140625" style="1" customWidth="1"/>
    <col min="13" max="13" width="2.765625" style="1" customWidth="1"/>
    <col min="14" max="14" width="11.61328125" style="1" customWidth="1"/>
    <col min="15" max="15" width="2.765625" style="1" customWidth="1"/>
    <col min="16" max="16" width="10.765625" style="1" customWidth="1"/>
    <col min="17" max="17" width="2.765625" style="1" customWidth="1"/>
    <col min="18" max="18" width="9.53515625" style="1" customWidth="1"/>
    <col min="19" max="19" width="2.765625" style="1" customWidth="1"/>
    <col min="20" max="20" width="8.765625" style="1" customWidth="1"/>
    <col min="21" max="21" width="2.765625" style="1" customWidth="1"/>
    <col min="22" max="22" width="8.765625" style="1" customWidth="1"/>
    <col min="23" max="256" width="8.84375" style="1"/>
    <col min="257" max="257" width="3.3046875" style="1" customWidth="1"/>
    <col min="258" max="258" width="19.07421875" style="1" customWidth="1"/>
    <col min="259" max="259" width="2.765625" style="1" customWidth="1"/>
    <col min="260" max="260" width="8.765625" style="1" customWidth="1"/>
    <col min="261" max="261" width="2.765625" style="1" customWidth="1"/>
    <col min="262" max="262" width="9.07421875" style="1" customWidth="1"/>
    <col min="263" max="263" width="2.765625" style="1" customWidth="1"/>
    <col min="264" max="264" width="8.765625" style="1" customWidth="1"/>
    <col min="265" max="265" width="2.765625" style="1" customWidth="1"/>
    <col min="266" max="266" width="8.4609375" style="1" customWidth="1"/>
    <col min="267" max="267" width="2.765625" style="1" customWidth="1"/>
    <col min="268" max="268" width="7.69140625" style="1" customWidth="1"/>
    <col min="269" max="269" width="2.765625" style="1" customWidth="1"/>
    <col min="270" max="270" width="8.765625" style="1" customWidth="1"/>
    <col min="271" max="271" width="2.765625" style="1" customWidth="1"/>
    <col min="272" max="272" width="10.765625" style="1" customWidth="1"/>
    <col min="273" max="273" width="2.765625" style="1" customWidth="1"/>
    <col min="274" max="274" width="9.53515625" style="1" customWidth="1"/>
    <col min="275" max="275" width="2.765625" style="1" customWidth="1"/>
    <col min="276" max="276" width="8.765625" style="1" customWidth="1"/>
    <col min="277" max="277" width="2.765625" style="1" customWidth="1"/>
    <col min="278" max="278" width="8.765625" style="1" customWidth="1"/>
    <col min="279" max="512" width="8.84375" style="1"/>
    <col min="513" max="513" width="3.3046875" style="1" customWidth="1"/>
    <col min="514" max="514" width="19.07421875" style="1" customWidth="1"/>
    <col min="515" max="515" width="2.765625" style="1" customWidth="1"/>
    <col min="516" max="516" width="8.765625" style="1" customWidth="1"/>
    <col min="517" max="517" width="2.765625" style="1" customWidth="1"/>
    <col min="518" max="518" width="9.07421875" style="1" customWidth="1"/>
    <col min="519" max="519" width="2.765625" style="1" customWidth="1"/>
    <col min="520" max="520" width="8.765625" style="1" customWidth="1"/>
    <col min="521" max="521" width="2.765625" style="1" customWidth="1"/>
    <col min="522" max="522" width="8.4609375" style="1" customWidth="1"/>
    <col min="523" max="523" width="2.765625" style="1" customWidth="1"/>
    <col min="524" max="524" width="7.69140625" style="1" customWidth="1"/>
    <col min="525" max="525" width="2.765625" style="1" customWidth="1"/>
    <col min="526" max="526" width="8.765625" style="1" customWidth="1"/>
    <col min="527" max="527" width="2.765625" style="1" customWidth="1"/>
    <col min="528" max="528" width="10.765625" style="1" customWidth="1"/>
    <col min="529" max="529" width="2.765625" style="1" customWidth="1"/>
    <col min="530" max="530" width="9.53515625" style="1" customWidth="1"/>
    <col min="531" max="531" width="2.765625" style="1" customWidth="1"/>
    <col min="532" max="532" width="8.765625" style="1" customWidth="1"/>
    <col min="533" max="533" width="2.765625" style="1" customWidth="1"/>
    <col min="534" max="534" width="8.765625" style="1" customWidth="1"/>
    <col min="535" max="768" width="8.84375" style="1"/>
    <col min="769" max="769" width="3.3046875" style="1" customWidth="1"/>
    <col min="770" max="770" width="19.07421875" style="1" customWidth="1"/>
    <col min="771" max="771" width="2.765625" style="1" customWidth="1"/>
    <col min="772" max="772" width="8.765625" style="1" customWidth="1"/>
    <col min="773" max="773" width="2.765625" style="1" customWidth="1"/>
    <col min="774" max="774" width="9.07421875" style="1" customWidth="1"/>
    <col min="775" max="775" width="2.765625" style="1" customWidth="1"/>
    <col min="776" max="776" width="8.765625" style="1" customWidth="1"/>
    <col min="777" max="777" width="2.765625" style="1" customWidth="1"/>
    <col min="778" max="778" width="8.4609375" style="1" customWidth="1"/>
    <col min="779" max="779" width="2.765625" style="1" customWidth="1"/>
    <col min="780" max="780" width="7.69140625" style="1" customWidth="1"/>
    <col min="781" max="781" width="2.765625" style="1" customWidth="1"/>
    <col min="782" max="782" width="8.765625" style="1" customWidth="1"/>
    <col min="783" max="783" width="2.765625" style="1" customWidth="1"/>
    <col min="784" max="784" width="10.765625" style="1" customWidth="1"/>
    <col min="785" max="785" width="2.765625" style="1" customWidth="1"/>
    <col min="786" max="786" width="9.53515625" style="1" customWidth="1"/>
    <col min="787" max="787" width="2.765625" style="1" customWidth="1"/>
    <col min="788" max="788" width="8.765625" style="1" customWidth="1"/>
    <col min="789" max="789" width="2.765625" style="1" customWidth="1"/>
    <col min="790" max="790" width="8.765625" style="1" customWidth="1"/>
    <col min="791" max="1024" width="8.84375" style="1"/>
    <col min="1025" max="1025" width="3.3046875" style="1" customWidth="1"/>
    <col min="1026" max="1026" width="19.07421875" style="1" customWidth="1"/>
    <col min="1027" max="1027" width="2.765625" style="1" customWidth="1"/>
    <col min="1028" max="1028" width="8.765625" style="1" customWidth="1"/>
    <col min="1029" max="1029" width="2.765625" style="1" customWidth="1"/>
    <col min="1030" max="1030" width="9.07421875" style="1" customWidth="1"/>
    <col min="1031" max="1031" width="2.765625" style="1" customWidth="1"/>
    <col min="1032" max="1032" width="8.765625" style="1" customWidth="1"/>
    <col min="1033" max="1033" width="2.765625" style="1" customWidth="1"/>
    <col min="1034" max="1034" width="8.4609375" style="1" customWidth="1"/>
    <col min="1035" max="1035" width="2.765625" style="1" customWidth="1"/>
    <col min="1036" max="1036" width="7.69140625" style="1" customWidth="1"/>
    <col min="1037" max="1037" width="2.765625" style="1" customWidth="1"/>
    <col min="1038" max="1038" width="8.765625" style="1" customWidth="1"/>
    <col min="1039" max="1039" width="2.765625" style="1" customWidth="1"/>
    <col min="1040" max="1040" width="10.765625" style="1" customWidth="1"/>
    <col min="1041" max="1041" width="2.765625" style="1" customWidth="1"/>
    <col min="1042" max="1042" width="9.53515625" style="1" customWidth="1"/>
    <col min="1043" max="1043" width="2.765625" style="1" customWidth="1"/>
    <col min="1044" max="1044" width="8.765625" style="1" customWidth="1"/>
    <col min="1045" max="1045" width="2.765625" style="1" customWidth="1"/>
    <col min="1046" max="1046" width="8.765625" style="1" customWidth="1"/>
    <col min="1047" max="1280" width="8.84375" style="1"/>
    <col min="1281" max="1281" width="3.3046875" style="1" customWidth="1"/>
    <col min="1282" max="1282" width="19.07421875" style="1" customWidth="1"/>
    <col min="1283" max="1283" width="2.765625" style="1" customWidth="1"/>
    <col min="1284" max="1284" width="8.765625" style="1" customWidth="1"/>
    <col min="1285" max="1285" width="2.765625" style="1" customWidth="1"/>
    <col min="1286" max="1286" width="9.07421875" style="1" customWidth="1"/>
    <col min="1287" max="1287" width="2.765625" style="1" customWidth="1"/>
    <col min="1288" max="1288" width="8.765625" style="1" customWidth="1"/>
    <col min="1289" max="1289" width="2.765625" style="1" customWidth="1"/>
    <col min="1290" max="1290" width="8.4609375" style="1" customWidth="1"/>
    <col min="1291" max="1291" width="2.765625" style="1" customWidth="1"/>
    <col min="1292" max="1292" width="7.69140625" style="1" customWidth="1"/>
    <col min="1293" max="1293" width="2.765625" style="1" customWidth="1"/>
    <col min="1294" max="1294" width="8.765625" style="1" customWidth="1"/>
    <col min="1295" max="1295" width="2.765625" style="1" customWidth="1"/>
    <col min="1296" max="1296" width="10.765625" style="1" customWidth="1"/>
    <col min="1297" max="1297" width="2.765625" style="1" customWidth="1"/>
    <col min="1298" max="1298" width="9.53515625" style="1" customWidth="1"/>
    <col min="1299" max="1299" width="2.765625" style="1" customWidth="1"/>
    <col min="1300" max="1300" width="8.765625" style="1" customWidth="1"/>
    <col min="1301" max="1301" width="2.765625" style="1" customWidth="1"/>
    <col min="1302" max="1302" width="8.765625" style="1" customWidth="1"/>
    <col min="1303" max="1536" width="8.84375" style="1"/>
    <col min="1537" max="1537" width="3.3046875" style="1" customWidth="1"/>
    <col min="1538" max="1538" width="19.07421875" style="1" customWidth="1"/>
    <col min="1539" max="1539" width="2.765625" style="1" customWidth="1"/>
    <col min="1540" max="1540" width="8.765625" style="1" customWidth="1"/>
    <col min="1541" max="1541" width="2.765625" style="1" customWidth="1"/>
    <col min="1542" max="1542" width="9.07421875" style="1" customWidth="1"/>
    <col min="1543" max="1543" width="2.765625" style="1" customWidth="1"/>
    <col min="1544" max="1544" width="8.765625" style="1" customWidth="1"/>
    <col min="1545" max="1545" width="2.765625" style="1" customWidth="1"/>
    <col min="1546" max="1546" width="8.4609375" style="1" customWidth="1"/>
    <col min="1547" max="1547" width="2.765625" style="1" customWidth="1"/>
    <col min="1548" max="1548" width="7.69140625" style="1" customWidth="1"/>
    <col min="1549" max="1549" width="2.765625" style="1" customWidth="1"/>
    <col min="1550" max="1550" width="8.765625" style="1" customWidth="1"/>
    <col min="1551" max="1551" width="2.765625" style="1" customWidth="1"/>
    <col min="1552" max="1552" width="10.765625" style="1" customWidth="1"/>
    <col min="1553" max="1553" width="2.765625" style="1" customWidth="1"/>
    <col min="1554" max="1554" width="9.53515625" style="1" customWidth="1"/>
    <col min="1555" max="1555" width="2.765625" style="1" customWidth="1"/>
    <col min="1556" max="1556" width="8.765625" style="1" customWidth="1"/>
    <col min="1557" max="1557" width="2.765625" style="1" customWidth="1"/>
    <col min="1558" max="1558" width="8.765625" style="1" customWidth="1"/>
    <col min="1559" max="1792" width="8.84375" style="1"/>
    <col min="1793" max="1793" width="3.3046875" style="1" customWidth="1"/>
    <col min="1794" max="1794" width="19.07421875" style="1" customWidth="1"/>
    <col min="1795" max="1795" width="2.765625" style="1" customWidth="1"/>
    <col min="1796" max="1796" width="8.765625" style="1" customWidth="1"/>
    <col min="1797" max="1797" width="2.765625" style="1" customWidth="1"/>
    <col min="1798" max="1798" width="9.07421875" style="1" customWidth="1"/>
    <col min="1799" max="1799" width="2.765625" style="1" customWidth="1"/>
    <col min="1800" max="1800" width="8.765625" style="1" customWidth="1"/>
    <col min="1801" max="1801" width="2.765625" style="1" customWidth="1"/>
    <col min="1802" max="1802" width="8.4609375" style="1" customWidth="1"/>
    <col min="1803" max="1803" width="2.765625" style="1" customWidth="1"/>
    <col min="1804" max="1804" width="7.69140625" style="1" customWidth="1"/>
    <col min="1805" max="1805" width="2.765625" style="1" customWidth="1"/>
    <col min="1806" max="1806" width="8.765625" style="1" customWidth="1"/>
    <col min="1807" max="1807" width="2.765625" style="1" customWidth="1"/>
    <col min="1808" max="1808" width="10.765625" style="1" customWidth="1"/>
    <col min="1809" max="1809" width="2.765625" style="1" customWidth="1"/>
    <col min="1810" max="1810" width="9.53515625" style="1" customWidth="1"/>
    <col min="1811" max="1811" width="2.765625" style="1" customWidth="1"/>
    <col min="1812" max="1812" width="8.765625" style="1" customWidth="1"/>
    <col min="1813" max="1813" width="2.765625" style="1" customWidth="1"/>
    <col min="1814" max="1814" width="8.765625" style="1" customWidth="1"/>
    <col min="1815" max="2048" width="8.84375" style="1"/>
    <col min="2049" max="2049" width="3.3046875" style="1" customWidth="1"/>
    <col min="2050" max="2050" width="19.07421875" style="1" customWidth="1"/>
    <col min="2051" max="2051" width="2.765625" style="1" customWidth="1"/>
    <col min="2052" max="2052" width="8.765625" style="1" customWidth="1"/>
    <col min="2053" max="2053" width="2.765625" style="1" customWidth="1"/>
    <col min="2054" max="2054" width="9.07421875" style="1" customWidth="1"/>
    <col min="2055" max="2055" width="2.765625" style="1" customWidth="1"/>
    <col min="2056" max="2056" width="8.765625" style="1" customWidth="1"/>
    <col min="2057" max="2057" width="2.765625" style="1" customWidth="1"/>
    <col min="2058" max="2058" width="8.4609375" style="1" customWidth="1"/>
    <col min="2059" max="2059" width="2.765625" style="1" customWidth="1"/>
    <col min="2060" max="2060" width="7.69140625" style="1" customWidth="1"/>
    <col min="2061" max="2061" width="2.765625" style="1" customWidth="1"/>
    <col min="2062" max="2062" width="8.765625" style="1" customWidth="1"/>
    <col min="2063" max="2063" width="2.765625" style="1" customWidth="1"/>
    <col min="2064" max="2064" width="10.765625" style="1" customWidth="1"/>
    <col min="2065" max="2065" width="2.765625" style="1" customWidth="1"/>
    <col min="2066" max="2066" width="9.53515625" style="1" customWidth="1"/>
    <col min="2067" max="2067" width="2.765625" style="1" customWidth="1"/>
    <col min="2068" max="2068" width="8.765625" style="1" customWidth="1"/>
    <col min="2069" max="2069" width="2.765625" style="1" customWidth="1"/>
    <col min="2070" max="2070" width="8.765625" style="1" customWidth="1"/>
    <col min="2071" max="2304" width="8.84375" style="1"/>
    <col min="2305" max="2305" width="3.3046875" style="1" customWidth="1"/>
    <col min="2306" max="2306" width="19.07421875" style="1" customWidth="1"/>
    <col min="2307" max="2307" width="2.765625" style="1" customWidth="1"/>
    <col min="2308" max="2308" width="8.765625" style="1" customWidth="1"/>
    <col min="2309" max="2309" width="2.765625" style="1" customWidth="1"/>
    <col min="2310" max="2310" width="9.07421875" style="1" customWidth="1"/>
    <col min="2311" max="2311" width="2.765625" style="1" customWidth="1"/>
    <col min="2312" max="2312" width="8.765625" style="1" customWidth="1"/>
    <col min="2313" max="2313" width="2.765625" style="1" customWidth="1"/>
    <col min="2314" max="2314" width="8.4609375" style="1" customWidth="1"/>
    <col min="2315" max="2315" width="2.765625" style="1" customWidth="1"/>
    <col min="2316" max="2316" width="7.69140625" style="1" customWidth="1"/>
    <col min="2317" max="2317" width="2.765625" style="1" customWidth="1"/>
    <col min="2318" max="2318" width="8.765625" style="1" customWidth="1"/>
    <col min="2319" max="2319" width="2.765625" style="1" customWidth="1"/>
    <col min="2320" max="2320" width="10.765625" style="1" customWidth="1"/>
    <col min="2321" max="2321" width="2.765625" style="1" customWidth="1"/>
    <col min="2322" max="2322" width="9.53515625" style="1" customWidth="1"/>
    <col min="2323" max="2323" width="2.765625" style="1" customWidth="1"/>
    <col min="2324" max="2324" width="8.765625" style="1" customWidth="1"/>
    <col min="2325" max="2325" width="2.765625" style="1" customWidth="1"/>
    <col min="2326" max="2326" width="8.765625" style="1" customWidth="1"/>
    <col min="2327" max="2560" width="8.84375" style="1"/>
    <col min="2561" max="2561" width="3.3046875" style="1" customWidth="1"/>
    <col min="2562" max="2562" width="19.07421875" style="1" customWidth="1"/>
    <col min="2563" max="2563" width="2.765625" style="1" customWidth="1"/>
    <col min="2564" max="2564" width="8.765625" style="1" customWidth="1"/>
    <col min="2565" max="2565" width="2.765625" style="1" customWidth="1"/>
    <col min="2566" max="2566" width="9.07421875" style="1" customWidth="1"/>
    <col min="2567" max="2567" width="2.765625" style="1" customWidth="1"/>
    <col min="2568" max="2568" width="8.765625" style="1" customWidth="1"/>
    <col min="2569" max="2569" width="2.765625" style="1" customWidth="1"/>
    <col min="2570" max="2570" width="8.4609375" style="1" customWidth="1"/>
    <col min="2571" max="2571" width="2.765625" style="1" customWidth="1"/>
    <col min="2572" max="2572" width="7.69140625" style="1" customWidth="1"/>
    <col min="2573" max="2573" width="2.765625" style="1" customWidth="1"/>
    <col min="2574" max="2574" width="8.765625" style="1" customWidth="1"/>
    <col min="2575" max="2575" width="2.765625" style="1" customWidth="1"/>
    <col min="2576" max="2576" width="10.765625" style="1" customWidth="1"/>
    <col min="2577" max="2577" width="2.765625" style="1" customWidth="1"/>
    <col min="2578" max="2578" width="9.53515625" style="1" customWidth="1"/>
    <col min="2579" max="2579" width="2.765625" style="1" customWidth="1"/>
    <col min="2580" max="2580" width="8.765625" style="1" customWidth="1"/>
    <col min="2581" max="2581" width="2.765625" style="1" customWidth="1"/>
    <col min="2582" max="2582" width="8.765625" style="1" customWidth="1"/>
    <col min="2583" max="2816" width="8.84375" style="1"/>
    <col min="2817" max="2817" width="3.3046875" style="1" customWidth="1"/>
    <col min="2818" max="2818" width="19.07421875" style="1" customWidth="1"/>
    <col min="2819" max="2819" width="2.765625" style="1" customWidth="1"/>
    <col min="2820" max="2820" width="8.765625" style="1" customWidth="1"/>
    <col min="2821" max="2821" width="2.765625" style="1" customWidth="1"/>
    <col min="2822" max="2822" width="9.07421875" style="1" customWidth="1"/>
    <col min="2823" max="2823" width="2.765625" style="1" customWidth="1"/>
    <col min="2824" max="2824" width="8.765625" style="1" customWidth="1"/>
    <col min="2825" max="2825" width="2.765625" style="1" customWidth="1"/>
    <col min="2826" max="2826" width="8.4609375" style="1" customWidth="1"/>
    <col min="2827" max="2827" width="2.765625" style="1" customWidth="1"/>
    <col min="2828" max="2828" width="7.69140625" style="1" customWidth="1"/>
    <col min="2829" max="2829" width="2.765625" style="1" customWidth="1"/>
    <col min="2830" max="2830" width="8.765625" style="1" customWidth="1"/>
    <col min="2831" max="2831" width="2.765625" style="1" customWidth="1"/>
    <col min="2832" max="2832" width="10.765625" style="1" customWidth="1"/>
    <col min="2833" max="2833" width="2.765625" style="1" customWidth="1"/>
    <col min="2834" max="2834" width="9.53515625" style="1" customWidth="1"/>
    <col min="2835" max="2835" width="2.765625" style="1" customWidth="1"/>
    <col min="2836" max="2836" width="8.765625" style="1" customWidth="1"/>
    <col min="2837" max="2837" width="2.765625" style="1" customWidth="1"/>
    <col min="2838" max="2838" width="8.765625" style="1" customWidth="1"/>
    <col min="2839" max="3072" width="8.84375" style="1"/>
    <col min="3073" max="3073" width="3.3046875" style="1" customWidth="1"/>
    <col min="3074" max="3074" width="19.07421875" style="1" customWidth="1"/>
    <col min="3075" max="3075" width="2.765625" style="1" customWidth="1"/>
    <col min="3076" max="3076" width="8.765625" style="1" customWidth="1"/>
    <col min="3077" max="3077" width="2.765625" style="1" customWidth="1"/>
    <col min="3078" max="3078" width="9.07421875" style="1" customWidth="1"/>
    <col min="3079" max="3079" width="2.765625" style="1" customWidth="1"/>
    <col min="3080" max="3080" width="8.765625" style="1" customWidth="1"/>
    <col min="3081" max="3081" width="2.765625" style="1" customWidth="1"/>
    <col min="3082" max="3082" width="8.4609375" style="1" customWidth="1"/>
    <col min="3083" max="3083" width="2.765625" style="1" customWidth="1"/>
    <col min="3084" max="3084" width="7.69140625" style="1" customWidth="1"/>
    <col min="3085" max="3085" width="2.765625" style="1" customWidth="1"/>
    <col min="3086" max="3086" width="8.765625" style="1" customWidth="1"/>
    <col min="3087" max="3087" width="2.765625" style="1" customWidth="1"/>
    <col min="3088" max="3088" width="10.765625" style="1" customWidth="1"/>
    <col min="3089" max="3089" width="2.765625" style="1" customWidth="1"/>
    <col min="3090" max="3090" width="9.53515625" style="1" customWidth="1"/>
    <col min="3091" max="3091" width="2.765625" style="1" customWidth="1"/>
    <col min="3092" max="3092" width="8.765625" style="1" customWidth="1"/>
    <col min="3093" max="3093" width="2.765625" style="1" customWidth="1"/>
    <col min="3094" max="3094" width="8.765625" style="1" customWidth="1"/>
    <col min="3095" max="3328" width="8.84375" style="1"/>
    <col min="3329" max="3329" width="3.3046875" style="1" customWidth="1"/>
    <col min="3330" max="3330" width="19.07421875" style="1" customWidth="1"/>
    <col min="3331" max="3331" width="2.765625" style="1" customWidth="1"/>
    <col min="3332" max="3332" width="8.765625" style="1" customWidth="1"/>
    <col min="3333" max="3333" width="2.765625" style="1" customWidth="1"/>
    <col min="3334" max="3334" width="9.07421875" style="1" customWidth="1"/>
    <col min="3335" max="3335" width="2.765625" style="1" customWidth="1"/>
    <col min="3336" max="3336" width="8.765625" style="1" customWidth="1"/>
    <col min="3337" max="3337" width="2.765625" style="1" customWidth="1"/>
    <col min="3338" max="3338" width="8.4609375" style="1" customWidth="1"/>
    <col min="3339" max="3339" width="2.765625" style="1" customWidth="1"/>
    <col min="3340" max="3340" width="7.69140625" style="1" customWidth="1"/>
    <col min="3341" max="3341" width="2.765625" style="1" customWidth="1"/>
    <col min="3342" max="3342" width="8.765625" style="1" customWidth="1"/>
    <col min="3343" max="3343" width="2.765625" style="1" customWidth="1"/>
    <col min="3344" max="3344" width="10.765625" style="1" customWidth="1"/>
    <col min="3345" max="3345" width="2.765625" style="1" customWidth="1"/>
    <col min="3346" max="3346" width="9.53515625" style="1" customWidth="1"/>
    <col min="3347" max="3347" width="2.765625" style="1" customWidth="1"/>
    <col min="3348" max="3348" width="8.765625" style="1" customWidth="1"/>
    <col min="3349" max="3349" width="2.765625" style="1" customWidth="1"/>
    <col min="3350" max="3350" width="8.765625" style="1" customWidth="1"/>
    <col min="3351" max="3584" width="8.84375" style="1"/>
    <col min="3585" max="3585" width="3.3046875" style="1" customWidth="1"/>
    <col min="3586" max="3586" width="19.07421875" style="1" customWidth="1"/>
    <col min="3587" max="3587" width="2.765625" style="1" customWidth="1"/>
    <col min="3588" max="3588" width="8.765625" style="1" customWidth="1"/>
    <col min="3589" max="3589" width="2.765625" style="1" customWidth="1"/>
    <col min="3590" max="3590" width="9.07421875" style="1" customWidth="1"/>
    <col min="3591" max="3591" width="2.765625" style="1" customWidth="1"/>
    <col min="3592" max="3592" width="8.765625" style="1" customWidth="1"/>
    <col min="3593" max="3593" width="2.765625" style="1" customWidth="1"/>
    <col min="3594" max="3594" width="8.4609375" style="1" customWidth="1"/>
    <col min="3595" max="3595" width="2.765625" style="1" customWidth="1"/>
    <col min="3596" max="3596" width="7.69140625" style="1" customWidth="1"/>
    <col min="3597" max="3597" width="2.765625" style="1" customWidth="1"/>
    <col min="3598" max="3598" width="8.765625" style="1" customWidth="1"/>
    <col min="3599" max="3599" width="2.765625" style="1" customWidth="1"/>
    <col min="3600" max="3600" width="10.765625" style="1" customWidth="1"/>
    <col min="3601" max="3601" width="2.765625" style="1" customWidth="1"/>
    <col min="3602" max="3602" width="9.53515625" style="1" customWidth="1"/>
    <col min="3603" max="3603" width="2.765625" style="1" customWidth="1"/>
    <col min="3604" max="3604" width="8.765625" style="1" customWidth="1"/>
    <col min="3605" max="3605" width="2.765625" style="1" customWidth="1"/>
    <col min="3606" max="3606" width="8.765625" style="1" customWidth="1"/>
    <col min="3607" max="3840" width="8.84375" style="1"/>
    <col min="3841" max="3841" width="3.3046875" style="1" customWidth="1"/>
    <col min="3842" max="3842" width="19.07421875" style="1" customWidth="1"/>
    <col min="3843" max="3843" width="2.765625" style="1" customWidth="1"/>
    <col min="3844" max="3844" width="8.765625" style="1" customWidth="1"/>
    <col min="3845" max="3845" width="2.765625" style="1" customWidth="1"/>
    <col min="3846" max="3846" width="9.07421875" style="1" customWidth="1"/>
    <col min="3847" max="3847" width="2.765625" style="1" customWidth="1"/>
    <col min="3848" max="3848" width="8.765625" style="1" customWidth="1"/>
    <col min="3849" max="3849" width="2.765625" style="1" customWidth="1"/>
    <col min="3850" max="3850" width="8.4609375" style="1" customWidth="1"/>
    <col min="3851" max="3851" width="2.765625" style="1" customWidth="1"/>
    <col min="3852" max="3852" width="7.69140625" style="1" customWidth="1"/>
    <col min="3853" max="3853" width="2.765625" style="1" customWidth="1"/>
    <col min="3854" max="3854" width="8.765625" style="1" customWidth="1"/>
    <col min="3855" max="3855" width="2.765625" style="1" customWidth="1"/>
    <col min="3856" max="3856" width="10.765625" style="1" customWidth="1"/>
    <col min="3857" max="3857" width="2.765625" style="1" customWidth="1"/>
    <col min="3858" max="3858" width="9.53515625" style="1" customWidth="1"/>
    <col min="3859" max="3859" width="2.765625" style="1" customWidth="1"/>
    <col min="3860" max="3860" width="8.765625" style="1" customWidth="1"/>
    <col min="3861" max="3861" width="2.765625" style="1" customWidth="1"/>
    <col min="3862" max="3862" width="8.765625" style="1" customWidth="1"/>
    <col min="3863" max="4096" width="8.84375" style="1"/>
    <col min="4097" max="4097" width="3.3046875" style="1" customWidth="1"/>
    <col min="4098" max="4098" width="19.07421875" style="1" customWidth="1"/>
    <col min="4099" max="4099" width="2.765625" style="1" customWidth="1"/>
    <col min="4100" max="4100" width="8.765625" style="1" customWidth="1"/>
    <col min="4101" max="4101" width="2.765625" style="1" customWidth="1"/>
    <col min="4102" max="4102" width="9.07421875" style="1" customWidth="1"/>
    <col min="4103" max="4103" width="2.765625" style="1" customWidth="1"/>
    <col min="4104" max="4104" width="8.765625" style="1" customWidth="1"/>
    <col min="4105" max="4105" width="2.765625" style="1" customWidth="1"/>
    <col min="4106" max="4106" width="8.4609375" style="1" customWidth="1"/>
    <col min="4107" max="4107" width="2.765625" style="1" customWidth="1"/>
    <col min="4108" max="4108" width="7.69140625" style="1" customWidth="1"/>
    <col min="4109" max="4109" width="2.765625" style="1" customWidth="1"/>
    <col min="4110" max="4110" width="8.765625" style="1" customWidth="1"/>
    <col min="4111" max="4111" width="2.765625" style="1" customWidth="1"/>
    <col min="4112" max="4112" width="10.765625" style="1" customWidth="1"/>
    <col min="4113" max="4113" width="2.765625" style="1" customWidth="1"/>
    <col min="4114" max="4114" width="9.53515625" style="1" customWidth="1"/>
    <col min="4115" max="4115" width="2.765625" style="1" customWidth="1"/>
    <col min="4116" max="4116" width="8.765625" style="1" customWidth="1"/>
    <col min="4117" max="4117" width="2.765625" style="1" customWidth="1"/>
    <col min="4118" max="4118" width="8.765625" style="1" customWidth="1"/>
    <col min="4119" max="4352" width="8.84375" style="1"/>
    <col min="4353" max="4353" width="3.3046875" style="1" customWidth="1"/>
    <col min="4354" max="4354" width="19.07421875" style="1" customWidth="1"/>
    <col min="4355" max="4355" width="2.765625" style="1" customWidth="1"/>
    <col min="4356" max="4356" width="8.765625" style="1" customWidth="1"/>
    <col min="4357" max="4357" width="2.765625" style="1" customWidth="1"/>
    <col min="4358" max="4358" width="9.07421875" style="1" customWidth="1"/>
    <col min="4359" max="4359" width="2.765625" style="1" customWidth="1"/>
    <col min="4360" max="4360" width="8.765625" style="1" customWidth="1"/>
    <col min="4361" max="4361" width="2.765625" style="1" customWidth="1"/>
    <col min="4362" max="4362" width="8.4609375" style="1" customWidth="1"/>
    <col min="4363" max="4363" width="2.765625" style="1" customWidth="1"/>
    <col min="4364" max="4364" width="7.69140625" style="1" customWidth="1"/>
    <col min="4365" max="4365" width="2.765625" style="1" customWidth="1"/>
    <col min="4366" max="4366" width="8.765625" style="1" customWidth="1"/>
    <col min="4367" max="4367" width="2.765625" style="1" customWidth="1"/>
    <col min="4368" max="4368" width="10.765625" style="1" customWidth="1"/>
    <col min="4369" max="4369" width="2.765625" style="1" customWidth="1"/>
    <col min="4370" max="4370" width="9.53515625" style="1" customWidth="1"/>
    <col min="4371" max="4371" width="2.765625" style="1" customWidth="1"/>
    <col min="4372" max="4372" width="8.765625" style="1" customWidth="1"/>
    <col min="4373" max="4373" width="2.765625" style="1" customWidth="1"/>
    <col min="4374" max="4374" width="8.765625" style="1" customWidth="1"/>
    <col min="4375" max="4608" width="8.84375" style="1"/>
    <col min="4609" max="4609" width="3.3046875" style="1" customWidth="1"/>
    <col min="4610" max="4610" width="19.07421875" style="1" customWidth="1"/>
    <col min="4611" max="4611" width="2.765625" style="1" customWidth="1"/>
    <col min="4612" max="4612" width="8.765625" style="1" customWidth="1"/>
    <col min="4613" max="4613" width="2.765625" style="1" customWidth="1"/>
    <col min="4614" max="4614" width="9.07421875" style="1" customWidth="1"/>
    <col min="4615" max="4615" width="2.765625" style="1" customWidth="1"/>
    <col min="4616" max="4616" width="8.765625" style="1" customWidth="1"/>
    <col min="4617" max="4617" width="2.765625" style="1" customWidth="1"/>
    <col min="4618" max="4618" width="8.4609375" style="1" customWidth="1"/>
    <col min="4619" max="4619" width="2.765625" style="1" customWidth="1"/>
    <col min="4620" max="4620" width="7.69140625" style="1" customWidth="1"/>
    <col min="4621" max="4621" width="2.765625" style="1" customWidth="1"/>
    <col min="4622" max="4622" width="8.765625" style="1" customWidth="1"/>
    <col min="4623" max="4623" width="2.765625" style="1" customWidth="1"/>
    <col min="4624" max="4624" width="10.765625" style="1" customWidth="1"/>
    <col min="4625" max="4625" width="2.765625" style="1" customWidth="1"/>
    <col min="4626" max="4626" width="9.53515625" style="1" customWidth="1"/>
    <col min="4627" max="4627" width="2.765625" style="1" customWidth="1"/>
    <col min="4628" max="4628" width="8.765625" style="1" customWidth="1"/>
    <col min="4629" max="4629" width="2.765625" style="1" customWidth="1"/>
    <col min="4630" max="4630" width="8.765625" style="1" customWidth="1"/>
    <col min="4631" max="4864" width="8.84375" style="1"/>
    <col min="4865" max="4865" width="3.3046875" style="1" customWidth="1"/>
    <col min="4866" max="4866" width="19.07421875" style="1" customWidth="1"/>
    <col min="4867" max="4867" width="2.765625" style="1" customWidth="1"/>
    <col min="4868" max="4868" width="8.765625" style="1" customWidth="1"/>
    <col min="4869" max="4869" width="2.765625" style="1" customWidth="1"/>
    <col min="4870" max="4870" width="9.07421875" style="1" customWidth="1"/>
    <col min="4871" max="4871" width="2.765625" style="1" customWidth="1"/>
    <col min="4872" max="4872" width="8.765625" style="1" customWidth="1"/>
    <col min="4873" max="4873" width="2.765625" style="1" customWidth="1"/>
    <col min="4874" max="4874" width="8.4609375" style="1" customWidth="1"/>
    <col min="4875" max="4875" width="2.765625" style="1" customWidth="1"/>
    <col min="4876" max="4876" width="7.69140625" style="1" customWidth="1"/>
    <col min="4877" max="4877" width="2.765625" style="1" customWidth="1"/>
    <col min="4878" max="4878" width="8.765625" style="1" customWidth="1"/>
    <col min="4879" max="4879" width="2.765625" style="1" customWidth="1"/>
    <col min="4880" max="4880" width="10.765625" style="1" customWidth="1"/>
    <col min="4881" max="4881" width="2.765625" style="1" customWidth="1"/>
    <col min="4882" max="4882" width="9.53515625" style="1" customWidth="1"/>
    <col min="4883" max="4883" width="2.765625" style="1" customWidth="1"/>
    <col min="4884" max="4884" width="8.765625" style="1" customWidth="1"/>
    <col min="4885" max="4885" width="2.765625" style="1" customWidth="1"/>
    <col min="4886" max="4886" width="8.765625" style="1" customWidth="1"/>
    <col min="4887" max="5120" width="8.84375" style="1"/>
    <col min="5121" max="5121" width="3.3046875" style="1" customWidth="1"/>
    <col min="5122" max="5122" width="19.07421875" style="1" customWidth="1"/>
    <col min="5123" max="5123" width="2.765625" style="1" customWidth="1"/>
    <col min="5124" max="5124" width="8.765625" style="1" customWidth="1"/>
    <col min="5125" max="5125" width="2.765625" style="1" customWidth="1"/>
    <col min="5126" max="5126" width="9.07421875" style="1" customWidth="1"/>
    <col min="5127" max="5127" width="2.765625" style="1" customWidth="1"/>
    <col min="5128" max="5128" width="8.765625" style="1" customWidth="1"/>
    <col min="5129" max="5129" width="2.765625" style="1" customWidth="1"/>
    <col min="5130" max="5130" width="8.4609375" style="1" customWidth="1"/>
    <col min="5131" max="5131" width="2.765625" style="1" customWidth="1"/>
    <col min="5132" max="5132" width="7.69140625" style="1" customWidth="1"/>
    <col min="5133" max="5133" width="2.765625" style="1" customWidth="1"/>
    <col min="5134" max="5134" width="8.765625" style="1" customWidth="1"/>
    <col min="5135" max="5135" width="2.765625" style="1" customWidth="1"/>
    <col min="5136" max="5136" width="10.765625" style="1" customWidth="1"/>
    <col min="5137" max="5137" width="2.765625" style="1" customWidth="1"/>
    <col min="5138" max="5138" width="9.53515625" style="1" customWidth="1"/>
    <col min="5139" max="5139" width="2.765625" style="1" customWidth="1"/>
    <col min="5140" max="5140" width="8.765625" style="1" customWidth="1"/>
    <col min="5141" max="5141" width="2.765625" style="1" customWidth="1"/>
    <col min="5142" max="5142" width="8.765625" style="1" customWidth="1"/>
    <col min="5143" max="5376" width="8.84375" style="1"/>
    <col min="5377" max="5377" width="3.3046875" style="1" customWidth="1"/>
    <col min="5378" max="5378" width="19.07421875" style="1" customWidth="1"/>
    <col min="5379" max="5379" width="2.765625" style="1" customWidth="1"/>
    <col min="5380" max="5380" width="8.765625" style="1" customWidth="1"/>
    <col min="5381" max="5381" width="2.765625" style="1" customWidth="1"/>
    <col min="5382" max="5382" width="9.07421875" style="1" customWidth="1"/>
    <col min="5383" max="5383" width="2.765625" style="1" customWidth="1"/>
    <col min="5384" max="5384" width="8.765625" style="1" customWidth="1"/>
    <col min="5385" max="5385" width="2.765625" style="1" customWidth="1"/>
    <col min="5386" max="5386" width="8.4609375" style="1" customWidth="1"/>
    <col min="5387" max="5387" width="2.765625" style="1" customWidth="1"/>
    <col min="5388" max="5388" width="7.69140625" style="1" customWidth="1"/>
    <col min="5389" max="5389" width="2.765625" style="1" customWidth="1"/>
    <col min="5390" max="5390" width="8.765625" style="1" customWidth="1"/>
    <col min="5391" max="5391" width="2.765625" style="1" customWidth="1"/>
    <col min="5392" max="5392" width="10.765625" style="1" customWidth="1"/>
    <col min="5393" max="5393" width="2.765625" style="1" customWidth="1"/>
    <col min="5394" max="5394" width="9.53515625" style="1" customWidth="1"/>
    <col min="5395" max="5395" width="2.765625" style="1" customWidth="1"/>
    <col min="5396" max="5396" width="8.765625" style="1" customWidth="1"/>
    <col min="5397" max="5397" width="2.765625" style="1" customWidth="1"/>
    <col min="5398" max="5398" width="8.765625" style="1" customWidth="1"/>
    <col min="5399" max="5632" width="8.84375" style="1"/>
    <col min="5633" max="5633" width="3.3046875" style="1" customWidth="1"/>
    <col min="5634" max="5634" width="19.07421875" style="1" customWidth="1"/>
    <col min="5635" max="5635" width="2.765625" style="1" customWidth="1"/>
    <col min="5636" max="5636" width="8.765625" style="1" customWidth="1"/>
    <col min="5637" max="5637" width="2.765625" style="1" customWidth="1"/>
    <col min="5638" max="5638" width="9.07421875" style="1" customWidth="1"/>
    <col min="5639" max="5639" width="2.765625" style="1" customWidth="1"/>
    <col min="5640" max="5640" width="8.765625" style="1" customWidth="1"/>
    <col min="5641" max="5641" width="2.765625" style="1" customWidth="1"/>
    <col min="5642" max="5642" width="8.4609375" style="1" customWidth="1"/>
    <col min="5643" max="5643" width="2.765625" style="1" customWidth="1"/>
    <col min="5644" max="5644" width="7.69140625" style="1" customWidth="1"/>
    <col min="5645" max="5645" width="2.765625" style="1" customWidth="1"/>
    <col min="5646" max="5646" width="8.765625" style="1" customWidth="1"/>
    <col min="5647" max="5647" width="2.765625" style="1" customWidth="1"/>
    <col min="5648" max="5648" width="10.765625" style="1" customWidth="1"/>
    <col min="5649" max="5649" width="2.765625" style="1" customWidth="1"/>
    <col min="5650" max="5650" width="9.53515625" style="1" customWidth="1"/>
    <col min="5651" max="5651" width="2.765625" style="1" customWidth="1"/>
    <col min="5652" max="5652" width="8.765625" style="1" customWidth="1"/>
    <col min="5653" max="5653" width="2.765625" style="1" customWidth="1"/>
    <col min="5654" max="5654" width="8.765625" style="1" customWidth="1"/>
    <col min="5655" max="5888" width="8.84375" style="1"/>
    <col min="5889" max="5889" width="3.3046875" style="1" customWidth="1"/>
    <col min="5890" max="5890" width="19.07421875" style="1" customWidth="1"/>
    <col min="5891" max="5891" width="2.765625" style="1" customWidth="1"/>
    <col min="5892" max="5892" width="8.765625" style="1" customWidth="1"/>
    <col min="5893" max="5893" width="2.765625" style="1" customWidth="1"/>
    <col min="5894" max="5894" width="9.07421875" style="1" customWidth="1"/>
    <col min="5895" max="5895" width="2.765625" style="1" customWidth="1"/>
    <col min="5896" max="5896" width="8.765625" style="1" customWidth="1"/>
    <col min="5897" max="5897" width="2.765625" style="1" customWidth="1"/>
    <col min="5898" max="5898" width="8.4609375" style="1" customWidth="1"/>
    <col min="5899" max="5899" width="2.765625" style="1" customWidth="1"/>
    <col min="5900" max="5900" width="7.69140625" style="1" customWidth="1"/>
    <col min="5901" max="5901" width="2.765625" style="1" customWidth="1"/>
    <col min="5902" max="5902" width="8.765625" style="1" customWidth="1"/>
    <col min="5903" max="5903" width="2.765625" style="1" customWidth="1"/>
    <col min="5904" max="5904" width="10.765625" style="1" customWidth="1"/>
    <col min="5905" max="5905" width="2.765625" style="1" customWidth="1"/>
    <col min="5906" max="5906" width="9.53515625" style="1" customWidth="1"/>
    <col min="5907" max="5907" width="2.765625" style="1" customWidth="1"/>
    <col min="5908" max="5908" width="8.765625" style="1" customWidth="1"/>
    <col min="5909" max="5909" width="2.765625" style="1" customWidth="1"/>
    <col min="5910" max="5910" width="8.765625" style="1" customWidth="1"/>
    <col min="5911" max="6144" width="8.84375" style="1"/>
    <col min="6145" max="6145" width="3.3046875" style="1" customWidth="1"/>
    <col min="6146" max="6146" width="19.07421875" style="1" customWidth="1"/>
    <col min="6147" max="6147" width="2.765625" style="1" customWidth="1"/>
    <col min="6148" max="6148" width="8.765625" style="1" customWidth="1"/>
    <col min="6149" max="6149" width="2.765625" style="1" customWidth="1"/>
    <col min="6150" max="6150" width="9.07421875" style="1" customWidth="1"/>
    <col min="6151" max="6151" width="2.765625" style="1" customWidth="1"/>
    <col min="6152" max="6152" width="8.765625" style="1" customWidth="1"/>
    <col min="6153" max="6153" width="2.765625" style="1" customWidth="1"/>
    <col min="6154" max="6154" width="8.4609375" style="1" customWidth="1"/>
    <col min="6155" max="6155" width="2.765625" style="1" customWidth="1"/>
    <col min="6156" max="6156" width="7.69140625" style="1" customWidth="1"/>
    <col min="6157" max="6157" width="2.765625" style="1" customWidth="1"/>
    <col min="6158" max="6158" width="8.765625" style="1" customWidth="1"/>
    <col min="6159" max="6159" width="2.765625" style="1" customWidth="1"/>
    <col min="6160" max="6160" width="10.765625" style="1" customWidth="1"/>
    <col min="6161" max="6161" width="2.765625" style="1" customWidth="1"/>
    <col min="6162" max="6162" width="9.53515625" style="1" customWidth="1"/>
    <col min="6163" max="6163" width="2.765625" style="1" customWidth="1"/>
    <col min="6164" max="6164" width="8.765625" style="1" customWidth="1"/>
    <col min="6165" max="6165" width="2.765625" style="1" customWidth="1"/>
    <col min="6166" max="6166" width="8.765625" style="1" customWidth="1"/>
    <col min="6167" max="6400" width="8.84375" style="1"/>
    <col min="6401" max="6401" width="3.3046875" style="1" customWidth="1"/>
    <col min="6402" max="6402" width="19.07421875" style="1" customWidth="1"/>
    <col min="6403" max="6403" width="2.765625" style="1" customWidth="1"/>
    <col min="6404" max="6404" width="8.765625" style="1" customWidth="1"/>
    <col min="6405" max="6405" width="2.765625" style="1" customWidth="1"/>
    <col min="6406" max="6406" width="9.07421875" style="1" customWidth="1"/>
    <col min="6407" max="6407" width="2.765625" style="1" customWidth="1"/>
    <col min="6408" max="6408" width="8.765625" style="1" customWidth="1"/>
    <col min="6409" max="6409" width="2.765625" style="1" customWidth="1"/>
    <col min="6410" max="6410" width="8.4609375" style="1" customWidth="1"/>
    <col min="6411" max="6411" width="2.765625" style="1" customWidth="1"/>
    <col min="6412" max="6412" width="7.69140625" style="1" customWidth="1"/>
    <col min="6413" max="6413" width="2.765625" style="1" customWidth="1"/>
    <col min="6414" max="6414" width="8.765625" style="1" customWidth="1"/>
    <col min="6415" max="6415" width="2.765625" style="1" customWidth="1"/>
    <col min="6416" max="6416" width="10.765625" style="1" customWidth="1"/>
    <col min="6417" max="6417" width="2.765625" style="1" customWidth="1"/>
    <col min="6418" max="6418" width="9.53515625" style="1" customWidth="1"/>
    <col min="6419" max="6419" width="2.765625" style="1" customWidth="1"/>
    <col min="6420" max="6420" width="8.765625" style="1" customWidth="1"/>
    <col min="6421" max="6421" width="2.765625" style="1" customWidth="1"/>
    <col min="6422" max="6422" width="8.765625" style="1" customWidth="1"/>
    <col min="6423" max="6656" width="8.84375" style="1"/>
    <col min="6657" max="6657" width="3.3046875" style="1" customWidth="1"/>
    <col min="6658" max="6658" width="19.07421875" style="1" customWidth="1"/>
    <col min="6659" max="6659" width="2.765625" style="1" customWidth="1"/>
    <col min="6660" max="6660" width="8.765625" style="1" customWidth="1"/>
    <col min="6661" max="6661" width="2.765625" style="1" customWidth="1"/>
    <col min="6662" max="6662" width="9.07421875" style="1" customWidth="1"/>
    <col min="6663" max="6663" width="2.765625" style="1" customWidth="1"/>
    <col min="6664" max="6664" width="8.765625" style="1" customWidth="1"/>
    <col min="6665" max="6665" width="2.765625" style="1" customWidth="1"/>
    <col min="6666" max="6666" width="8.4609375" style="1" customWidth="1"/>
    <col min="6667" max="6667" width="2.765625" style="1" customWidth="1"/>
    <col min="6668" max="6668" width="7.69140625" style="1" customWidth="1"/>
    <col min="6669" max="6669" width="2.765625" style="1" customWidth="1"/>
    <col min="6670" max="6670" width="8.765625" style="1" customWidth="1"/>
    <col min="6671" max="6671" width="2.765625" style="1" customWidth="1"/>
    <col min="6672" max="6672" width="10.765625" style="1" customWidth="1"/>
    <col min="6673" max="6673" width="2.765625" style="1" customWidth="1"/>
    <col min="6674" max="6674" width="9.53515625" style="1" customWidth="1"/>
    <col min="6675" max="6675" width="2.765625" style="1" customWidth="1"/>
    <col min="6676" max="6676" width="8.765625" style="1" customWidth="1"/>
    <col min="6677" max="6677" width="2.765625" style="1" customWidth="1"/>
    <col min="6678" max="6678" width="8.765625" style="1" customWidth="1"/>
    <col min="6679" max="6912" width="8.84375" style="1"/>
    <col min="6913" max="6913" width="3.3046875" style="1" customWidth="1"/>
    <col min="6914" max="6914" width="19.07421875" style="1" customWidth="1"/>
    <col min="6915" max="6915" width="2.765625" style="1" customWidth="1"/>
    <col min="6916" max="6916" width="8.765625" style="1" customWidth="1"/>
    <col min="6917" max="6917" width="2.765625" style="1" customWidth="1"/>
    <col min="6918" max="6918" width="9.07421875" style="1" customWidth="1"/>
    <col min="6919" max="6919" width="2.765625" style="1" customWidth="1"/>
    <col min="6920" max="6920" width="8.765625" style="1" customWidth="1"/>
    <col min="6921" max="6921" width="2.765625" style="1" customWidth="1"/>
    <col min="6922" max="6922" width="8.4609375" style="1" customWidth="1"/>
    <col min="6923" max="6923" width="2.765625" style="1" customWidth="1"/>
    <col min="6924" max="6924" width="7.69140625" style="1" customWidth="1"/>
    <col min="6925" max="6925" width="2.765625" style="1" customWidth="1"/>
    <col min="6926" max="6926" width="8.765625" style="1" customWidth="1"/>
    <col min="6927" max="6927" width="2.765625" style="1" customWidth="1"/>
    <col min="6928" max="6928" width="10.765625" style="1" customWidth="1"/>
    <col min="6929" max="6929" width="2.765625" style="1" customWidth="1"/>
    <col min="6930" max="6930" width="9.53515625" style="1" customWidth="1"/>
    <col min="6931" max="6931" width="2.765625" style="1" customWidth="1"/>
    <col min="6932" max="6932" width="8.765625" style="1" customWidth="1"/>
    <col min="6933" max="6933" width="2.765625" style="1" customWidth="1"/>
    <col min="6934" max="6934" width="8.765625" style="1" customWidth="1"/>
    <col min="6935" max="7168" width="8.84375" style="1"/>
    <col min="7169" max="7169" width="3.3046875" style="1" customWidth="1"/>
    <col min="7170" max="7170" width="19.07421875" style="1" customWidth="1"/>
    <col min="7171" max="7171" width="2.765625" style="1" customWidth="1"/>
    <col min="7172" max="7172" width="8.765625" style="1" customWidth="1"/>
    <col min="7173" max="7173" width="2.765625" style="1" customWidth="1"/>
    <col min="7174" max="7174" width="9.07421875" style="1" customWidth="1"/>
    <col min="7175" max="7175" width="2.765625" style="1" customWidth="1"/>
    <col min="7176" max="7176" width="8.765625" style="1" customWidth="1"/>
    <col min="7177" max="7177" width="2.765625" style="1" customWidth="1"/>
    <col min="7178" max="7178" width="8.4609375" style="1" customWidth="1"/>
    <col min="7179" max="7179" width="2.765625" style="1" customWidth="1"/>
    <col min="7180" max="7180" width="7.69140625" style="1" customWidth="1"/>
    <col min="7181" max="7181" width="2.765625" style="1" customWidth="1"/>
    <col min="7182" max="7182" width="8.765625" style="1" customWidth="1"/>
    <col min="7183" max="7183" width="2.765625" style="1" customWidth="1"/>
    <col min="7184" max="7184" width="10.765625" style="1" customWidth="1"/>
    <col min="7185" max="7185" width="2.765625" style="1" customWidth="1"/>
    <col min="7186" max="7186" width="9.53515625" style="1" customWidth="1"/>
    <col min="7187" max="7187" width="2.765625" style="1" customWidth="1"/>
    <col min="7188" max="7188" width="8.765625" style="1" customWidth="1"/>
    <col min="7189" max="7189" width="2.765625" style="1" customWidth="1"/>
    <col min="7190" max="7190" width="8.765625" style="1" customWidth="1"/>
    <col min="7191" max="7424" width="8.84375" style="1"/>
    <col min="7425" max="7425" width="3.3046875" style="1" customWidth="1"/>
    <col min="7426" max="7426" width="19.07421875" style="1" customWidth="1"/>
    <col min="7427" max="7427" width="2.765625" style="1" customWidth="1"/>
    <col min="7428" max="7428" width="8.765625" style="1" customWidth="1"/>
    <col min="7429" max="7429" width="2.765625" style="1" customWidth="1"/>
    <col min="7430" max="7430" width="9.07421875" style="1" customWidth="1"/>
    <col min="7431" max="7431" width="2.765625" style="1" customWidth="1"/>
    <col min="7432" max="7432" width="8.765625" style="1" customWidth="1"/>
    <col min="7433" max="7433" width="2.765625" style="1" customWidth="1"/>
    <col min="7434" max="7434" width="8.4609375" style="1" customWidth="1"/>
    <col min="7435" max="7435" width="2.765625" style="1" customWidth="1"/>
    <col min="7436" max="7436" width="7.69140625" style="1" customWidth="1"/>
    <col min="7437" max="7437" width="2.765625" style="1" customWidth="1"/>
    <col min="7438" max="7438" width="8.765625" style="1" customWidth="1"/>
    <col min="7439" max="7439" width="2.765625" style="1" customWidth="1"/>
    <col min="7440" max="7440" width="10.765625" style="1" customWidth="1"/>
    <col min="7441" max="7441" width="2.765625" style="1" customWidth="1"/>
    <col min="7442" max="7442" width="9.53515625" style="1" customWidth="1"/>
    <col min="7443" max="7443" width="2.765625" style="1" customWidth="1"/>
    <col min="7444" max="7444" width="8.765625" style="1" customWidth="1"/>
    <col min="7445" max="7445" width="2.765625" style="1" customWidth="1"/>
    <col min="7446" max="7446" width="8.765625" style="1" customWidth="1"/>
    <col min="7447" max="7680" width="8.84375" style="1"/>
    <col min="7681" max="7681" width="3.3046875" style="1" customWidth="1"/>
    <col min="7682" max="7682" width="19.07421875" style="1" customWidth="1"/>
    <col min="7683" max="7683" width="2.765625" style="1" customWidth="1"/>
    <col min="7684" max="7684" width="8.765625" style="1" customWidth="1"/>
    <col min="7685" max="7685" width="2.765625" style="1" customWidth="1"/>
    <col min="7686" max="7686" width="9.07421875" style="1" customWidth="1"/>
    <col min="7687" max="7687" width="2.765625" style="1" customWidth="1"/>
    <col min="7688" max="7688" width="8.765625" style="1" customWidth="1"/>
    <col min="7689" max="7689" width="2.765625" style="1" customWidth="1"/>
    <col min="7690" max="7690" width="8.4609375" style="1" customWidth="1"/>
    <col min="7691" max="7691" width="2.765625" style="1" customWidth="1"/>
    <col min="7692" max="7692" width="7.69140625" style="1" customWidth="1"/>
    <col min="7693" max="7693" width="2.765625" style="1" customWidth="1"/>
    <col min="7694" max="7694" width="8.765625" style="1" customWidth="1"/>
    <col min="7695" max="7695" width="2.765625" style="1" customWidth="1"/>
    <col min="7696" max="7696" width="10.765625" style="1" customWidth="1"/>
    <col min="7697" max="7697" width="2.765625" style="1" customWidth="1"/>
    <col min="7698" max="7698" width="9.53515625" style="1" customWidth="1"/>
    <col min="7699" max="7699" width="2.765625" style="1" customWidth="1"/>
    <col min="7700" max="7700" width="8.765625" style="1" customWidth="1"/>
    <col min="7701" max="7701" width="2.765625" style="1" customWidth="1"/>
    <col min="7702" max="7702" width="8.765625" style="1" customWidth="1"/>
    <col min="7703" max="7936" width="8.84375" style="1"/>
    <col min="7937" max="7937" width="3.3046875" style="1" customWidth="1"/>
    <col min="7938" max="7938" width="19.07421875" style="1" customWidth="1"/>
    <col min="7939" max="7939" width="2.765625" style="1" customWidth="1"/>
    <col min="7940" max="7940" width="8.765625" style="1" customWidth="1"/>
    <col min="7941" max="7941" width="2.765625" style="1" customWidth="1"/>
    <col min="7942" max="7942" width="9.07421875" style="1" customWidth="1"/>
    <col min="7943" max="7943" width="2.765625" style="1" customWidth="1"/>
    <col min="7944" max="7944" width="8.765625" style="1" customWidth="1"/>
    <col min="7945" max="7945" width="2.765625" style="1" customWidth="1"/>
    <col min="7946" max="7946" width="8.4609375" style="1" customWidth="1"/>
    <col min="7947" max="7947" width="2.765625" style="1" customWidth="1"/>
    <col min="7948" max="7948" width="7.69140625" style="1" customWidth="1"/>
    <col min="7949" max="7949" width="2.765625" style="1" customWidth="1"/>
    <col min="7950" max="7950" width="8.765625" style="1" customWidth="1"/>
    <col min="7951" max="7951" width="2.765625" style="1" customWidth="1"/>
    <col min="7952" max="7952" width="10.765625" style="1" customWidth="1"/>
    <col min="7953" max="7953" width="2.765625" style="1" customWidth="1"/>
    <col min="7954" max="7954" width="9.53515625" style="1" customWidth="1"/>
    <col min="7955" max="7955" width="2.765625" style="1" customWidth="1"/>
    <col min="7956" max="7956" width="8.765625" style="1" customWidth="1"/>
    <col min="7957" max="7957" width="2.765625" style="1" customWidth="1"/>
    <col min="7958" max="7958" width="8.765625" style="1" customWidth="1"/>
    <col min="7959" max="8192" width="8.84375" style="1"/>
    <col min="8193" max="8193" width="3.3046875" style="1" customWidth="1"/>
    <col min="8194" max="8194" width="19.07421875" style="1" customWidth="1"/>
    <col min="8195" max="8195" width="2.765625" style="1" customWidth="1"/>
    <col min="8196" max="8196" width="8.765625" style="1" customWidth="1"/>
    <col min="8197" max="8197" width="2.765625" style="1" customWidth="1"/>
    <col min="8198" max="8198" width="9.07421875" style="1" customWidth="1"/>
    <col min="8199" max="8199" width="2.765625" style="1" customWidth="1"/>
    <col min="8200" max="8200" width="8.765625" style="1" customWidth="1"/>
    <col min="8201" max="8201" width="2.765625" style="1" customWidth="1"/>
    <col min="8202" max="8202" width="8.4609375" style="1" customWidth="1"/>
    <col min="8203" max="8203" width="2.765625" style="1" customWidth="1"/>
    <col min="8204" max="8204" width="7.69140625" style="1" customWidth="1"/>
    <col min="8205" max="8205" width="2.765625" style="1" customWidth="1"/>
    <col min="8206" max="8206" width="8.765625" style="1" customWidth="1"/>
    <col min="8207" max="8207" width="2.765625" style="1" customWidth="1"/>
    <col min="8208" max="8208" width="10.765625" style="1" customWidth="1"/>
    <col min="8209" max="8209" width="2.765625" style="1" customWidth="1"/>
    <col min="8210" max="8210" width="9.53515625" style="1" customWidth="1"/>
    <col min="8211" max="8211" width="2.765625" style="1" customWidth="1"/>
    <col min="8212" max="8212" width="8.765625" style="1" customWidth="1"/>
    <col min="8213" max="8213" width="2.765625" style="1" customWidth="1"/>
    <col min="8214" max="8214" width="8.765625" style="1" customWidth="1"/>
    <col min="8215" max="8448" width="8.84375" style="1"/>
    <col min="8449" max="8449" width="3.3046875" style="1" customWidth="1"/>
    <col min="8450" max="8450" width="19.07421875" style="1" customWidth="1"/>
    <col min="8451" max="8451" width="2.765625" style="1" customWidth="1"/>
    <col min="8452" max="8452" width="8.765625" style="1" customWidth="1"/>
    <col min="8453" max="8453" width="2.765625" style="1" customWidth="1"/>
    <col min="8454" max="8454" width="9.07421875" style="1" customWidth="1"/>
    <col min="8455" max="8455" width="2.765625" style="1" customWidth="1"/>
    <col min="8456" max="8456" width="8.765625" style="1" customWidth="1"/>
    <col min="8457" max="8457" width="2.765625" style="1" customWidth="1"/>
    <col min="8458" max="8458" width="8.4609375" style="1" customWidth="1"/>
    <col min="8459" max="8459" width="2.765625" style="1" customWidth="1"/>
    <col min="8460" max="8460" width="7.69140625" style="1" customWidth="1"/>
    <col min="8461" max="8461" width="2.765625" style="1" customWidth="1"/>
    <col min="8462" max="8462" width="8.765625" style="1" customWidth="1"/>
    <col min="8463" max="8463" width="2.765625" style="1" customWidth="1"/>
    <col min="8464" max="8464" width="10.765625" style="1" customWidth="1"/>
    <col min="8465" max="8465" width="2.765625" style="1" customWidth="1"/>
    <col min="8466" max="8466" width="9.53515625" style="1" customWidth="1"/>
    <col min="8467" max="8467" width="2.765625" style="1" customWidth="1"/>
    <col min="8468" max="8468" width="8.765625" style="1" customWidth="1"/>
    <col min="8469" max="8469" width="2.765625" style="1" customWidth="1"/>
    <col min="8470" max="8470" width="8.765625" style="1" customWidth="1"/>
    <col min="8471" max="8704" width="8.84375" style="1"/>
    <col min="8705" max="8705" width="3.3046875" style="1" customWidth="1"/>
    <col min="8706" max="8706" width="19.07421875" style="1" customWidth="1"/>
    <col min="8707" max="8707" width="2.765625" style="1" customWidth="1"/>
    <col min="8708" max="8708" width="8.765625" style="1" customWidth="1"/>
    <col min="8709" max="8709" width="2.765625" style="1" customWidth="1"/>
    <col min="8710" max="8710" width="9.07421875" style="1" customWidth="1"/>
    <col min="8711" max="8711" width="2.765625" style="1" customWidth="1"/>
    <col min="8712" max="8712" width="8.765625" style="1" customWidth="1"/>
    <col min="8713" max="8713" width="2.765625" style="1" customWidth="1"/>
    <col min="8714" max="8714" width="8.4609375" style="1" customWidth="1"/>
    <col min="8715" max="8715" width="2.765625" style="1" customWidth="1"/>
    <col min="8716" max="8716" width="7.69140625" style="1" customWidth="1"/>
    <col min="8717" max="8717" width="2.765625" style="1" customWidth="1"/>
    <col min="8718" max="8718" width="8.765625" style="1" customWidth="1"/>
    <col min="8719" max="8719" width="2.765625" style="1" customWidth="1"/>
    <col min="8720" max="8720" width="10.765625" style="1" customWidth="1"/>
    <col min="8721" max="8721" width="2.765625" style="1" customWidth="1"/>
    <col min="8722" max="8722" width="9.53515625" style="1" customWidth="1"/>
    <col min="8723" max="8723" width="2.765625" style="1" customWidth="1"/>
    <col min="8724" max="8724" width="8.765625" style="1" customWidth="1"/>
    <col min="8725" max="8725" width="2.765625" style="1" customWidth="1"/>
    <col min="8726" max="8726" width="8.765625" style="1" customWidth="1"/>
    <col min="8727" max="8960" width="8.84375" style="1"/>
    <col min="8961" max="8961" width="3.3046875" style="1" customWidth="1"/>
    <col min="8962" max="8962" width="19.07421875" style="1" customWidth="1"/>
    <col min="8963" max="8963" width="2.765625" style="1" customWidth="1"/>
    <col min="8964" max="8964" width="8.765625" style="1" customWidth="1"/>
    <col min="8965" max="8965" width="2.765625" style="1" customWidth="1"/>
    <col min="8966" max="8966" width="9.07421875" style="1" customWidth="1"/>
    <col min="8967" max="8967" width="2.765625" style="1" customWidth="1"/>
    <col min="8968" max="8968" width="8.765625" style="1" customWidth="1"/>
    <col min="8969" max="8969" width="2.765625" style="1" customWidth="1"/>
    <col min="8970" max="8970" width="8.4609375" style="1" customWidth="1"/>
    <col min="8971" max="8971" width="2.765625" style="1" customWidth="1"/>
    <col min="8972" max="8972" width="7.69140625" style="1" customWidth="1"/>
    <col min="8973" max="8973" width="2.765625" style="1" customWidth="1"/>
    <col min="8974" max="8974" width="8.765625" style="1" customWidth="1"/>
    <col min="8975" max="8975" width="2.765625" style="1" customWidth="1"/>
    <col min="8976" max="8976" width="10.765625" style="1" customWidth="1"/>
    <col min="8977" max="8977" width="2.765625" style="1" customWidth="1"/>
    <col min="8978" max="8978" width="9.53515625" style="1" customWidth="1"/>
    <col min="8979" max="8979" width="2.765625" style="1" customWidth="1"/>
    <col min="8980" max="8980" width="8.765625" style="1" customWidth="1"/>
    <col min="8981" max="8981" width="2.765625" style="1" customWidth="1"/>
    <col min="8982" max="8982" width="8.765625" style="1" customWidth="1"/>
    <col min="8983" max="9216" width="8.84375" style="1"/>
    <col min="9217" max="9217" width="3.3046875" style="1" customWidth="1"/>
    <col min="9218" max="9218" width="19.07421875" style="1" customWidth="1"/>
    <col min="9219" max="9219" width="2.765625" style="1" customWidth="1"/>
    <col min="9220" max="9220" width="8.765625" style="1" customWidth="1"/>
    <col min="9221" max="9221" width="2.765625" style="1" customWidth="1"/>
    <col min="9222" max="9222" width="9.07421875" style="1" customWidth="1"/>
    <col min="9223" max="9223" width="2.765625" style="1" customWidth="1"/>
    <col min="9224" max="9224" width="8.765625" style="1" customWidth="1"/>
    <col min="9225" max="9225" width="2.765625" style="1" customWidth="1"/>
    <col min="9226" max="9226" width="8.4609375" style="1" customWidth="1"/>
    <col min="9227" max="9227" width="2.765625" style="1" customWidth="1"/>
    <col min="9228" max="9228" width="7.69140625" style="1" customWidth="1"/>
    <col min="9229" max="9229" width="2.765625" style="1" customWidth="1"/>
    <col min="9230" max="9230" width="8.765625" style="1" customWidth="1"/>
    <col min="9231" max="9231" width="2.765625" style="1" customWidth="1"/>
    <col min="9232" max="9232" width="10.765625" style="1" customWidth="1"/>
    <col min="9233" max="9233" width="2.765625" style="1" customWidth="1"/>
    <col min="9234" max="9234" width="9.53515625" style="1" customWidth="1"/>
    <col min="9235" max="9235" width="2.765625" style="1" customWidth="1"/>
    <col min="9236" max="9236" width="8.765625" style="1" customWidth="1"/>
    <col min="9237" max="9237" width="2.765625" style="1" customWidth="1"/>
    <col min="9238" max="9238" width="8.765625" style="1" customWidth="1"/>
    <col min="9239" max="9472" width="8.84375" style="1"/>
    <col min="9473" max="9473" width="3.3046875" style="1" customWidth="1"/>
    <col min="9474" max="9474" width="19.07421875" style="1" customWidth="1"/>
    <col min="9475" max="9475" width="2.765625" style="1" customWidth="1"/>
    <col min="9476" max="9476" width="8.765625" style="1" customWidth="1"/>
    <col min="9477" max="9477" width="2.765625" style="1" customWidth="1"/>
    <col min="9478" max="9478" width="9.07421875" style="1" customWidth="1"/>
    <col min="9479" max="9479" width="2.765625" style="1" customWidth="1"/>
    <col min="9480" max="9480" width="8.765625" style="1" customWidth="1"/>
    <col min="9481" max="9481" width="2.765625" style="1" customWidth="1"/>
    <col min="9482" max="9482" width="8.4609375" style="1" customWidth="1"/>
    <col min="9483" max="9483" width="2.765625" style="1" customWidth="1"/>
    <col min="9484" max="9484" width="7.69140625" style="1" customWidth="1"/>
    <col min="9485" max="9485" width="2.765625" style="1" customWidth="1"/>
    <col min="9486" max="9486" width="8.765625" style="1" customWidth="1"/>
    <col min="9487" max="9487" width="2.765625" style="1" customWidth="1"/>
    <col min="9488" max="9488" width="10.765625" style="1" customWidth="1"/>
    <col min="9489" max="9489" width="2.765625" style="1" customWidth="1"/>
    <col min="9490" max="9490" width="9.53515625" style="1" customWidth="1"/>
    <col min="9491" max="9491" width="2.765625" style="1" customWidth="1"/>
    <col min="9492" max="9492" width="8.765625" style="1" customWidth="1"/>
    <col min="9493" max="9493" width="2.765625" style="1" customWidth="1"/>
    <col min="9494" max="9494" width="8.765625" style="1" customWidth="1"/>
    <col min="9495" max="9728" width="8.84375" style="1"/>
    <col min="9729" max="9729" width="3.3046875" style="1" customWidth="1"/>
    <col min="9730" max="9730" width="19.07421875" style="1" customWidth="1"/>
    <col min="9731" max="9731" width="2.765625" style="1" customWidth="1"/>
    <col min="9732" max="9732" width="8.765625" style="1" customWidth="1"/>
    <col min="9733" max="9733" width="2.765625" style="1" customWidth="1"/>
    <col min="9734" max="9734" width="9.07421875" style="1" customWidth="1"/>
    <col min="9735" max="9735" width="2.765625" style="1" customWidth="1"/>
    <col min="9736" max="9736" width="8.765625" style="1" customWidth="1"/>
    <col min="9737" max="9737" width="2.765625" style="1" customWidth="1"/>
    <col min="9738" max="9738" width="8.4609375" style="1" customWidth="1"/>
    <col min="9739" max="9739" width="2.765625" style="1" customWidth="1"/>
    <col min="9740" max="9740" width="7.69140625" style="1" customWidth="1"/>
    <col min="9741" max="9741" width="2.765625" style="1" customWidth="1"/>
    <col min="9742" max="9742" width="8.765625" style="1" customWidth="1"/>
    <col min="9743" max="9743" width="2.765625" style="1" customWidth="1"/>
    <col min="9744" max="9744" width="10.765625" style="1" customWidth="1"/>
    <col min="9745" max="9745" width="2.765625" style="1" customWidth="1"/>
    <col min="9746" max="9746" width="9.53515625" style="1" customWidth="1"/>
    <col min="9747" max="9747" width="2.765625" style="1" customWidth="1"/>
    <col min="9748" max="9748" width="8.765625" style="1" customWidth="1"/>
    <col min="9749" max="9749" width="2.765625" style="1" customWidth="1"/>
    <col min="9750" max="9750" width="8.765625" style="1" customWidth="1"/>
    <col min="9751" max="9984" width="8.84375" style="1"/>
    <col min="9985" max="9985" width="3.3046875" style="1" customWidth="1"/>
    <col min="9986" max="9986" width="19.07421875" style="1" customWidth="1"/>
    <col min="9987" max="9987" width="2.765625" style="1" customWidth="1"/>
    <col min="9988" max="9988" width="8.765625" style="1" customWidth="1"/>
    <col min="9989" max="9989" width="2.765625" style="1" customWidth="1"/>
    <col min="9990" max="9990" width="9.07421875" style="1" customWidth="1"/>
    <col min="9991" max="9991" width="2.765625" style="1" customWidth="1"/>
    <col min="9992" max="9992" width="8.765625" style="1" customWidth="1"/>
    <col min="9993" max="9993" width="2.765625" style="1" customWidth="1"/>
    <col min="9994" max="9994" width="8.4609375" style="1" customWidth="1"/>
    <col min="9995" max="9995" width="2.765625" style="1" customWidth="1"/>
    <col min="9996" max="9996" width="7.69140625" style="1" customWidth="1"/>
    <col min="9997" max="9997" width="2.765625" style="1" customWidth="1"/>
    <col min="9998" max="9998" width="8.765625" style="1" customWidth="1"/>
    <col min="9999" max="9999" width="2.765625" style="1" customWidth="1"/>
    <col min="10000" max="10000" width="10.765625" style="1" customWidth="1"/>
    <col min="10001" max="10001" width="2.765625" style="1" customWidth="1"/>
    <col min="10002" max="10002" width="9.53515625" style="1" customWidth="1"/>
    <col min="10003" max="10003" width="2.765625" style="1" customWidth="1"/>
    <col min="10004" max="10004" width="8.765625" style="1" customWidth="1"/>
    <col min="10005" max="10005" width="2.765625" style="1" customWidth="1"/>
    <col min="10006" max="10006" width="8.765625" style="1" customWidth="1"/>
    <col min="10007" max="10240" width="8.84375" style="1"/>
    <col min="10241" max="10241" width="3.3046875" style="1" customWidth="1"/>
    <col min="10242" max="10242" width="19.07421875" style="1" customWidth="1"/>
    <col min="10243" max="10243" width="2.765625" style="1" customWidth="1"/>
    <col min="10244" max="10244" width="8.765625" style="1" customWidth="1"/>
    <col min="10245" max="10245" width="2.765625" style="1" customWidth="1"/>
    <col min="10246" max="10246" width="9.07421875" style="1" customWidth="1"/>
    <col min="10247" max="10247" width="2.765625" style="1" customWidth="1"/>
    <col min="10248" max="10248" width="8.765625" style="1" customWidth="1"/>
    <col min="10249" max="10249" width="2.765625" style="1" customWidth="1"/>
    <col min="10250" max="10250" width="8.4609375" style="1" customWidth="1"/>
    <col min="10251" max="10251" width="2.765625" style="1" customWidth="1"/>
    <col min="10252" max="10252" width="7.69140625" style="1" customWidth="1"/>
    <col min="10253" max="10253" width="2.765625" style="1" customWidth="1"/>
    <col min="10254" max="10254" width="8.765625" style="1" customWidth="1"/>
    <col min="10255" max="10255" width="2.765625" style="1" customWidth="1"/>
    <col min="10256" max="10256" width="10.765625" style="1" customWidth="1"/>
    <col min="10257" max="10257" width="2.765625" style="1" customWidth="1"/>
    <col min="10258" max="10258" width="9.53515625" style="1" customWidth="1"/>
    <col min="10259" max="10259" width="2.765625" style="1" customWidth="1"/>
    <col min="10260" max="10260" width="8.765625" style="1" customWidth="1"/>
    <col min="10261" max="10261" width="2.765625" style="1" customWidth="1"/>
    <col min="10262" max="10262" width="8.765625" style="1" customWidth="1"/>
    <col min="10263" max="10496" width="8.84375" style="1"/>
    <col min="10497" max="10497" width="3.3046875" style="1" customWidth="1"/>
    <col min="10498" max="10498" width="19.07421875" style="1" customWidth="1"/>
    <col min="10499" max="10499" width="2.765625" style="1" customWidth="1"/>
    <col min="10500" max="10500" width="8.765625" style="1" customWidth="1"/>
    <col min="10501" max="10501" width="2.765625" style="1" customWidth="1"/>
    <col min="10502" max="10502" width="9.07421875" style="1" customWidth="1"/>
    <col min="10503" max="10503" width="2.765625" style="1" customWidth="1"/>
    <col min="10504" max="10504" width="8.765625" style="1" customWidth="1"/>
    <col min="10505" max="10505" width="2.765625" style="1" customWidth="1"/>
    <col min="10506" max="10506" width="8.4609375" style="1" customWidth="1"/>
    <col min="10507" max="10507" width="2.765625" style="1" customWidth="1"/>
    <col min="10508" max="10508" width="7.69140625" style="1" customWidth="1"/>
    <col min="10509" max="10509" width="2.765625" style="1" customWidth="1"/>
    <col min="10510" max="10510" width="8.765625" style="1" customWidth="1"/>
    <col min="10511" max="10511" width="2.765625" style="1" customWidth="1"/>
    <col min="10512" max="10512" width="10.765625" style="1" customWidth="1"/>
    <col min="10513" max="10513" width="2.765625" style="1" customWidth="1"/>
    <col min="10514" max="10514" width="9.53515625" style="1" customWidth="1"/>
    <col min="10515" max="10515" width="2.765625" style="1" customWidth="1"/>
    <col min="10516" max="10516" width="8.765625" style="1" customWidth="1"/>
    <col min="10517" max="10517" width="2.765625" style="1" customWidth="1"/>
    <col min="10518" max="10518" width="8.765625" style="1" customWidth="1"/>
    <col min="10519" max="10752" width="8.84375" style="1"/>
    <col min="10753" max="10753" width="3.3046875" style="1" customWidth="1"/>
    <col min="10754" max="10754" width="19.07421875" style="1" customWidth="1"/>
    <col min="10755" max="10755" width="2.765625" style="1" customWidth="1"/>
    <col min="10756" max="10756" width="8.765625" style="1" customWidth="1"/>
    <col min="10757" max="10757" width="2.765625" style="1" customWidth="1"/>
    <col min="10758" max="10758" width="9.07421875" style="1" customWidth="1"/>
    <col min="10759" max="10759" width="2.765625" style="1" customWidth="1"/>
    <col min="10760" max="10760" width="8.765625" style="1" customWidth="1"/>
    <col min="10761" max="10761" width="2.765625" style="1" customWidth="1"/>
    <col min="10762" max="10762" width="8.4609375" style="1" customWidth="1"/>
    <col min="10763" max="10763" width="2.765625" style="1" customWidth="1"/>
    <col min="10764" max="10764" width="7.69140625" style="1" customWidth="1"/>
    <col min="10765" max="10765" width="2.765625" style="1" customWidth="1"/>
    <col min="10766" max="10766" width="8.765625" style="1" customWidth="1"/>
    <col min="10767" max="10767" width="2.765625" style="1" customWidth="1"/>
    <col min="10768" max="10768" width="10.765625" style="1" customWidth="1"/>
    <col min="10769" max="10769" width="2.765625" style="1" customWidth="1"/>
    <col min="10770" max="10770" width="9.53515625" style="1" customWidth="1"/>
    <col min="10771" max="10771" width="2.765625" style="1" customWidth="1"/>
    <col min="10772" max="10772" width="8.765625" style="1" customWidth="1"/>
    <col min="10773" max="10773" width="2.765625" style="1" customWidth="1"/>
    <col min="10774" max="10774" width="8.765625" style="1" customWidth="1"/>
    <col min="10775" max="11008" width="8.84375" style="1"/>
    <col min="11009" max="11009" width="3.3046875" style="1" customWidth="1"/>
    <col min="11010" max="11010" width="19.07421875" style="1" customWidth="1"/>
    <col min="11011" max="11011" width="2.765625" style="1" customWidth="1"/>
    <col min="11012" max="11012" width="8.765625" style="1" customWidth="1"/>
    <col min="11013" max="11013" width="2.765625" style="1" customWidth="1"/>
    <col min="11014" max="11014" width="9.07421875" style="1" customWidth="1"/>
    <col min="11015" max="11015" width="2.765625" style="1" customWidth="1"/>
    <col min="11016" max="11016" width="8.765625" style="1" customWidth="1"/>
    <col min="11017" max="11017" width="2.765625" style="1" customWidth="1"/>
    <col min="11018" max="11018" width="8.4609375" style="1" customWidth="1"/>
    <col min="11019" max="11019" width="2.765625" style="1" customWidth="1"/>
    <col min="11020" max="11020" width="7.69140625" style="1" customWidth="1"/>
    <col min="11021" max="11021" width="2.765625" style="1" customWidth="1"/>
    <col min="11022" max="11022" width="8.765625" style="1" customWidth="1"/>
    <col min="11023" max="11023" width="2.765625" style="1" customWidth="1"/>
    <col min="11024" max="11024" width="10.765625" style="1" customWidth="1"/>
    <col min="11025" max="11025" width="2.765625" style="1" customWidth="1"/>
    <col min="11026" max="11026" width="9.53515625" style="1" customWidth="1"/>
    <col min="11027" max="11027" width="2.765625" style="1" customWidth="1"/>
    <col min="11028" max="11028" width="8.765625" style="1" customWidth="1"/>
    <col min="11029" max="11029" width="2.765625" style="1" customWidth="1"/>
    <col min="11030" max="11030" width="8.765625" style="1" customWidth="1"/>
    <col min="11031" max="11264" width="8.84375" style="1"/>
    <col min="11265" max="11265" width="3.3046875" style="1" customWidth="1"/>
    <col min="11266" max="11266" width="19.07421875" style="1" customWidth="1"/>
    <col min="11267" max="11267" width="2.765625" style="1" customWidth="1"/>
    <col min="11268" max="11268" width="8.765625" style="1" customWidth="1"/>
    <col min="11269" max="11269" width="2.765625" style="1" customWidth="1"/>
    <col min="11270" max="11270" width="9.07421875" style="1" customWidth="1"/>
    <col min="11271" max="11271" width="2.765625" style="1" customWidth="1"/>
    <col min="11272" max="11272" width="8.765625" style="1" customWidth="1"/>
    <col min="11273" max="11273" width="2.765625" style="1" customWidth="1"/>
    <col min="11274" max="11274" width="8.4609375" style="1" customWidth="1"/>
    <col min="11275" max="11275" width="2.765625" style="1" customWidth="1"/>
    <col min="11276" max="11276" width="7.69140625" style="1" customWidth="1"/>
    <col min="11277" max="11277" width="2.765625" style="1" customWidth="1"/>
    <col min="11278" max="11278" width="8.765625" style="1" customWidth="1"/>
    <col min="11279" max="11279" width="2.765625" style="1" customWidth="1"/>
    <col min="11280" max="11280" width="10.765625" style="1" customWidth="1"/>
    <col min="11281" max="11281" width="2.765625" style="1" customWidth="1"/>
    <col min="11282" max="11282" width="9.53515625" style="1" customWidth="1"/>
    <col min="11283" max="11283" width="2.765625" style="1" customWidth="1"/>
    <col min="11284" max="11284" width="8.765625" style="1" customWidth="1"/>
    <col min="11285" max="11285" width="2.765625" style="1" customWidth="1"/>
    <col min="11286" max="11286" width="8.765625" style="1" customWidth="1"/>
    <col min="11287" max="11520" width="8.84375" style="1"/>
    <col min="11521" max="11521" width="3.3046875" style="1" customWidth="1"/>
    <col min="11522" max="11522" width="19.07421875" style="1" customWidth="1"/>
    <col min="11523" max="11523" width="2.765625" style="1" customWidth="1"/>
    <col min="11524" max="11524" width="8.765625" style="1" customWidth="1"/>
    <col min="11525" max="11525" width="2.765625" style="1" customWidth="1"/>
    <col min="11526" max="11526" width="9.07421875" style="1" customWidth="1"/>
    <col min="11527" max="11527" width="2.765625" style="1" customWidth="1"/>
    <col min="11528" max="11528" width="8.765625" style="1" customWidth="1"/>
    <col min="11529" max="11529" width="2.765625" style="1" customWidth="1"/>
    <col min="11530" max="11530" width="8.4609375" style="1" customWidth="1"/>
    <col min="11531" max="11531" width="2.765625" style="1" customWidth="1"/>
    <col min="11532" max="11532" width="7.69140625" style="1" customWidth="1"/>
    <col min="11533" max="11533" width="2.765625" style="1" customWidth="1"/>
    <col min="11534" max="11534" width="8.765625" style="1" customWidth="1"/>
    <col min="11535" max="11535" width="2.765625" style="1" customWidth="1"/>
    <col min="11536" max="11536" width="10.765625" style="1" customWidth="1"/>
    <col min="11537" max="11537" width="2.765625" style="1" customWidth="1"/>
    <col min="11538" max="11538" width="9.53515625" style="1" customWidth="1"/>
    <col min="11539" max="11539" width="2.765625" style="1" customWidth="1"/>
    <col min="11540" max="11540" width="8.765625" style="1" customWidth="1"/>
    <col min="11541" max="11541" width="2.765625" style="1" customWidth="1"/>
    <col min="11542" max="11542" width="8.765625" style="1" customWidth="1"/>
    <col min="11543" max="11776" width="8.84375" style="1"/>
    <col min="11777" max="11777" width="3.3046875" style="1" customWidth="1"/>
    <col min="11778" max="11778" width="19.07421875" style="1" customWidth="1"/>
    <col min="11779" max="11779" width="2.765625" style="1" customWidth="1"/>
    <col min="11780" max="11780" width="8.765625" style="1" customWidth="1"/>
    <col min="11781" max="11781" width="2.765625" style="1" customWidth="1"/>
    <col min="11782" max="11782" width="9.07421875" style="1" customWidth="1"/>
    <col min="11783" max="11783" width="2.765625" style="1" customWidth="1"/>
    <col min="11784" max="11784" width="8.765625" style="1" customWidth="1"/>
    <col min="11785" max="11785" width="2.765625" style="1" customWidth="1"/>
    <col min="11786" max="11786" width="8.4609375" style="1" customWidth="1"/>
    <col min="11787" max="11787" width="2.765625" style="1" customWidth="1"/>
    <col min="11788" max="11788" width="7.69140625" style="1" customWidth="1"/>
    <col min="11789" max="11789" width="2.765625" style="1" customWidth="1"/>
    <col min="11790" max="11790" width="8.765625" style="1" customWidth="1"/>
    <col min="11791" max="11791" width="2.765625" style="1" customWidth="1"/>
    <col min="11792" max="11792" width="10.765625" style="1" customWidth="1"/>
    <col min="11793" max="11793" width="2.765625" style="1" customWidth="1"/>
    <col min="11794" max="11794" width="9.53515625" style="1" customWidth="1"/>
    <col min="11795" max="11795" width="2.765625" style="1" customWidth="1"/>
    <col min="11796" max="11796" width="8.765625" style="1" customWidth="1"/>
    <col min="11797" max="11797" width="2.765625" style="1" customWidth="1"/>
    <col min="11798" max="11798" width="8.765625" style="1" customWidth="1"/>
    <col min="11799" max="12032" width="8.84375" style="1"/>
    <col min="12033" max="12033" width="3.3046875" style="1" customWidth="1"/>
    <col min="12034" max="12034" width="19.07421875" style="1" customWidth="1"/>
    <col min="12035" max="12035" width="2.765625" style="1" customWidth="1"/>
    <col min="12036" max="12036" width="8.765625" style="1" customWidth="1"/>
    <col min="12037" max="12037" width="2.765625" style="1" customWidth="1"/>
    <col min="12038" max="12038" width="9.07421875" style="1" customWidth="1"/>
    <col min="12039" max="12039" width="2.765625" style="1" customWidth="1"/>
    <col min="12040" max="12040" width="8.765625" style="1" customWidth="1"/>
    <col min="12041" max="12041" width="2.765625" style="1" customWidth="1"/>
    <col min="12042" max="12042" width="8.4609375" style="1" customWidth="1"/>
    <col min="12043" max="12043" width="2.765625" style="1" customWidth="1"/>
    <col min="12044" max="12044" width="7.69140625" style="1" customWidth="1"/>
    <col min="12045" max="12045" width="2.765625" style="1" customWidth="1"/>
    <col min="12046" max="12046" width="8.765625" style="1" customWidth="1"/>
    <col min="12047" max="12047" width="2.765625" style="1" customWidth="1"/>
    <col min="12048" max="12048" width="10.765625" style="1" customWidth="1"/>
    <col min="12049" max="12049" width="2.765625" style="1" customWidth="1"/>
    <col min="12050" max="12050" width="9.53515625" style="1" customWidth="1"/>
    <col min="12051" max="12051" width="2.765625" style="1" customWidth="1"/>
    <col min="12052" max="12052" width="8.765625" style="1" customWidth="1"/>
    <col min="12053" max="12053" width="2.765625" style="1" customWidth="1"/>
    <col min="12054" max="12054" width="8.765625" style="1" customWidth="1"/>
    <col min="12055" max="12288" width="8.84375" style="1"/>
    <col min="12289" max="12289" width="3.3046875" style="1" customWidth="1"/>
    <col min="12290" max="12290" width="19.07421875" style="1" customWidth="1"/>
    <col min="12291" max="12291" width="2.765625" style="1" customWidth="1"/>
    <col min="12292" max="12292" width="8.765625" style="1" customWidth="1"/>
    <col min="12293" max="12293" width="2.765625" style="1" customWidth="1"/>
    <col min="12294" max="12294" width="9.07421875" style="1" customWidth="1"/>
    <col min="12295" max="12295" width="2.765625" style="1" customWidth="1"/>
    <col min="12296" max="12296" width="8.765625" style="1" customWidth="1"/>
    <col min="12297" max="12297" width="2.765625" style="1" customWidth="1"/>
    <col min="12298" max="12298" width="8.4609375" style="1" customWidth="1"/>
    <col min="12299" max="12299" width="2.765625" style="1" customWidth="1"/>
    <col min="12300" max="12300" width="7.69140625" style="1" customWidth="1"/>
    <col min="12301" max="12301" width="2.765625" style="1" customWidth="1"/>
    <col min="12302" max="12302" width="8.765625" style="1" customWidth="1"/>
    <col min="12303" max="12303" width="2.765625" style="1" customWidth="1"/>
    <col min="12304" max="12304" width="10.765625" style="1" customWidth="1"/>
    <col min="12305" max="12305" width="2.765625" style="1" customWidth="1"/>
    <col min="12306" max="12306" width="9.53515625" style="1" customWidth="1"/>
    <col min="12307" max="12307" width="2.765625" style="1" customWidth="1"/>
    <col min="12308" max="12308" width="8.765625" style="1" customWidth="1"/>
    <col min="12309" max="12309" width="2.765625" style="1" customWidth="1"/>
    <col min="12310" max="12310" width="8.765625" style="1" customWidth="1"/>
    <col min="12311" max="12544" width="8.84375" style="1"/>
    <col min="12545" max="12545" width="3.3046875" style="1" customWidth="1"/>
    <col min="12546" max="12546" width="19.07421875" style="1" customWidth="1"/>
    <col min="12547" max="12547" width="2.765625" style="1" customWidth="1"/>
    <col min="12548" max="12548" width="8.765625" style="1" customWidth="1"/>
    <col min="12549" max="12549" width="2.765625" style="1" customWidth="1"/>
    <col min="12550" max="12550" width="9.07421875" style="1" customWidth="1"/>
    <col min="12551" max="12551" width="2.765625" style="1" customWidth="1"/>
    <col min="12552" max="12552" width="8.765625" style="1" customWidth="1"/>
    <col min="12553" max="12553" width="2.765625" style="1" customWidth="1"/>
    <col min="12554" max="12554" width="8.4609375" style="1" customWidth="1"/>
    <col min="12555" max="12555" width="2.765625" style="1" customWidth="1"/>
    <col min="12556" max="12556" width="7.69140625" style="1" customWidth="1"/>
    <col min="12557" max="12557" width="2.765625" style="1" customWidth="1"/>
    <col min="12558" max="12558" width="8.765625" style="1" customWidth="1"/>
    <col min="12559" max="12559" width="2.765625" style="1" customWidth="1"/>
    <col min="12560" max="12560" width="10.765625" style="1" customWidth="1"/>
    <col min="12561" max="12561" width="2.765625" style="1" customWidth="1"/>
    <col min="12562" max="12562" width="9.53515625" style="1" customWidth="1"/>
    <col min="12563" max="12563" width="2.765625" style="1" customWidth="1"/>
    <col min="12564" max="12564" width="8.765625" style="1" customWidth="1"/>
    <col min="12565" max="12565" width="2.765625" style="1" customWidth="1"/>
    <col min="12566" max="12566" width="8.765625" style="1" customWidth="1"/>
    <col min="12567" max="12800" width="8.84375" style="1"/>
    <col min="12801" max="12801" width="3.3046875" style="1" customWidth="1"/>
    <col min="12802" max="12802" width="19.07421875" style="1" customWidth="1"/>
    <col min="12803" max="12803" width="2.765625" style="1" customWidth="1"/>
    <col min="12804" max="12804" width="8.765625" style="1" customWidth="1"/>
    <col min="12805" max="12805" width="2.765625" style="1" customWidth="1"/>
    <col min="12806" max="12806" width="9.07421875" style="1" customWidth="1"/>
    <col min="12807" max="12807" width="2.765625" style="1" customWidth="1"/>
    <col min="12808" max="12808" width="8.765625" style="1" customWidth="1"/>
    <col min="12809" max="12809" width="2.765625" style="1" customWidth="1"/>
    <col min="12810" max="12810" width="8.4609375" style="1" customWidth="1"/>
    <col min="12811" max="12811" width="2.765625" style="1" customWidth="1"/>
    <col min="12812" max="12812" width="7.69140625" style="1" customWidth="1"/>
    <col min="12813" max="12813" width="2.765625" style="1" customWidth="1"/>
    <col min="12814" max="12814" width="8.765625" style="1" customWidth="1"/>
    <col min="12815" max="12815" width="2.765625" style="1" customWidth="1"/>
    <col min="12816" max="12816" width="10.765625" style="1" customWidth="1"/>
    <col min="12817" max="12817" width="2.765625" style="1" customWidth="1"/>
    <col min="12818" max="12818" width="9.53515625" style="1" customWidth="1"/>
    <col min="12819" max="12819" width="2.765625" style="1" customWidth="1"/>
    <col min="12820" max="12820" width="8.765625" style="1" customWidth="1"/>
    <col min="12821" max="12821" width="2.765625" style="1" customWidth="1"/>
    <col min="12822" max="12822" width="8.765625" style="1" customWidth="1"/>
    <col min="12823" max="13056" width="8.84375" style="1"/>
    <col min="13057" max="13057" width="3.3046875" style="1" customWidth="1"/>
    <col min="13058" max="13058" width="19.07421875" style="1" customWidth="1"/>
    <col min="13059" max="13059" width="2.765625" style="1" customWidth="1"/>
    <col min="13060" max="13060" width="8.765625" style="1" customWidth="1"/>
    <col min="13061" max="13061" width="2.765625" style="1" customWidth="1"/>
    <col min="13062" max="13062" width="9.07421875" style="1" customWidth="1"/>
    <col min="13063" max="13063" width="2.765625" style="1" customWidth="1"/>
    <col min="13064" max="13064" width="8.765625" style="1" customWidth="1"/>
    <col min="13065" max="13065" width="2.765625" style="1" customWidth="1"/>
    <col min="13066" max="13066" width="8.4609375" style="1" customWidth="1"/>
    <col min="13067" max="13067" width="2.765625" style="1" customWidth="1"/>
    <col min="13068" max="13068" width="7.69140625" style="1" customWidth="1"/>
    <col min="13069" max="13069" width="2.765625" style="1" customWidth="1"/>
    <col min="13070" max="13070" width="8.765625" style="1" customWidth="1"/>
    <col min="13071" max="13071" width="2.765625" style="1" customWidth="1"/>
    <col min="13072" max="13072" width="10.765625" style="1" customWidth="1"/>
    <col min="13073" max="13073" width="2.765625" style="1" customWidth="1"/>
    <col min="13074" max="13074" width="9.53515625" style="1" customWidth="1"/>
    <col min="13075" max="13075" width="2.765625" style="1" customWidth="1"/>
    <col min="13076" max="13076" width="8.765625" style="1" customWidth="1"/>
    <col min="13077" max="13077" width="2.765625" style="1" customWidth="1"/>
    <col min="13078" max="13078" width="8.765625" style="1" customWidth="1"/>
    <col min="13079" max="13312" width="8.84375" style="1"/>
    <col min="13313" max="13313" width="3.3046875" style="1" customWidth="1"/>
    <col min="13314" max="13314" width="19.07421875" style="1" customWidth="1"/>
    <col min="13315" max="13315" width="2.765625" style="1" customWidth="1"/>
    <col min="13316" max="13316" width="8.765625" style="1" customWidth="1"/>
    <col min="13317" max="13317" width="2.765625" style="1" customWidth="1"/>
    <col min="13318" max="13318" width="9.07421875" style="1" customWidth="1"/>
    <col min="13319" max="13319" width="2.765625" style="1" customWidth="1"/>
    <col min="13320" max="13320" width="8.765625" style="1" customWidth="1"/>
    <col min="13321" max="13321" width="2.765625" style="1" customWidth="1"/>
    <col min="13322" max="13322" width="8.4609375" style="1" customWidth="1"/>
    <col min="13323" max="13323" width="2.765625" style="1" customWidth="1"/>
    <col min="13324" max="13324" width="7.69140625" style="1" customWidth="1"/>
    <col min="13325" max="13325" width="2.765625" style="1" customWidth="1"/>
    <col min="13326" max="13326" width="8.765625" style="1" customWidth="1"/>
    <col min="13327" max="13327" width="2.765625" style="1" customWidth="1"/>
    <col min="13328" max="13328" width="10.765625" style="1" customWidth="1"/>
    <col min="13329" max="13329" width="2.765625" style="1" customWidth="1"/>
    <col min="13330" max="13330" width="9.53515625" style="1" customWidth="1"/>
    <col min="13331" max="13331" width="2.765625" style="1" customWidth="1"/>
    <col min="13332" max="13332" width="8.765625" style="1" customWidth="1"/>
    <col min="13333" max="13333" width="2.765625" style="1" customWidth="1"/>
    <col min="13334" max="13334" width="8.765625" style="1" customWidth="1"/>
    <col min="13335" max="13568" width="8.84375" style="1"/>
    <col min="13569" max="13569" width="3.3046875" style="1" customWidth="1"/>
    <col min="13570" max="13570" width="19.07421875" style="1" customWidth="1"/>
    <col min="13571" max="13571" width="2.765625" style="1" customWidth="1"/>
    <col min="13572" max="13572" width="8.765625" style="1" customWidth="1"/>
    <col min="13573" max="13573" width="2.765625" style="1" customWidth="1"/>
    <col min="13574" max="13574" width="9.07421875" style="1" customWidth="1"/>
    <col min="13575" max="13575" width="2.765625" style="1" customWidth="1"/>
    <col min="13576" max="13576" width="8.765625" style="1" customWidth="1"/>
    <col min="13577" max="13577" width="2.765625" style="1" customWidth="1"/>
    <col min="13578" max="13578" width="8.4609375" style="1" customWidth="1"/>
    <col min="13579" max="13579" width="2.765625" style="1" customWidth="1"/>
    <col min="13580" max="13580" width="7.69140625" style="1" customWidth="1"/>
    <col min="13581" max="13581" width="2.765625" style="1" customWidth="1"/>
    <col min="13582" max="13582" width="8.765625" style="1" customWidth="1"/>
    <col min="13583" max="13583" width="2.765625" style="1" customWidth="1"/>
    <col min="13584" max="13584" width="10.765625" style="1" customWidth="1"/>
    <col min="13585" max="13585" width="2.765625" style="1" customWidth="1"/>
    <col min="13586" max="13586" width="9.53515625" style="1" customWidth="1"/>
    <col min="13587" max="13587" width="2.765625" style="1" customWidth="1"/>
    <col min="13588" max="13588" width="8.765625" style="1" customWidth="1"/>
    <col min="13589" max="13589" width="2.765625" style="1" customWidth="1"/>
    <col min="13590" max="13590" width="8.765625" style="1" customWidth="1"/>
    <col min="13591" max="13824" width="8.84375" style="1"/>
    <col min="13825" max="13825" width="3.3046875" style="1" customWidth="1"/>
    <col min="13826" max="13826" width="19.07421875" style="1" customWidth="1"/>
    <col min="13827" max="13827" width="2.765625" style="1" customWidth="1"/>
    <col min="13828" max="13828" width="8.765625" style="1" customWidth="1"/>
    <col min="13829" max="13829" width="2.765625" style="1" customWidth="1"/>
    <col min="13830" max="13830" width="9.07421875" style="1" customWidth="1"/>
    <col min="13831" max="13831" width="2.765625" style="1" customWidth="1"/>
    <col min="13832" max="13832" width="8.765625" style="1" customWidth="1"/>
    <col min="13833" max="13833" width="2.765625" style="1" customWidth="1"/>
    <col min="13834" max="13834" width="8.4609375" style="1" customWidth="1"/>
    <col min="13835" max="13835" width="2.765625" style="1" customWidth="1"/>
    <col min="13836" max="13836" width="7.69140625" style="1" customWidth="1"/>
    <col min="13837" max="13837" width="2.765625" style="1" customWidth="1"/>
    <col min="13838" max="13838" width="8.765625" style="1" customWidth="1"/>
    <col min="13839" max="13839" width="2.765625" style="1" customWidth="1"/>
    <col min="13840" max="13840" width="10.765625" style="1" customWidth="1"/>
    <col min="13841" max="13841" width="2.765625" style="1" customWidth="1"/>
    <col min="13842" max="13842" width="9.53515625" style="1" customWidth="1"/>
    <col min="13843" max="13843" width="2.765625" style="1" customWidth="1"/>
    <col min="13844" max="13844" width="8.765625" style="1" customWidth="1"/>
    <col min="13845" max="13845" width="2.765625" style="1" customWidth="1"/>
    <col min="13846" max="13846" width="8.765625" style="1" customWidth="1"/>
    <col min="13847" max="14080" width="8.84375" style="1"/>
    <col min="14081" max="14081" width="3.3046875" style="1" customWidth="1"/>
    <col min="14082" max="14082" width="19.07421875" style="1" customWidth="1"/>
    <col min="14083" max="14083" width="2.765625" style="1" customWidth="1"/>
    <col min="14084" max="14084" width="8.765625" style="1" customWidth="1"/>
    <col min="14085" max="14085" width="2.765625" style="1" customWidth="1"/>
    <col min="14086" max="14086" width="9.07421875" style="1" customWidth="1"/>
    <col min="14087" max="14087" width="2.765625" style="1" customWidth="1"/>
    <col min="14088" max="14088" width="8.765625" style="1" customWidth="1"/>
    <col min="14089" max="14089" width="2.765625" style="1" customWidth="1"/>
    <col min="14090" max="14090" width="8.4609375" style="1" customWidth="1"/>
    <col min="14091" max="14091" width="2.765625" style="1" customWidth="1"/>
    <col min="14092" max="14092" width="7.69140625" style="1" customWidth="1"/>
    <col min="14093" max="14093" width="2.765625" style="1" customWidth="1"/>
    <col min="14094" max="14094" width="8.765625" style="1" customWidth="1"/>
    <col min="14095" max="14095" width="2.765625" style="1" customWidth="1"/>
    <col min="14096" max="14096" width="10.765625" style="1" customWidth="1"/>
    <col min="14097" max="14097" width="2.765625" style="1" customWidth="1"/>
    <col min="14098" max="14098" width="9.53515625" style="1" customWidth="1"/>
    <col min="14099" max="14099" width="2.765625" style="1" customWidth="1"/>
    <col min="14100" max="14100" width="8.765625" style="1" customWidth="1"/>
    <col min="14101" max="14101" width="2.765625" style="1" customWidth="1"/>
    <col min="14102" max="14102" width="8.765625" style="1" customWidth="1"/>
    <col min="14103" max="14336" width="8.84375" style="1"/>
    <col min="14337" max="14337" width="3.3046875" style="1" customWidth="1"/>
    <col min="14338" max="14338" width="19.07421875" style="1" customWidth="1"/>
    <col min="14339" max="14339" width="2.765625" style="1" customWidth="1"/>
    <col min="14340" max="14340" width="8.765625" style="1" customWidth="1"/>
    <col min="14341" max="14341" width="2.765625" style="1" customWidth="1"/>
    <col min="14342" max="14342" width="9.07421875" style="1" customWidth="1"/>
    <col min="14343" max="14343" width="2.765625" style="1" customWidth="1"/>
    <col min="14344" max="14344" width="8.765625" style="1" customWidth="1"/>
    <col min="14345" max="14345" width="2.765625" style="1" customWidth="1"/>
    <col min="14346" max="14346" width="8.4609375" style="1" customWidth="1"/>
    <col min="14347" max="14347" width="2.765625" style="1" customWidth="1"/>
    <col min="14348" max="14348" width="7.69140625" style="1" customWidth="1"/>
    <col min="14349" max="14349" width="2.765625" style="1" customWidth="1"/>
    <col min="14350" max="14350" width="8.765625" style="1" customWidth="1"/>
    <col min="14351" max="14351" width="2.765625" style="1" customWidth="1"/>
    <col min="14352" max="14352" width="10.765625" style="1" customWidth="1"/>
    <col min="14353" max="14353" width="2.765625" style="1" customWidth="1"/>
    <col min="14354" max="14354" width="9.53515625" style="1" customWidth="1"/>
    <col min="14355" max="14355" width="2.765625" style="1" customWidth="1"/>
    <col min="14356" max="14356" width="8.765625" style="1" customWidth="1"/>
    <col min="14357" max="14357" width="2.765625" style="1" customWidth="1"/>
    <col min="14358" max="14358" width="8.765625" style="1" customWidth="1"/>
    <col min="14359" max="14592" width="8.84375" style="1"/>
    <col min="14593" max="14593" width="3.3046875" style="1" customWidth="1"/>
    <col min="14594" max="14594" width="19.07421875" style="1" customWidth="1"/>
    <col min="14595" max="14595" width="2.765625" style="1" customWidth="1"/>
    <col min="14596" max="14596" width="8.765625" style="1" customWidth="1"/>
    <col min="14597" max="14597" width="2.765625" style="1" customWidth="1"/>
    <col min="14598" max="14598" width="9.07421875" style="1" customWidth="1"/>
    <col min="14599" max="14599" width="2.765625" style="1" customWidth="1"/>
    <col min="14600" max="14600" width="8.765625" style="1" customWidth="1"/>
    <col min="14601" max="14601" width="2.765625" style="1" customWidth="1"/>
    <col min="14602" max="14602" width="8.4609375" style="1" customWidth="1"/>
    <col min="14603" max="14603" width="2.765625" style="1" customWidth="1"/>
    <col min="14604" max="14604" width="7.69140625" style="1" customWidth="1"/>
    <col min="14605" max="14605" width="2.765625" style="1" customWidth="1"/>
    <col min="14606" max="14606" width="8.765625" style="1" customWidth="1"/>
    <col min="14607" max="14607" width="2.765625" style="1" customWidth="1"/>
    <col min="14608" max="14608" width="10.765625" style="1" customWidth="1"/>
    <col min="14609" max="14609" width="2.765625" style="1" customWidth="1"/>
    <col min="14610" max="14610" width="9.53515625" style="1" customWidth="1"/>
    <col min="14611" max="14611" width="2.765625" style="1" customWidth="1"/>
    <col min="14612" max="14612" width="8.765625" style="1" customWidth="1"/>
    <col min="14613" max="14613" width="2.765625" style="1" customWidth="1"/>
    <col min="14614" max="14614" width="8.765625" style="1" customWidth="1"/>
    <col min="14615" max="14848" width="8.84375" style="1"/>
    <col min="14849" max="14849" width="3.3046875" style="1" customWidth="1"/>
    <col min="14850" max="14850" width="19.07421875" style="1" customWidth="1"/>
    <col min="14851" max="14851" width="2.765625" style="1" customWidth="1"/>
    <col min="14852" max="14852" width="8.765625" style="1" customWidth="1"/>
    <col min="14853" max="14853" width="2.765625" style="1" customWidth="1"/>
    <col min="14854" max="14854" width="9.07421875" style="1" customWidth="1"/>
    <col min="14855" max="14855" width="2.765625" style="1" customWidth="1"/>
    <col min="14856" max="14856" width="8.765625" style="1" customWidth="1"/>
    <col min="14857" max="14857" width="2.765625" style="1" customWidth="1"/>
    <col min="14858" max="14858" width="8.4609375" style="1" customWidth="1"/>
    <col min="14859" max="14859" width="2.765625" style="1" customWidth="1"/>
    <col min="14860" max="14860" width="7.69140625" style="1" customWidth="1"/>
    <col min="14861" max="14861" width="2.765625" style="1" customWidth="1"/>
    <col min="14862" max="14862" width="8.765625" style="1" customWidth="1"/>
    <col min="14863" max="14863" width="2.765625" style="1" customWidth="1"/>
    <col min="14864" max="14864" width="10.765625" style="1" customWidth="1"/>
    <col min="14865" max="14865" width="2.765625" style="1" customWidth="1"/>
    <col min="14866" max="14866" width="9.53515625" style="1" customWidth="1"/>
    <col min="14867" max="14867" width="2.765625" style="1" customWidth="1"/>
    <col min="14868" max="14868" width="8.765625" style="1" customWidth="1"/>
    <col min="14869" max="14869" width="2.765625" style="1" customWidth="1"/>
    <col min="14870" max="14870" width="8.765625" style="1" customWidth="1"/>
    <col min="14871" max="15104" width="8.84375" style="1"/>
    <col min="15105" max="15105" width="3.3046875" style="1" customWidth="1"/>
    <col min="15106" max="15106" width="19.07421875" style="1" customWidth="1"/>
    <col min="15107" max="15107" width="2.765625" style="1" customWidth="1"/>
    <col min="15108" max="15108" width="8.765625" style="1" customWidth="1"/>
    <col min="15109" max="15109" width="2.765625" style="1" customWidth="1"/>
    <col min="15110" max="15110" width="9.07421875" style="1" customWidth="1"/>
    <col min="15111" max="15111" width="2.765625" style="1" customWidth="1"/>
    <col min="15112" max="15112" width="8.765625" style="1" customWidth="1"/>
    <col min="15113" max="15113" width="2.765625" style="1" customWidth="1"/>
    <col min="15114" max="15114" width="8.4609375" style="1" customWidth="1"/>
    <col min="15115" max="15115" width="2.765625" style="1" customWidth="1"/>
    <col min="15116" max="15116" width="7.69140625" style="1" customWidth="1"/>
    <col min="15117" max="15117" width="2.765625" style="1" customWidth="1"/>
    <col min="15118" max="15118" width="8.765625" style="1" customWidth="1"/>
    <col min="15119" max="15119" width="2.765625" style="1" customWidth="1"/>
    <col min="15120" max="15120" width="10.765625" style="1" customWidth="1"/>
    <col min="15121" max="15121" width="2.765625" style="1" customWidth="1"/>
    <col min="15122" max="15122" width="9.53515625" style="1" customWidth="1"/>
    <col min="15123" max="15123" width="2.765625" style="1" customWidth="1"/>
    <col min="15124" max="15124" width="8.765625" style="1" customWidth="1"/>
    <col min="15125" max="15125" width="2.765625" style="1" customWidth="1"/>
    <col min="15126" max="15126" width="8.765625" style="1" customWidth="1"/>
    <col min="15127" max="15360" width="8.84375" style="1"/>
    <col min="15361" max="15361" width="3.3046875" style="1" customWidth="1"/>
    <col min="15362" max="15362" width="19.07421875" style="1" customWidth="1"/>
    <col min="15363" max="15363" width="2.765625" style="1" customWidth="1"/>
    <col min="15364" max="15364" width="8.765625" style="1" customWidth="1"/>
    <col min="15365" max="15365" width="2.765625" style="1" customWidth="1"/>
    <col min="15366" max="15366" width="9.07421875" style="1" customWidth="1"/>
    <col min="15367" max="15367" width="2.765625" style="1" customWidth="1"/>
    <col min="15368" max="15368" width="8.765625" style="1" customWidth="1"/>
    <col min="15369" max="15369" width="2.765625" style="1" customWidth="1"/>
    <col min="15370" max="15370" width="8.4609375" style="1" customWidth="1"/>
    <col min="15371" max="15371" width="2.765625" style="1" customWidth="1"/>
    <col min="15372" max="15372" width="7.69140625" style="1" customWidth="1"/>
    <col min="15373" max="15373" width="2.765625" style="1" customWidth="1"/>
    <col min="15374" max="15374" width="8.765625" style="1" customWidth="1"/>
    <col min="15375" max="15375" width="2.765625" style="1" customWidth="1"/>
    <col min="15376" max="15376" width="10.765625" style="1" customWidth="1"/>
    <col min="15377" max="15377" width="2.765625" style="1" customWidth="1"/>
    <col min="15378" max="15378" width="9.53515625" style="1" customWidth="1"/>
    <col min="15379" max="15379" width="2.765625" style="1" customWidth="1"/>
    <col min="15380" max="15380" width="8.765625" style="1" customWidth="1"/>
    <col min="15381" max="15381" width="2.765625" style="1" customWidth="1"/>
    <col min="15382" max="15382" width="8.765625" style="1" customWidth="1"/>
    <col min="15383" max="15616" width="8.84375" style="1"/>
    <col min="15617" max="15617" width="3.3046875" style="1" customWidth="1"/>
    <col min="15618" max="15618" width="19.07421875" style="1" customWidth="1"/>
    <col min="15619" max="15619" width="2.765625" style="1" customWidth="1"/>
    <col min="15620" max="15620" width="8.765625" style="1" customWidth="1"/>
    <col min="15621" max="15621" width="2.765625" style="1" customWidth="1"/>
    <col min="15622" max="15622" width="9.07421875" style="1" customWidth="1"/>
    <col min="15623" max="15623" width="2.765625" style="1" customWidth="1"/>
    <col min="15624" max="15624" width="8.765625" style="1" customWidth="1"/>
    <col min="15625" max="15625" width="2.765625" style="1" customWidth="1"/>
    <col min="15626" max="15626" width="8.4609375" style="1" customWidth="1"/>
    <col min="15627" max="15627" width="2.765625" style="1" customWidth="1"/>
    <col min="15628" max="15628" width="7.69140625" style="1" customWidth="1"/>
    <col min="15629" max="15629" width="2.765625" style="1" customWidth="1"/>
    <col min="15630" max="15630" width="8.765625" style="1" customWidth="1"/>
    <col min="15631" max="15631" width="2.765625" style="1" customWidth="1"/>
    <col min="15632" max="15632" width="10.765625" style="1" customWidth="1"/>
    <col min="15633" max="15633" width="2.765625" style="1" customWidth="1"/>
    <col min="15634" max="15634" width="9.53515625" style="1" customWidth="1"/>
    <col min="15635" max="15635" width="2.765625" style="1" customWidth="1"/>
    <col min="15636" max="15636" width="8.765625" style="1" customWidth="1"/>
    <col min="15637" max="15637" width="2.765625" style="1" customWidth="1"/>
    <col min="15638" max="15638" width="8.765625" style="1" customWidth="1"/>
    <col min="15639" max="15872" width="8.84375" style="1"/>
    <col min="15873" max="15873" width="3.3046875" style="1" customWidth="1"/>
    <col min="15874" max="15874" width="19.07421875" style="1" customWidth="1"/>
    <col min="15875" max="15875" width="2.765625" style="1" customWidth="1"/>
    <col min="15876" max="15876" width="8.765625" style="1" customWidth="1"/>
    <col min="15877" max="15877" width="2.765625" style="1" customWidth="1"/>
    <col min="15878" max="15878" width="9.07421875" style="1" customWidth="1"/>
    <col min="15879" max="15879" width="2.765625" style="1" customWidth="1"/>
    <col min="15880" max="15880" width="8.765625" style="1" customWidth="1"/>
    <col min="15881" max="15881" width="2.765625" style="1" customWidth="1"/>
    <col min="15882" max="15882" width="8.4609375" style="1" customWidth="1"/>
    <col min="15883" max="15883" width="2.765625" style="1" customWidth="1"/>
    <col min="15884" max="15884" width="7.69140625" style="1" customWidth="1"/>
    <col min="15885" max="15885" width="2.765625" style="1" customWidth="1"/>
    <col min="15886" max="15886" width="8.765625" style="1" customWidth="1"/>
    <col min="15887" max="15887" width="2.765625" style="1" customWidth="1"/>
    <col min="15888" max="15888" width="10.765625" style="1" customWidth="1"/>
    <col min="15889" max="15889" width="2.765625" style="1" customWidth="1"/>
    <col min="15890" max="15890" width="9.53515625" style="1" customWidth="1"/>
    <col min="15891" max="15891" width="2.765625" style="1" customWidth="1"/>
    <col min="15892" max="15892" width="8.765625" style="1" customWidth="1"/>
    <col min="15893" max="15893" width="2.765625" style="1" customWidth="1"/>
    <col min="15894" max="15894" width="8.765625" style="1" customWidth="1"/>
    <col min="15895" max="16128" width="8.84375" style="1"/>
    <col min="16129" max="16129" width="3.3046875" style="1" customWidth="1"/>
    <col min="16130" max="16130" width="19.07421875" style="1" customWidth="1"/>
    <col min="16131" max="16131" width="2.765625" style="1" customWidth="1"/>
    <col min="16132" max="16132" width="8.765625" style="1" customWidth="1"/>
    <col min="16133" max="16133" width="2.765625" style="1" customWidth="1"/>
    <col min="16134" max="16134" width="9.07421875" style="1" customWidth="1"/>
    <col min="16135" max="16135" width="2.765625" style="1" customWidth="1"/>
    <col min="16136" max="16136" width="8.765625" style="1" customWidth="1"/>
    <col min="16137" max="16137" width="2.765625" style="1" customWidth="1"/>
    <col min="16138" max="16138" width="8.4609375" style="1" customWidth="1"/>
    <col min="16139" max="16139" width="2.765625" style="1" customWidth="1"/>
    <col min="16140" max="16140" width="7.69140625" style="1" customWidth="1"/>
    <col min="16141" max="16141" width="2.765625" style="1" customWidth="1"/>
    <col min="16142" max="16142" width="8.765625" style="1" customWidth="1"/>
    <col min="16143" max="16143" width="2.765625" style="1" customWidth="1"/>
    <col min="16144" max="16144" width="10.765625" style="1" customWidth="1"/>
    <col min="16145" max="16145" width="2.765625" style="1" customWidth="1"/>
    <col min="16146" max="16146" width="9.53515625" style="1" customWidth="1"/>
    <col min="16147" max="16147" width="2.765625" style="1" customWidth="1"/>
    <col min="16148" max="16148" width="8.765625" style="1" customWidth="1"/>
    <col min="16149" max="16149" width="2.765625" style="1" customWidth="1"/>
    <col min="16150" max="16150" width="8.765625" style="1" customWidth="1"/>
    <col min="16151" max="16384" width="8.84375" style="1"/>
  </cols>
  <sheetData>
    <row r="1" spans="2:23" x14ac:dyDescent="0.35">
      <c r="B1" s="2" t="s">
        <v>138</v>
      </c>
      <c r="V1" s="3" t="s">
        <v>137</v>
      </c>
    </row>
    <row r="2" spans="2:23" s="4" customFormat="1" ht="6" customHeight="1" x14ac:dyDescent="0.25"/>
    <row r="3" spans="2:23" s="4" customFormat="1" ht="13" x14ac:dyDescent="0.3">
      <c r="B3" s="5" t="s">
        <v>26</v>
      </c>
    </row>
    <row r="4" spans="2:23" s="4" customFormat="1" ht="6" customHeight="1" x14ac:dyDescent="0.25"/>
    <row r="5" spans="2:23" s="4" customFormat="1" ht="13" x14ac:dyDescent="0.3">
      <c r="B5" s="5" t="s">
        <v>147</v>
      </c>
    </row>
    <row r="6" spans="2:23" s="4" customFormat="1" ht="12.7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 t="s">
        <v>52</v>
      </c>
    </row>
    <row r="7" spans="2:23" s="8" customFormat="1" ht="25.5" customHeight="1" x14ac:dyDescent="0.3">
      <c r="B7" s="340" t="s">
        <v>0</v>
      </c>
      <c r="D7" s="342" t="s">
        <v>58</v>
      </c>
      <c r="F7" s="342" t="s">
        <v>59</v>
      </c>
      <c r="H7" s="342" t="s">
        <v>60</v>
      </c>
      <c r="J7" s="342" t="s">
        <v>61</v>
      </c>
      <c r="L7" s="342" t="s">
        <v>62</v>
      </c>
      <c r="N7" s="342" t="s">
        <v>63</v>
      </c>
      <c r="P7" s="342" t="s">
        <v>64</v>
      </c>
      <c r="R7" s="342" t="s">
        <v>65</v>
      </c>
      <c r="T7" s="342" t="s">
        <v>66</v>
      </c>
      <c r="V7" s="342" t="s">
        <v>67</v>
      </c>
    </row>
    <row r="8" spans="2:23" s="8" customFormat="1" ht="25.5" customHeight="1" x14ac:dyDescent="0.3">
      <c r="B8" s="341"/>
      <c r="D8" s="343"/>
      <c r="E8" s="209"/>
      <c r="F8" s="343"/>
      <c r="H8" s="343"/>
      <c r="J8" s="343"/>
      <c r="L8" s="343"/>
      <c r="N8" s="343"/>
      <c r="P8" s="343"/>
      <c r="R8" s="343"/>
      <c r="T8" s="343"/>
      <c r="V8" s="343"/>
    </row>
    <row r="9" spans="2:23" s="4" customFormat="1" ht="6" customHeight="1" x14ac:dyDescent="0.25"/>
    <row r="10" spans="2:23" s="4" customFormat="1" ht="12.5" x14ac:dyDescent="0.25">
      <c r="B10" s="4" t="s">
        <v>3</v>
      </c>
      <c r="D10" s="119">
        <v>56670764.377468601</v>
      </c>
      <c r="E10" s="119"/>
      <c r="F10" s="119">
        <v>868893.43125499506</v>
      </c>
      <c r="G10" s="9"/>
      <c r="H10" s="119">
        <v>38452174.391064502</v>
      </c>
      <c r="I10" s="9"/>
      <c r="J10" s="119">
        <v>5569278.6886335099</v>
      </c>
      <c r="K10" s="9"/>
      <c r="L10" s="119">
        <v>3243117.7172512002</v>
      </c>
      <c r="M10" s="9"/>
      <c r="N10" s="119">
        <v>23731165.806944601</v>
      </c>
      <c r="O10" s="9"/>
      <c r="P10" s="119">
        <v>508247.22658251697</v>
      </c>
      <c r="Q10" s="9"/>
      <c r="R10" s="119">
        <v>5036944.7563378802</v>
      </c>
      <c r="S10" s="9"/>
      <c r="T10" s="119">
        <v>8325045.4870289601</v>
      </c>
      <c r="U10" s="9"/>
      <c r="V10" s="9">
        <v>142405631.88256678</v>
      </c>
      <c r="W10" s="9"/>
    </row>
    <row r="11" spans="2:23" s="4" customFormat="1" ht="12.5" x14ac:dyDescent="0.25">
      <c r="B11" s="4" t="s">
        <v>4</v>
      </c>
      <c r="D11" s="119">
        <v>98506302.768123195</v>
      </c>
      <c r="E11" s="119"/>
      <c r="F11" s="119">
        <v>1628584.7414291699</v>
      </c>
      <c r="G11" s="9"/>
      <c r="H11" s="119">
        <v>67128853.046797097</v>
      </c>
      <c r="I11" s="9"/>
      <c r="J11" s="119">
        <v>11424258.6287714</v>
      </c>
      <c r="K11" s="9"/>
      <c r="L11" s="119">
        <v>5744364.2144972403</v>
      </c>
      <c r="M11" s="9"/>
      <c r="N11" s="119">
        <v>45792072.519469999</v>
      </c>
      <c r="O11" s="9"/>
      <c r="P11" s="119">
        <v>493834.39138179203</v>
      </c>
      <c r="Q11" s="9"/>
      <c r="R11" s="119">
        <v>8728366.7758235</v>
      </c>
      <c r="S11" s="9"/>
      <c r="T11" s="119">
        <v>15088424.5063187</v>
      </c>
      <c r="U11" s="9"/>
      <c r="V11" s="9">
        <v>254535061.59261209</v>
      </c>
      <c r="W11" s="9"/>
    </row>
    <row r="12" spans="2:23" s="4" customFormat="1" ht="12.5" x14ac:dyDescent="0.25">
      <c r="B12" s="4" t="s">
        <v>5</v>
      </c>
      <c r="D12" s="119">
        <v>84717118.566028193</v>
      </c>
      <c r="E12" s="119"/>
      <c r="F12" s="119">
        <v>1347538.18586785</v>
      </c>
      <c r="G12" s="9"/>
      <c r="H12" s="119">
        <v>66738591.0570741</v>
      </c>
      <c r="I12" s="9"/>
      <c r="J12" s="119">
        <v>8145249.1668215003</v>
      </c>
      <c r="K12" s="9"/>
      <c r="L12" s="119">
        <v>5420779.1322002504</v>
      </c>
      <c r="M12" s="9"/>
      <c r="N12" s="119">
        <v>37908920.138397001</v>
      </c>
      <c r="O12" s="9"/>
      <c r="P12" s="119">
        <v>174108.736588734</v>
      </c>
      <c r="Q12" s="9"/>
      <c r="R12" s="119">
        <v>8963825.3684608396</v>
      </c>
      <c r="S12" s="9"/>
      <c r="T12" s="119">
        <v>16235619.5661602</v>
      </c>
      <c r="U12" s="9"/>
      <c r="V12" s="9">
        <v>229651749.91759869</v>
      </c>
      <c r="W12" s="9"/>
    </row>
    <row r="13" spans="2:23" s="4" customFormat="1" ht="12.5" x14ac:dyDescent="0.25">
      <c r="B13" s="4" t="s">
        <v>6</v>
      </c>
      <c r="D13" s="119">
        <v>83307358.919790894</v>
      </c>
      <c r="E13" s="119"/>
      <c r="F13" s="119">
        <v>1093684.86491956</v>
      </c>
      <c r="G13" s="9"/>
      <c r="H13" s="119">
        <v>57088495.045518301</v>
      </c>
      <c r="I13" s="9"/>
      <c r="J13" s="119">
        <v>7000984.8136774898</v>
      </c>
      <c r="K13" s="9"/>
      <c r="L13" s="119">
        <v>4421650.5974465897</v>
      </c>
      <c r="M13" s="9"/>
      <c r="N13" s="119">
        <v>30978671.533555198</v>
      </c>
      <c r="O13" s="9"/>
      <c r="P13" s="119">
        <v>168517.71090503599</v>
      </c>
      <c r="Q13" s="9"/>
      <c r="R13" s="119">
        <v>8934557.5570576098</v>
      </c>
      <c r="S13" s="9"/>
      <c r="T13" s="119">
        <v>14175392.767033</v>
      </c>
      <c r="U13" s="9"/>
      <c r="V13" s="9">
        <v>207169313.80990371</v>
      </c>
      <c r="W13" s="9"/>
    </row>
    <row r="14" spans="2:23" s="4" customFormat="1" ht="12.5" x14ac:dyDescent="0.25">
      <c r="B14" s="4" t="s">
        <v>7</v>
      </c>
      <c r="D14" s="119">
        <v>122563594.601597</v>
      </c>
      <c r="E14" s="119"/>
      <c r="F14" s="119">
        <v>1790978.2176266799</v>
      </c>
      <c r="G14" s="9"/>
      <c r="H14" s="119">
        <v>74504451.209699199</v>
      </c>
      <c r="I14" s="9"/>
      <c r="J14" s="119">
        <v>9339452.6612555105</v>
      </c>
      <c r="K14" s="9"/>
      <c r="L14" s="119">
        <v>7192373.9004619103</v>
      </c>
      <c r="M14" s="9"/>
      <c r="N14" s="119">
        <v>45817039.228881098</v>
      </c>
      <c r="O14" s="9"/>
      <c r="P14" s="119">
        <v>225093.538663015</v>
      </c>
      <c r="Q14" s="9"/>
      <c r="R14" s="119">
        <v>9462564.1512833294</v>
      </c>
      <c r="S14" s="9"/>
      <c r="T14" s="119">
        <v>15392328.943525599</v>
      </c>
      <c r="U14" s="9"/>
      <c r="V14" s="9">
        <v>286287876.45299333</v>
      </c>
      <c r="W14" s="9"/>
    </row>
    <row r="15" spans="2:23" s="4" customFormat="1" ht="12.5" x14ac:dyDescent="0.25">
      <c r="B15" s="4" t="s">
        <v>8</v>
      </c>
      <c r="D15" s="119">
        <v>104046265.301064</v>
      </c>
      <c r="E15" s="119"/>
      <c r="F15" s="119">
        <v>1631955.22299363</v>
      </c>
      <c r="G15" s="9"/>
      <c r="H15" s="119">
        <v>73752241.638183206</v>
      </c>
      <c r="I15" s="9"/>
      <c r="J15" s="119">
        <v>7119783.4660639903</v>
      </c>
      <c r="K15" s="9"/>
      <c r="L15" s="119">
        <v>6420046.5248064101</v>
      </c>
      <c r="M15" s="9"/>
      <c r="N15" s="119">
        <v>40339554.4087229</v>
      </c>
      <c r="O15" s="9"/>
      <c r="P15" s="119">
        <v>321698.495176122</v>
      </c>
      <c r="Q15" s="9"/>
      <c r="R15" s="119">
        <v>9298315.4439784195</v>
      </c>
      <c r="S15" s="9"/>
      <c r="T15" s="119">
        <v>14122333.102784101</v>
      </c>
      <c r="U15" s="9"/>
      <c r="V15" s="9">
        <v>257052193.60377279</v>
      </c>
      <c r="W15" s="9"/>
    </row>
    <row r="16" spans="2:23" s="4" customFormat="1" ht="12.5" x14ac:dyDescent="0.25">
      <c r="B16" s="4" t="s">
        <v>9</v>
      </c>
      <c r="D16" s="119">
        <v>103329344.945599</v>
      </c>
      <c r="E16" s="119"/>
      <c r="F16" s="119">
        <v>1571724.53772966</v>
      </c>
      <c r="G16" s="9"/>
      <c r="H16" s="119">
        <v>70931527.873530701</v>
      </c>
      <c r="I16" s="9"/>
      <c r="J16" s="119">
        <v>13057654.577899501</v>
      </c>
      <c r="K16" s="9"/>
      <c r="L16" s="119">
        <v>6113633.5302697103</v>
      </c>
      <c r="M16" s="9"/>
      <c r="N16" s="119">
        <v>46711158.054986</v>
      </c>
      <c r="O16" s="9"/>
      <c r="P16" s="119">
        <v>47934.263739119699</v>
      </c>
      <c r="Q16" s="9"/>
      <c r="R16" s="119">
        <v>8348567.6158666601</v>
      </c>
      <c r="S16" s="9"/>
      <c r="T16" s="119">
        <v>17887526.678220399</v>
      </c>
      <c r="U16" s="9"/>
      <c r="V16" s="9">
        <v>267999072.07784078</v>
      </c>
      <c r="W16" s="9"/>
    </row>
    <row r="17" spans="2:23" s="4" customFormat="1" ht="12.5" x14ac:dyDescent="0.25">
      <c r="B17" s="4" t="s">
        <v>10</v>
      </c>
      <c r="D17" s="119">
        <v>57314008.314267501</v>
      </c>
      <c r="E17" s="119"/>
      <c r="F17" s="119">
        <v>986718.08400251204</v>
      </c>
      <c r="G17" s="9"/>
      <c r="H17" s="119">
        <v>40077119.891304702</v>
      </c>
      <c r="I17" s="9"/>
      <c r="J17" s="119">
        <v>6485076.5959271602</v>
      </c>
      <c r="K17" s="9"/>
      <c r="L17" s="119">
        <v>3461170.8316412899</v>
      </c>
      <c r="M17" s="9"/>
      <c r="N17" s="119">
        <v>25771585.964652002</v>
      </c>
      <c r="O17" s="9"/>
      <c r="P17" s="119">
        <v>107276.17481602301</v>
      </c>
      <c r="Q17" s="9"/>
      <c r="R17" s="119">
        <v>5060758.14176335</v>
      </c>
      <c r="S17" s="9"/>
      <c r="T17" s="119">
        <v>11023486.744777201</v>
      </c>
      <c r="U17" s="9"/>
      <c r="V17" s="9">
        <v>150287200.74315175</v>
      </c>
      <c r="W17" s="9"/>
    </row>
    <row r="18" spans="2:23" s="4" customFormat="1" ht="12.5" x14ac:dyDescent="0.25">
      <c r="B18" s="4" t="s">
        <v>11</v>
      </c>
      <c r="D18" s="119">
        <v>97191603.336772904</v>
      </c>
      <c r="E18" s="119"/>
      <c r="F18" s="119">
        <v>1564781.4100859901</v>
      </c>
      <c r="G18" s="9"/>
      <c r="H18" s="119">
        <v>68062826.013725996</v>
      </c>
      <c r="I18" s="9"/>
      <c r="J18" s="119">
        <v>9618377.2974492107</v>
      </c>
      <c r="K18" s="9"/>
      <c r="L18" s="119">
        <v>5767322.0461120699</v>
      </c>
      <c r="M18" s="9"/>
      <c r="N18" s="119">
        <v>41752480.238547899</v>
      </c>
      <c r="O18" s="9"/>
      <c r="P18" s="119">
        <v>365928.64131396799</v>
      </c>
      <c r="Q18" s="9"/>
      <c r="R18" s="119">
        <v>7983684.5839269198</v>
      </c>
      <c r="S18" s="9"/>
      <c r="T18" s="119">
        <v>15429010.873440299</v>
      </c>
      <c r="U18" s="9"/>
      <c r="V18" s="9">
        <v>247736014.44137523</v>
      </c>
      <c r="W18" s="9"/>
    </row>
    <row r="19" spans="2:23" s="4" customFormat="1" ht="12.5" x14ac:dyDescent="0.25">
      <c r="B19" s="4" t="s">
        <v>12</v>
      </c>
      <c r="D19" s="119">
        <v>151268585.53556001</v>
      </c>
      <c r="E19" s="119"/>
      <c r="F19" s="119">
        <v>2237162.2103953701</v>
      </c>
      <c r="G19" s="9"/>
      <c r="H19" s="119">
        <v>104795840.388368</v>
      </c>
      <c r="I19" s="9"/>
      <c r="J19" s="119">
        <v>13432375.300740501</v>
      </c>
      <c r="K19" s="9"/>
      <c r="L19" s="119">
        <v>8655380.2344975602</v>
      </c>
      <c r="M19" s="9"/>
      <c r="N19" s="119">
        <v>59138788.636171602</v>
      </c>
      <c r="O19" s="9"/>
      <c r="P19" s="119">
        <v>1194545.5422912601</v>
      </c>
      <c r="Q19" s="9"/>
      <c r="R19" s="119">
        <v>14134393.732616</v>
      </c>
      <c r="S19" s="9"/>
      <c r="T19" s="119">
        <v>20936210.018670801</v>
      </c>
      <c r="U19" s="9"/>
      <c r="V19" s="9">
        <v>375793281.59931105</v>
      </c>
      <c r="W19" s="9"/>
    </row>
    <row r="20" spans="2:23" s="4" customFormat="1" ht="12.5" x14ac:dyDescent="0.25">
      <c r="B20" s="4" t="s">
        <v>13</v>
      </c>
      <c r="D20" s="119">
        <v>181694581.79539201</v>
      </c>
      <c r="E20" s="119"/>
      <c r="F20" s="119">
        <v>2750771.9659647099</v>
      </c>
      <c r="G20" s="9"/>
      <c r="H20" s="119">
        <v>135472929.811692</v>
      </c>
      <c r="I20" s="9"/>
      <c r="J20" s="119">
        <v>11919616.664724899</v>
      </c>
      <c r="K20" s="9"/>
      <c r="L20" s="119">
        <v>11392546.223156501</v>
      </c>
      <c r="M20" s="9"/>
      <c r="N20" s="119">
        <v>76447848.432370901</v>
      </c>
      <c r="O20" s="9"/>
      <c r="P20" s="119">
        <v>969377.35678249097</v>
      </c>
      <c r="Q20" s="9"/>
      <c r="R20" s="119">
        <v>19012043.415126599</v>
      </c>
      <c r="S20" s="9"/>
      <c r="T20" s="119">
        <v>24571412.742526501</v>
      </c>
      <c r="U20" s="9"/>
      <c r="V20" s="9">
        <v>464231128.40773666</v>
      </c>
      <c r="W20" s="9"/>
    </row>
    <row r="21" spans="2:23" s="4" customFormat="1" ht="12.5" x14ac:dyDescent="0.25">
      <c r="B21" s="4" t="s">
        <v>14</v>
      </c>
      <c r="D21" s="119">
        <v>114129155.15234099</v>
      </c>
      <c r="E21" s="119"/>
      <c r="F21" s="119">
        <v>1658653.04074228</v>
      </c>
      <c r="G21" s="9"/>
      <c r="H21" s="119">
        <v>85641826.804863796</v>
      </c>
      <c r="I21" s="9"/>
      <c r="J21" s="119">
        <v>7757183.3995180903</v>
      </c>
      <c r="K21" s="9"/>
      <c r="L21" s="119">
        <v>6581677.0651269797</v>
      </c>
      <c r="M21" s="9"/>
      <c r="N21" s="119">
        <v>43031806.847227</v>
      </c>
      <c r="O21" s="9"/>
      <c r="P21" s="119">
        <v>2358764.33330297</v>
      </c>
      <c r="Q21" s="9"/>
      <c r="R21" s="119">
        <v>16201289.8126824</v>
      </c>
      <c r="S21" s="9"/>
      <c r="T21" s="119">
        <v>15821265.3465776</v>
      </c>
      <c r="U21" s="9"/>
      <c r="V21" s="9">
        <v>293181621.80238211</v>
      </c>
      <c r="W21" s="9"/>
    </row>
    <row r="22" spans="2:23" s="4" customFormat="1" ht="12.5" x14ac:dyDescent="0.25">
      <c r="B22" s="4" t="s">
        <v>15</v>
      </c>
      <c r="D22" s="119">
        <v>113136295.08466899</v>
      </c>
      <c r="E22" s="119"/>
      <c r="F22" s="119">
        <v>1608461.3693623</v>
      </c>
      <c r="G22" s="9"/>
      <c r="H22" s="119">
        <v>76133919.087470502</v>
      </c>
      <c r="I22" s="9"/>
      <c r="J22" s="119">
        <v>8015528.0014956202</v>
      </c>
      <c r="K22" s="9"/>
      <c r="L22" s="119">
        <v>6668602.0807976602</v>
      </c>
      <c r="M22" s="9"/>
      <c r="N22" s="119">
        <v>42381058.400170103</v>
      </c>
      <c r="O22" s="9"/>
      <c r="P22" s="119">
        <v>757871.50667167199</v>
      </c>
      <c r="Q22" s="9"/>
      <c r="R22" s="119">
        <v>13183748.222247001</v>
      </c>
      <c r="S22" s="9"/>
      <c r="T22" s="119">
        <v>15705456.533419801</v>
      </c>
      <c r="U22" s="9"/>
      <c r="V22" s="9">
        <v>277590940.28630364</v>
      </c>
      <c r="W22" s="9"/>
    </row>
    <row r="23" spans="2:23" s="4" customFormat="1" ht="12.5" x14ac:dyDescent="0.25">
      <c r="B23" s="4" t="s">
        <v>16</v>
      </c>
      <c r="D23" s="119">
        <v>107668947.190502</v>
      </c>
      <c r="E23" s="119"/>
      <c r="F23" s="119">
        <v>1367676.2474855699</v>
      </c>
      <c r="G23" s="9"/>
      <c r="H23" s="119">
        <v>63419421.246106602</v>
      </c>
      <c r="I23" s="9"/>
      <c r="J23" s="119">
        <v>7213123.52006354</v>
      </c>
      <c r="K23" s="9"/>
      <c r="L23" s="119">
        <v>6030781.6782726301</v>
      </c>
      <c r="M23" s="9"/>
      <c r="N23" s="119">
        <v>37895700.968729503</v>
      </c>
      <c r="O23" s="9"/>
      <c r="P23" s="119">
        <v>167442.525329094</v>
      </c>
      <c r="Q23" s="9"/>
      <c r="R23" s="119">
        <v>9052573.2879651301</v>
      </c>
      <c r="S23" s="9"/>
      <c r="T23" s="119">
        <v>11677474.0734774</v>
      </c>
      <c r="U23" s="9"/>
      <c r="V23" s="9">
        <v>244493140.73793143</v>
      </c>
      <c r="W23" s="9"/>
    </row>
    <row r="24" spans="2:23" s="4" customFormat="1" ht="12.5" x14ac:dyDescent="0.25">
      <c r="B24" s="4" t="s">
        <v>17</v>
      </c>
      <c r="D24" s="119">
        <v>200933712.16042501</v>
      </c>
      <c r="E24" s="119"/>
      <c r="F24" s="119">
        <v>2878127.83496548</v>
      </c>
      <c r="G24" s="9"/>
      <c r="H24" s="119">
        <v>140102609.06929001</v>
      </c>
      <c r="I24" s="9"/>
      <c r="J24" s="119">
        <v>12754910.7515331</v>
      </c>
      <c r="K24" s="9"/>
      <c r="L24" s="119">
        <v>11087244.0914398</v>
      </c>
      <c r="M24" s="9"/>
      <c r="N24" s="119">
        <v>72020404.411591798</v>
      </c>
      <c r="O24" s="9"/>
      <c r="P24" s="119">
        <v>4223497.2238374697</v>
      </c>
      <c r="Q24" s="9"/>
      <c r="R24" s="119">
        <v>21564200.875367898</v>
      </c>
      <c r="S24" s="9"/>
      <c r="T24" s="119">
        <v>29378731.991399501</v>
      </c>
      <c r="U24" s="9"/>
      <c r="V24" s="9">
        <v>494943438.40985</v>
      </c>
      <c r="W24" s="9"/>
    </row>
    <row r="25" spans="2:23" s="4" customFormat="1" ht="12.5" x14ac:dyDescent="0.25">
      <c r="B25" s="4" t="s">
        <v>18</v>
      </c>
      <c r="D25" s="119">
        <v>47618758.173247002</v>
      </c>
      <c r="E25" s="119"/>
      <c r="F25" s="119">
        <v>679403.36720075901</v>
      </c>
      <c r="G25" s="9"/>
      <c r="H25" s="119">
        <v>36786501.789090201</v>
      </c>
      <c r="I25" s="9"/>
      <c r="J25" s="119">
        <v>2723145.4851918598</v>
      </c>
      <c r="K25" s="9"/>
      <c r="L25" s="119">
        <v>2764150.6979965498</v>
      </c>
      <c r="M25" s="9"/>
      <c r="N25" s="119">
        <v>17668894.170076702</v>
      </c>
      <c r="O25" s="9"/>
      <c r="P25" s="119">
        <v>2145633.5826209099</v>
      </c>
      <c r="Q25" s="9"/>
      <c r="R25" s="119">
        <v>5611030.8129983302</v>
      </c>
      <c r="S25" s="9"/>
      <c r="T25" s="119">
        <v>6502590.9655943401</v>
      </c>
      <c r="U25" s="9"/>
      <c r="V25" s="9">
        <v>122500109.04401664</v>
      </c>
      <c r="W25" s="9"/>
    </row>
    <row r="26" spans="2:23" s="4" customFormat="1" ht="12.5" x14ac:dyDescent="0.25">
      <c r="B26" s="4" t="s">
        <v>19</v>
      </c>
      <c r="D26" s="119">
        <v>150858476.619811</v>
      </c>
      <c r="E26" s="119"/>
      <c r="F26" s="119">
        <v>2218495.0635233698</v>
      </c>
      <c r="G26" s="9"/>
      <c r="H26" s="119">
        <v>101891725.93712001</v>
      </c>
      <c r="I26" s="9"/>
      <c r="J26" s="119">
        <v>10276011.328077</v>
      </c>
      <c r="K26" s="9"/>
      <c r="L26" s="119">
        <v>8385070.2816132205</v>
      </c>
      <c r="M26" s="9"/>
      <c r="N26" s="119">
        <v>53875752.439357303</v>
      </c>
      <c r="O26" s="9"/>
      <c r="P26" s="119">
        <v>2465636.6804098599</v>
      </c>
      <c r="Q26" s="9"/>
      <c r="R26" s="119">
        <v>12916248.270210501</v>
      </c>
      <c r="S26" s="9"/>
      <c r="T26" s="119">
        <v>23679628.509206802</v>
      </c>
      <c r="U26" s="9"/>
      <c r="V26" s="9">
        <v>366567045.12932897</v>
      </c>
      <c r="W26" s="9"/>
    </row>
    <row r="27" spans="2:23" s="4" customFormat="1" ht="12.5" x14ac:dyDescent="0.25">
      <c r="B27" s="4" t="s">
        <v>20</v>
      </c>
      <c r="D27" s="119">
        <v>51548979.477569498</v>
      </c>
      <c r="E27" s="119"/>
      <c r="F27" s="119">
        <v>855105.24637215002</v>
      </c>
      <c r="G27" s="9"/>
      <c r="H27" s="119">
        <v>43728206.9895235</v>
      </c>
      <c r="I27" s="9"/>
      <c r="J27" s="119">
        <v>4210685.42140349</v>
      </c>
      <c r="K27" s="9"/>
      <c r="L27" s="119">
        <v>3218910.16496378</v>
      </c>
      <c r="M27" s="9"/>
      <c r="N27" s="119">
        <v>21906895.666899402</v>
      </c>
      <c r="O27" s="9"/>
      <c r="P27" s="119">
        <v>2625414.23467047</v>
      </c>
      <c r="Q27" s="9"/>
      <c r="R27" s="119">
        <v>8078975.5680587199</v>
      </c>
      <c r="S27" s="9"/>
      <c r="T27" s="119">
        <v>9026487.4271838497</v>
      </c>
      <c r="U27" s="9"/>
      <c r="V27" s="9">
        <v>145199660.19664487</v>
      </c>
      <c r="W27" s="9"/>
    </row>
    <row r="28" spans="2:23" s="4" customFormat="1" ht="12.5" x14ac:dyDescent="0.25">
      <c r="B28" s="4" t="s">
        <v>21</v>
      </c>
      <c r="D28" s="119">
        <v>76322447.880887493</v>
      </c>
      <c r="E28" s="119"/>
      <c r="F28" s="119">
        <v>1003446.36769863</v>
      </c>
      <c r="G28" s="9"/>
      <c r="H28" s="119">
        <v>54133683.266708396</v>
      </c>
      <c r="I28" s="9"/>
      <c r="J28" s="119">
        <v>4380488.0030755103</v>
      </c>
      <c r="K28" s="9"/>
      <c r="L28" s="119">
        <v>4284597.8970201304</v>
      </c>
      <c r="M28" s="9"/>
      <c r="N28" s="119">
        <v>27044319.413909499</v>
      </c>
      <c r="O28" s="9"/>
      <c r="P28" s="119">
        <v>452037.91106067301</v>
      </c>
      <c r="Q28" s="9"/>
      <c r="R28" s="119">
        <v>8234203.45793653</v>
      </c>
      <c r="S28" s="9"/>
      <c r="T28" s="119">
        <v>10586421.3280837</v>
      </c>
      <c r="U28" s="9"/>
      <c r="V28" s="9">
        <v>186441645.52638054</v>
      </c>
      <c r="W28" s="9"/>
    </row>
    <row r="29" spans="2:23" s="4" customFormat="1" ht="12.5" x14ac:dyDescent="0.25">
      <c r="B29" s="4" t="s">
        <v>22</v>
      </c>
      <c r="D29" s="119">
        <v>63884321.479325399</v>
      </c>
      <c r="E29" s="119"/>
      <c r="F29" s="119">
        <v>1105257.5713333599</v>
      </c>
      <c r="G29" s="9"/>
      <c r="H29" s="119">
        <v>42553240.792340599</v>
      </c>
      <c r="I29" s="9"/>
      <c r="J29" s="119">
        <v>5894170.5933026997</v>
      </c>
      <c r="K29" s="9"/>
      <c r="L29" s="119">
        <v>4332642.7139882697</v>
      </c>
      <c r="M29" s="9"/>
      <c r="N29" s="119">
        <v>27712657.781553</v>
      </c>
      <c r="O29" s="9"/>
      <c r="P29" s="119">
        <v>431.30011846119999</v>
      </c>
      <c r="Q29" s="9"/>
      <c r="R29" s="119">
        <v>5766439.3626004802</v>
      </c>
      <c r="S29" s="9"/>
      <c r="T29" s="119">
        <v>9126055.4815378692</v>
      </c>
      <c r="U29" s="9"/>
      <c r="V29" s="9">
        <v>160375217.07610014</v>
      </c>
      <c r="W29" s="9"/>
    </row>
    <row r="30" spans="2:23" s="4" customFormat="1" ht="12.5" x14ac:dyDescent="0.25">
      <c r="B30" s="4" t="s">
        <v>23</v>
      </c>
      <c r="D30" s="119">
        <v>127918877.812888</v>
      </c>
      <c r="E30" s="119"/>
      <c r="F30" s="119">
        <v>1626585.52507736</v>
      </c>
      <c r="G30" s="9"/>
      <c r="H30" s="119">
        <v>86318546.936067194</v>
      </c>
      <c r="I30" s="9"/>
      <c r="J30" s="119">
        <v>7200987.0939160604</v>
      </c>
      <c r="K30" s="9"/>
      <c r="L30" s="119">
        <v>7001768.3549177796</v>
      </c>
      <c r="M30" s="9"/>
      <c r="N30" s="119">
        <v>46632767.866326198</v>
      </c>
      <c r="O30" s="9"/>
      <c r="P30" s="119">
        <v>715569.51655496506</v>
      </c>
      <c r="Q30" s="9"/>
      <c r="R30" s="119">
        <v>10212307.623643501</v>
      </c>
      <c r="S30" s="9"/>
      <c r="T30" s="119">
        <v>22056390.2632531</v>
      </c>
      <c r="U30" s="9"/>
      <c r="V30" s="9">
        <v>309683800.99264413</v>
      </c>
      <c r="W30" s="9"/>
    </row>
    <row r="31" spans="2:23" s="4" customFormat="1" ht="12.5" x14ac:dyDescent="0.25">
      <c r="B31" s="4" t="s">
        <v>24</v>
      </c>
      <c r="C31" s="10"/>
      <c r="D31" s="119">
        <v>266935749.50666401</v>
      </c>
      <c r="E31" s="119"/>
      <c r="F31" s="119">
        <v>3841982.4939685399</v>
      </c>
      <c r="G31" s="119"/>
      <c r="H31" s="119">
        <v>191825335.714459</v>
      </c>
      <c r="I31" s="119"/>
      <c r="J31" s="119">
        <v>16354622.540457999</v>
      </c>
      <c r="K31" s="119"/>
      <c r="L31" s="119">
        <v>16999580.021522202</v>
      </c>
      <c r="M31" s="119"/>
      <c r="N31" s="119">
        <v>110960708.071459</v>
      </c>
      <c r="O31" s="119"/>
      <c r="P31" s="119">
        <v>1511139.10718334</v>
      </c>
      <c r="Q31" s="119"/>
      <c r="R31" s="119">
        <v>28214961.164048001</v>
      </c>
      <c r="S31" s="119"/>
      <c r="T31" s="119">
        <v>32003574.6497803</v>
      </c>
      <c r="U31" s="119"/>
      <c r="V31" s="119">
        <v>668647653.26954234</v>
      </c>
      <c r="W31" s="9"/>
    </row>
    <row r="32" spans="2:23" s="4" customFormat="1" ht="6" customHeight="1" x14ac:dyDescent="0.25">
      <c r="B32" s="6"/>
      <c r="C32" s="10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9"/>
    </row>
    <row r="33" spans="2:23" s="4" customFormat="1" ht="16.5" customHeight="1" x14ac:dyDescent="0.3">
      <c r="B33" s="11" t="s">
        <v>25</v>
      </c>
      <c r="C33" s="6"/>
      <c r="D33" s="124">
        <v>2461565248.9999924</v>
      </c>
      <c r="E33" s="124"/>
      <c r="F33" s="124">
        <v>36315986.999999918</v>
      </c>
      <c r="G33" s="124"/>
      <c r="H33" s="124">
        <v>1719540067.9999971</v>
      </c>
      <c r="I33" s="124"/>
      <c r="J33" s="124">
        <v>189892963.99999961</v>
      </c>
      <c r="K33" s="124"/>
      <c r="L33" s="124">
        <v>145187409.99999976</v>
      </c>
      <c r="M33" s="124"/>
      <c r="N33" s="124">
        <v>975520250.99999881</v>
      </c>
      <c r="O33" s="124"/>
      <c r="P33" s="124">
        <v>21999999.999999963</v>
      </c>
      <c r="Q33" s="124"/>
      <c r="R33" s="124">
        <v>243999999.99999958</v>
      </c>
      <c r="S33" s="124"/>
      <c r="T33" s="124">
        <v>358750868</v>
      </c>
      <c r="U33" s="124"/>
      <c r="V33" s="124">
        <v>6152772796.9999876</v>
      </c>
      <c r="W33" s="9"/>
    </row>
    <row r="34" spans="2:23" s="4" customFormat="1" ht="6" customHeight="1" x14ac:dyDescent="0.25"/>
    <row r="35" spans="2:23" s="4" customFormat="1" ht="12.75" customHeight="1" x14ac:dyDescent="0.25">
      <c r="B35" s="12" t="s">
        <v>68</v>
      </c>
    </row>
    <row r="36" spans="2:23" s="4" customFormat="1" ht="12.75" customHeight="1" x14ac:dyDescent="0.25">
      <c r="H36" s="17"/>
    </row>
    <row r="37" spans="2:23" s="4" customFormat="1" ht="12.75" customHeight="1" x14ac:dyDescent="0.25"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2:23" x14ac:dyDescent="0.35">
      <c r="B38" s="4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</row>
    <row r="39" spans="2:23" x14ac:dyDescent="0.35">
      <c r="B39" s="4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</row>
    <row r="40" spans="2:23" x14ac:dyDescent="0.35">
      <c r="B40" s="4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</row>
    <row r="41" spans="2:23" x14ac:dyDescent="0.35">
      <c r="B41" s="4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2:23" x14ac:dyDescent="0.35">
      <c r="B42" s="4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2:23" x14ac:dyDescent="0.35">
      <c r="B43" s="4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  <row r="44" spans="2:23" x14ac:dyDescent="0.35">
      <c r="B44" s="4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</row>
    <row r="45" spans="2:23" x14ac:dyDescent="0.35">
      <c r="B45" s="4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</row>
    <row r="46" spans="2:23" x14ac:dyDescent="0.35">
      <c r="B46" s="4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</row>
    <row r="47" spans="2:23" x14ac:dyDescent="0.35">
      <c r="B47" s="4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</row>
    <row r="48" spans="2:23" x14ac:dyDescent="0.35">
      <c r="B48" s="4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2:22" x14ac:dyDescent="0.35">
      <c r="B49" s="4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2:22" x14ac:dyDescent="0.35">
      <c r="B50" s="4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</row>
    <row r="51" spans="2:22" x14ac:dyDescent="0.35">
      <c r="B51" s="4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2:22" x14ac:dyDescent="0.35">
      <c r="B52" s="4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2:22" x14ac:dyDescent="0.35">
      <c r="B53" s="4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2:22" x14ac:dyDescent="0.35">
      <c r="B54" s="4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  <row r="55" spans="2:22" x14ac:dyDescent="0.35">
      <c r="B55" s="4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</row>
    <row r="56" spans="2:22" x14ac:dyDescent="0.35">
      <c r="B56" s="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</row>
    <row r="57" spans="2:22" x14ac:dyDescent="0.35">
      <c r="B57" s="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</row>
    <row r="58" spans="2:22" x14ac:dyDescent="0.35">
      <c r="B58" s="4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</sheetData>
  <mergeCells count="11">
    <mergeCell ref="L7:L8"/>
    <mergeCell ref="B7:B8"/>
    <mergeCell ref="D7:D8"/>
    <mergeCell ref="F7:F8"/>
    <mergeCell ref="H7:H8"/>
    <mergeCell ref="J7:J8"/>
    <mergeCell ref="N7:N8"/>
    <mergeCell ref="P7:P8"/>
    <mergeCell ref="R7:R8"/>
    <mergeCell ref="T7:T8"/>
    <mergeCell ref="V7:V8"/>
  </mergeCells>
  <conditionalFormatting sqref="V6">
    <cfRule type="expression" dxfId="5" priority="1" stopIfTrue="1">
      <formula>$A$1&gt;0</formula>
    </cfRule>
  </conditionalFormatting>
  <hyperlinks>
    <hyperlink ref="V1" location="Cynnwys!A1" display="Yn ol i cynnwy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8"/>
  <sheetViews>
    <sheetView zoomScale="60" zoomScaleNormal="60" workbookViewId="0">
      <selection activeCell="B1" sqref="B1"/>
    </sheetView>
  </sheetViews>
  <sheetFormatPr defaultColWidth="8.84375" defaultRowHeight="15.5" x14ac:dyDescent="0.35"/>
  <cols>
    <col min="1" max="1" width="3.3046875" style="1" customWidth="1"/>
    <col min="2" max="2" width="23.84375" style="1" customWidth="1"/>
    <col min="3" max="3" width="2.765625" style="1" customWidth="1"/>
    <col min="4" max="4" width="11.84375" style="1" customWidth="1"/>
    <col min="5" max="5" width="2.765625" style="1" customWidth="1"/>
    <col min="6" max="6" width="9.07421875" style="1" customWidth="1"/>
    <col min="7" max="7" width="2.765625" style="1" customWidth="1"/>
    <col min="8" max="8" width="11.61328125" style="1" customWidth="1"/>
    <col min="9" max="9" width="2.765625" style="1" customWidth="1"/>
    <col min="10" max="10" width="10.4609375" style="1" customWidth="1"/>
    <col min="11" max="11" width="2.765625" style="1" customWidth="1"/>
    <col min="12" max="12" width="7.69140625" style="1" customWidth="1"/>
    <col min="13" max="13" width="2.765625" style="1" customWidth="1"/>
    <col min="14" max="14" width="12.23046875" style="1" customWidth="1"/>
    <col min="15" max="15" width="2.765625" style="1" customWidth="1"/>
    <col min="16" max="16" width="10.765625" style="1" customWidth="1"/>
    <col min="17" max="17" width="2.765625" style="1" customWidth="1"/>
    <col min="18" max="18" width="9.53515625" style="1" customWidth="1"/>
    <col min="19" max="19" width="2.765625" style="1" customWidth="1"/>
    <col min="20" max="20" width="8.765625" style="1" customWidth="1"/>
    <col min="21" max="21" width="2.765625" style="1" customWidth="1"/>
    <col min="22" max="22" width="8.765625" style="1" customWidth="1"/>
    <col min="23" max="256" width="8.84375" style="1"/>
    <col min="257" max="257" width="3.3046875" style="1" customWidth="1"/>
    <col min="258" max="258" width="19.07421875" style="1" customWidth="1"/>
    <col min="259" max="259" width="2.765625" style="1" customWidth="1"/>
    <col min="260" max="260" width="8.765625" style="1" customWidth="1"/>
    <col min="261" max="261" width="2.765625" style="1" customWidth="1"/>
    <col min="262" max="262" width="9.07421875" style="1" customWidth="1"/>
    <col min="263" max="263" width="2.765625" style="1" customWidth="1"/>
    <col min="264" max="264" width="8.765625" style="1" customWidth="1"/>
    <col min="265" max="265" width="2.765625" style="1" customWidth="1"/>
    <col min="266" max="266" width="8.4609375" style="1" customWidth="1"/>
    <col min="267" max="267" width="2.765625" style="1" customWidth="1"/>
    <col min="268" max="268" width="7.69140625" style="1" customWidth="1"/>
    <col min="269" max="269" width="2.765625" style="1" customWidth="1"/>
    <col min="270" max="270" width="8.765625" style="1" customWidth="1"/>
    <col min="271" max="271" width="2.765625" style="1" customWidth="1"/>
    <col min="272" max="272" width="10.765625" style="1" customWidth="1"/>
    <col min="273" max="273" width="2.765625" style="1" customWidth="1"/>
    <col min="274" max="274" width="9.53515625" style="1" customWidth="1"/>
    <col min="275" max="275" width="2.765625" style="1" customWidth="1"/>
    <col min="276" max="276" width="8.765625" style="1" customWidth="1"/>
    <col min="277" max="277" width="2.765625" style="1" customWidth="1"/>
    <col min="278" max="278" width="8.765625" style="1" customWidth="1"/>
    <col min="279" max="512" width="8.84375" style="1"/>
    <col min="513" max="513" width="3.3046875" style="1" customWidth="1"/>
    <col min="514" max="514" width="19.07421875" style="1" customWidth="1"/>
    <col min="515" max="515" width="2.765625" style="1" customWidth="1"/>
    <col min="516" max="516" width="8.765625" style="1" customWidth="1"/>
    <col min="517" max="517" width="2.765625" style="1" customWidth="1"/>
    <col min="518" max="518" width="9.07421875" style="1" customWidth="1"/>
    <col min="519" max="519" width="2.765625" style="1" customWidth="1"/>
    <col min="520" max="520" width="8.765625" style="1" customWidth="1"/>
    <col min="521" max="521" width="2.765625" style="1" customWidth="1"/>
    <col min="522" max="522" width="8.4609375" style="1" customWidth="1"/>
    <col min="523" max="523" width="2.765625" style="1" customWidth="1"/>
    <col min="524" max="524" width="7.69140625" style="1" customWidth="1"/>
    <col min="525" max="525" width="2.765625" style="1" customWidth="1"/>
    <col min="526" max="526" width="8.765625" style="1" customWidth="1"/>
    <col min="527" max="527" width="2.765625" style="1" customWidth="1"/>
    <col min="528" max="528" width="10.765625" style="1" customWidth="1"/>
    <col min="529" max="529" width="2.765625" style="1" customWidth="1"/>
    <col min="530" max="530" width="9.53515625" style="1" customWidth="1"/>
    <col min="531" max="531" width="2.765625" style="1" customWidth="1"/>
    <col min="532" max="532" width="8.765625" style="1" customWidth="1"/>
    <col min="533" max="533" width="2.765625" style="1" customWidth="1"/>
    <col min="534" max="534" width="8.765625" style="1" customWidth="1"/>
    <col min="535" max="768" width="8.84375" style="1"/>
    <col min="769" max="769" width="3.3046875" style="1" customWidth="1"/>
    <col min="770" max="770" width="19.07421875" style="1" customWidth="1"/>
    <col min="771" max="771" width="2.765625" style="1" customWidth="1"/>
    <col min="772" max="772" width="8.765625" style="1" customWidth="1"/>
    <col min="773" max="773" width="2.765625" style="1" customWidth="1"/>
    <col min="774" max="774" width="9.07421875" style="1" customWidth="1"/>
    <col min="775" max="775" width="2.765625" style="1" customWidth="1"/>
    <col min="776" max="776" width="8.765625" style="1" customWidth="1"/>
    <col min="777" max="777" width="2.765625" style="1" customWidth="1"/>
    <col min="778" max="778" width="8.4609375" style="1" customWidth="1"/>
    <col min="779" max="779" width="2.765625" style="1" customWidth="1"/>
    <col min="780" max="780" width="7.69140625" style="1" customWidth="1"/>
    <col min="781" max="781" width="2.765625" style="1" customWidth="1"/>
    <col min="782" max="782" width="8.765625" style="1" customWidth="1"/>
    <col min="783" max="783" width="2.765625" style="1" customWidth="1"/>
    <col min="784" max="784" width="10.765625" style="1" customWidth="1"/>
    <col min="785" max="785" width="2.765625" style="1" customWidth="1"/>
    <col min="786" max="786" width="9.53515625" style="1" customWidth="1"/>
    <col min="787" max="787" width="2.765625" style="1" customWidth="1"/>
    <col min="788" max="788" width="8.765625" style="1" customWidth="1"/>
    <col min="789" max="789" width="2.765625" style="1" customWidth="1"/>
    <col min="790" max="790" width="8.765625" style="1" customWidth="1"/>
    <col min="791" max="1024" width="8.84375" style="1"/>
    <col min="1025" max="1025" width="3.3046875" style="1" customWidth="1"/>
    <col min="1026" max="1026" width="19.07421875" style="1" customWidth="1"/>
    <col min="1027" max="1027" width="2.765625" style="1" customWidth="1"/>
    <col min="1028" max="1028" width="8.765625" style="1" customWidth="1"/>
    <col min="1029" max="1029" width="2.765625" style="1" customWidth="1"/>
    <col min="1030" max="1030" width="9.07421875" style="1" customWidth="1"/>
    <col min="1031" max="1031" width="2.765625" style="1" customWidth="1"/>
    <col min="1032" max="1032" width="8.765625" style="1" customWidth="1"/>
    <col min="1033" max="1033" width="2.765625" style="1" customWidth="1"/>
    <col min="1034" max="1034" width="8.4609375" style="1" customWidth="1"/>
    <col min="1035" max="1035" width="2.765625" style="1" customWidth="1"/>
    <col min="1036" max="1036" width="7.69140625" style="1" customWidth="1"/>
    <col min="1037" max="1037" width="2.765625" style="1" customWidth="1"/>
    <col min="1038" max="1038" width="8.765625" style="1" customWidth="1"/>
    <col min="1039" max="1039" width="2.765625" style="1" customWidth="1"/>
    <col min="1040" max="1040" width="10.765625" style="1" customWidth="1"/>
    <col min="1041" max="1041" width="2.765625" style="1" customWidth="1"/>
    <col min="1042" max="1042" width="9.53515625" style="1" customWidth="1"/>
    <col min="1043" max="1043" width="2.765625" style="1" customWidth="1"/>
    <col min="1044" max="1044" width="8.765625" style="1" customWidth="1"/>
    <col min="1045" max="1045" width="2.765625" style="1" customWidth="1"/>
    <col min="1046" max="1046" width="8.765625" style="1" customWidth="1"/>
    <col min="1047" max="1280" width="8.84375" style="1"/>
    <col min="1281" max="1281" width="3.3046875" style="1" customWidth="1"/>
    <col min="1282" max="1282" width="19.07421875" style="1" customWidth="1"/>
    <col min="1283" max="1283" width="2.765625" style="1" customWidth="1"/>
    <col min="1284" max="1284" width="8.765625" style="1" customWidth="1"/>
    <col min="1285" max="1285" width="2.765625" style="1" customWidth="1"/>
    <col min="1286" max="1286" width="9.07421875" style="1" customWidth="1"/>
    <col min="1287" max="1287" width="2.765625" style="1" customWidth="1"/>
    <col min="1288" max="1288" width="8.765625" style="1" customWidth="1"/>
    <col min="1289" max="1289" width="2.765625" style="1" customWidth="1"/>
    <col min="1290" max="1290" width="8.4609375" style="1" customWidth="1"/>
    <col min="1291" max="1291" width="2.765625" style="1" customWidth="1"/>
    <col min="1292" max="1292" width="7.69140625" style="1" customWidth="1"/>
    <col min="1293" max="1293" width="2.765625" style="1" customWidth="1"/>
    <col min="1294" max="1294" width="8.765625" style="1" customWidth="1"/>
    <col min="1295" max="1295" width="2.765625" style="1" customWidth="1"/>
    <col min="1296" max="1296" width="10.765625" style="1" customWidth="1"/>
    <col min="1297" max="1297" width="2.765625" style="1" customWidth="1"/>
    <col min="1298" max="1298" width="9.53515625" style="1" customWidth="1"/>
    <col min="1299" max="1299" width="2.765625" style="1" customWidth="1"/>
    <col min="1300" max="1300" width="8.765625" style="1" customWidth="1"/>
    <col min="1301" max="1301" width="2.765625" style="1" customWidth="1"/>
    <col min="1302" max="1302" width="8.765625" style="1" customWidth="1"/>
    <col min="1303" max="1536" width="8.84375" style="1"/>
    <col min="1537" max="1537" width="3.3046875" style="1" customWidth="1"/>
    <col min="1538" max="1538" width="19.07421875" style="1" customWidth="1"/>
    <col min="1539" max="1539" width="2.765625" style="1" customWidth="1"/>
    <col min="1540" max="1540" width="8.765625" style="1" customWidth="1"/>
    <col min="1541" max="1541" width="2.765625" style="1" customWidth="1"/>
    <col min="1542" max="1542" width="9.07421875" style="1" customWidth="1"/>
    <col min="1543" max="1543" width="2.765625" style="1" customWidth="1"/>
    <col min="1544" max="1544" width="8.765625" style="1" customWidth="1"/>
    <col min="1545" max="1545" width="2.765625" style="1" customWidth="1"/>
    <col min="1546" max="1546" width="8.4609375" style="1" customWidth="1"/>
    <col min="1547" max="1547" width="2.765625" style="1" customWidth="1"/>
    <col min="1548" max="1548" width="7.69140625" style="1" customWidth="1"/>
    <col min="1549" max="1549" width="2.765625" style="1" customWidth="1"/>
    <col min="1550" max="1550" width="8.765625" style="1" customWidth="1"/>
    <col min="1551" max="1551" width="2.765625" style="1" customWidth="1"/>
    <col min="1552" max="1552" width="10.765625" style="1" customWidth="1"/>
    <col min="1553" max="1553" width="2.765625" style="1" customWidth="1"/>
    <col min="1554" max="1554" width="9.53515625" style="1" customWidth="1"/>
    <col min="1555" max="1555" width="2.765625" style="1" customWidth="1"/>
    <col min="1556" max="1556" width="8.765625" style="1" customWidth="1"/>
    <col min="1557" max="1557" width="2.765625" style="1" customWidth="1"/>
    <col min="1558" max="1558" width="8.765625" style="1" customWidth="1"/>
    <col min="1559" max="1792" width="8.84375" style="1"/>
    <col min="1793" max="1793" width="3.3046875" style="1" customWidth="1"/>
    <col min="1794" max="1794" width="19.07421875" style="1" customWidth="1"/>
    <col min="1795" max="1795" width="2.765625" style="1" customWidth="1"/>
    <col min="1796" max="1796" width="8.765625" style="1" customWidth="1"/>
    <col min="1797" max="1797" width="2.765625" style="1" customWidth="1"/>
    <col min="1798" max="1798" width="9.07421875" style="1" customWidth="1"/>
    <col min="1799" max="1799" width="2.765625" style="1" customWidth="1"/>
    <col min="1800" max="1800" width="8.765625" style="1" customWidth="1"/>
    <col min="1801" max="1801" width="2.765625" style="1" customWidth="1"/>
    <col min="1802" max="1802" width="8.4609375" style="1" customWidth="1"/>
    <col min="1803" max="1803" width="2.765625" style="1" customWidth="1"/>
    <col min="1804" max="1804" width="7.69140625" style="1" customWidth="1"/>
    <col min="1805" max="1805" width="2.765625" style="1" customWidth="1"/>
    <col min="1806" max="1806" width="8.765625" style="1" customWidth="1"/>
    <col min="1807" max="1807" width="2.765625" style="1" customWidth="1"/>
    <col min="1808" max="1808" width="10.765625" style="1" customWidth="1"/>
    <col min="1809" max="1809" width="2.765625" style="1" customWidth="1"/>
    <col min="1810" max="1810" width="9.53515625" style="1" customWidth="1"/>
    <col min="1811" max="1811" width="2.765625" style="1" customWidth="1"/>
    <col min="1812" max="1812" width="8.765625" style="1" customWidth="1"/>
    <col min="1813" max="1813" width="2.765625" style="1" customWidth="1"/>
    <col min="1814" max="1814" width="8.765625" style="1" customWidth="1"/>
    <col min="1815" max="2048" width="8.84375" style="1"/>
    <col min="2049" max="2049" width="3.3046875" style="1" customWidth="1"/>
    <col min="2050" max="2050" width="19.07421875" style="1" customWidth="1"/>
    <col min="2051" max="2051" width="2.765625" style="1" customWidth="1"/>
    <col min="2052" max="2052" width="8.765625" style="1" customWidth="1"/>
    <col min="2053" max="2053" width="2.765625" style="1" customWidth="1"/>
    <col min="2054" max="2054" width="9.07421875" style="1" customWidth="1"/>
    <col min="2055" max="2055" width="2.765625" style="1" customWidth="1"/>
    <col min="2056" max="2056" width="8.765625" style="1" customWidth="1"/>
    <col min="2057" max="2057" width="2.765625" style="1" customWidth="1"/>
    <col min="2058" max="2058" width="8.4609375" style="1" customWidth="1"/>
    <col min="2059" max="2059" width="2.765625" style="1" customWidth="1"/>
    <col min="2060" max="2060" width="7.69140625" style="1" customWidth="1"/>
    <col min="2061" max="2061" width="2.765625" style="1" customWidth="1"/>
    <col min="2062" max="2062" width="8.765625" style="1" customWidth="1"/>
    <col min="2063" max="2063" width="2.765625" style="1" customWidth="1"/>
    <col min="2064" max="2064" width="10.765625" style="1" customWidth="1"/>
    <col min="2065" max="2065" width="2.765625" style="1" customWidth="1"/>
    <col min="2066" max="2066" width="9.53515625" style="1" customWidth="1"/>
    <col min="2067" max="2067" width="2.765625" style="1" customWidth="1"/>
    <col min="2068" max="2068" width="8.765625" style="1" customWidth="1"/>
    <col min="2069" max="2069" width="2.765625" style="1" customWidth="1"/>
    <col min="2070" max="2070" width="8.765625" style="1" customWidth="1"/>
    <col min="2071" max="2304" width="8.84375" style="1"/>
    <col min="2305" max="2305" width="3.3046875" style="1" customWidth="1"/>
    <col min="2306" max="2306" width="19.07421875" style="1" customWidth="1"/>
    <col min="2307" max="2307" width="2.765625" style="1" customWidth="1"/>
    <col min="2308" max="2308" width="8.765625" style="1" customWidth="1"/>
    <col min="2309" max="2309" width="2.765625" style="1" customWidth="1"/>
    <col min="2310" max="2310" width="9.07421875" style="1" customWidth="1"/>
    <col min="2311" max="2311" width="2.765625" style="1" customWidth="1"/>
    <col min="2312" max="2312" width="8.765625" style="1" customWidth="1"/>
    <col min="2313" max="2313" width="2.765625" style="1" customWidth="1"/>
    <col min="2314" max="2314" width="8.4609375" style="1" customWidth="1"/>
    <col min="2315" max="2315" width="2.765625" style="1" customWidth="1"/>
    <col min="2316" max="2316" width="7.69140625" style="1" customWidth="1"/>
    <col min="2317" max="2317" width="2.765625" style="1" customWidth="1"/>
    <col min="2318" max="2318" width="8.765625" style="1" customWidth="1"/>
    <col min="2319" max="2319" width="2.765625" style="1" customWidth="1"/>
    <col min="2320" max="2320" width="10.765625" style="1" customWidth="1"/>
    <col min="2321" max="2321" width="2.765625" style="1" customWidth="1"/>
    <col min="2322" max="2322" width="9.53515625" style="1" customWidth="1"/>
    <col min="2323" max="2323" width="2.765625" style="1" customWidth="1"/>
    <col min="2324" max="2324" width="8.765625" style="1" customWidth="1"/>
    <col min="2325" max="2325" width="2.765625" style="1" customWidth="1"/>
    <col min="2326" max="2326" width="8.765625" style="1" customWidth="1"/>
    <col min="2327" max="2560" width="8.84375" style="1"/>
    <col min="2561" max="2561" width="3.3046875" style="1" customWidth="1"/>
    <col min="2562" max="2562" width="19.07421875" style="1" customWidth="1"/>
    <col min="2563" max="2563" width="2.765625" style="1" customWidth="1"/>
    <col min="2564" max="2564" width="8.765625" style="1" customWidth="1"/>
    <col min="2565" max="2565" width="2.765625" style="1" customWidth="1"/>
    <col min="2566" max="2566" width="9.07421875" style="1" customWidth="1"/>
    <col min="2567" max="2567" width="2.765625" style="1" customWidth="1"/>
    <col min="2568" max="2568" width="8.765625" style="1" customWidth="1"/>
    <col min="2569" max="2569" width="2.765625" style="1" customWidth="1"/>
    <col min="2570" max="2570" width="8.4609375" style="1" customWidth="1"/>
    <col min="2571" max="2571" width="2.765625" style="1" customWidth="1"/>
    <col min="2572" max="2572" width="7.69140625" style="1" customWidth="1"/>
    <col min="2573" max="2573" width="2.765625" style="1" customWidth="1"/>
    <col min="2574" max="2574" width="8.765625" style="1" customWidth="1"/>
    <col min="2575" max="2575" width="2.765625" style="1" customWidth="1"/>
    <col min="2576" max="2576" width="10.765625" style="1" customWidth="1"/>
    <col min="2577" max="2577" width="2.765625" style="1" customWidth="1"/>
    <col min="2578" max="2578" width="9.53515625" style="1" customWidth="1"/>
    <col min="2579" max="2579" width="2.765625" style="1" customWidth="1"/>
    <col min="2580" max="2580" width="8.765625" style="1" customWidth="1"/>
    <col min="2581" max="2581" width="2.765625" style="1" customWidth="1"/>
    <col min="2582" max="2582" width="8.765625" style="1" customWidth="1"/>
    <col min="2583" max="2816" width="8.84375" style="1"/>
    <col min="2817" max="2817" width="3.3046875" style="1" customWidth="1"/>
    <col min="2818" max="2818" width="19.07421875" style="1" customWidth="1"/>
    <col min="2819" max="2819" width="2.765625" style="1" customWidth="1"/>
    <col min="2820" max="2820" width="8.765625" style="1" customWidth="1"/>
    <col min="2821" max="2821" width="2.765625" style="1" customWidth="1"/>
    <col min="2822" max="2822" width="9.07421875" style="1" customWidth="1"/>
    <col min="2823" max="2823" width="2.765625" style="1" customWidth="1"/>
    <col min="2824" max="2824" width="8.765625" style="1" customWidth="1"/>
    <col min="2825" max="2825" width="2.765625" style="1" customWidth="1"/>
    <col min="2826" max="2826" width="8.4609375" style="1" customWidth="1"/>
    <col min="2827" max="2827" width="2.765625" style="1" customWidth="1"/>
    <col min="2828" max="2828" width="7.69140625" style="1" customWidth="1"/>
    <col min="2829" max="2829" width="2.765625" style="1" customWidth="1"/>
    <col min="2830" max="2830" width="8.765625" style="1" customWidth="1"/>
    <col min="2831" max="2831" width="2.765625" style="1" customWidth="1"/>
    <col min="2832" max="2832" width="10.765625" style="1" customWidth="1"/>
    <col min="2833" max="2833" width="2.765625" style="1" customWidth="1"/>
    <col min="2834" max="2834" width="9.53515625" style="1" customWidth="1"/>
    <col min="2835" max="2835" width="2.765625" style="1" customWidth="1"/>
    <col min="2836" max="2836" width="8.765625" style="1" customWidth="1"/>
    <col min="2837" max="2837" width="2.765625" style="1" customWidth="1"/>
    <col min="2838" max="2838" width="8.765625" style="1" customWidth="1"/>
    <col min="2839" max="3072" width="8.84375" style="1"/>
    <col min="3073" max="3073" width="3.3046875" style="1" customWidth="1"/>
    <col min="3074" max="3074" width="19.07421875" style="1" customWidth="1"/>
    <col min="3075" max="3075" width="2.765625" style="1" customWidth="1"/>
    <col min="3076" max="3076" width="8.765625" style="1" customWidth="1"/>
    <col min="3077" max="3077" width="2.765625" style="1" customWidth="1"/>
    <col min="3078" max="3078" width="9.07421875" style="1" customWidth="1"/>
    <col min="3079" max="3079" width="2.765625" style="1" customWidth="1"/>
    <col min="3080" max="3080" width="8.765625" style="1" customWidth="1"/>
    <col min="3081" max="3081" width="2.765625" style="1" customWidth="1"/>
    <col min="3082" max="3082" width="8.4609375" style="1" customWidth="1"/>
    <col min="3083" max="3083" width="2.765625" style="1" customWidth="1"/>
    <col min="3084" max="3084" width="7.69140625" style="1" customWidth="1"/>
    <col min="3085" max="3085" width="2.765625" style="1" customWidth="1"/>
    <col min="3086" max="3086" width="8.765625" style="1" customWidth="1"/>
    <col min="3087" max="3087" width="2.765625" style="1" customWidth="1"/>
    <col min="3088" max="3088" width="10.765625" style="1" customWidth="1"/>
    <col min="3089" max="3089" width="2.765625" style="1" customWidth="1"/>
    <col min="3090" max="3090" width="9.53515625" style="1" customWidth="1"/>
    <col min="3091" max="3091" width="2.765625" style="1" customWidth="1"/>
    <col min="3092" max="3092" width="8.765625" style="1" customWidth="1"/>
    <col min="3093" max="3093" width="2.765625" style="1" customWidth="1"/>
    <col min="3094" max="3094" width="8.765625" style="1" customWidth="1"/>
    <col min="3095" max="3328" width="8.84375" style="1"/>
    <col min="3329" max="3329" width="3.3046875" style="1" customWidth="1"/>
    <col min="3330" max="3330" width="19.07421875" style="1" customWidth="1"/>
    <col min="3331" max="3331" width="2.765625" style="1" customWidth="1"/>
    <col min="3332" max="3332" width="8.765625" style="1" customWidth="1"/>
    <col min="3333" max="3333" width="2.765625" style="1" customWidth="1"/>
    <col min="3334" max="3334" width="9.07421875" style="1" customWidth="1"/>
    <col min="3335" max="3335" width="2.765625" style="1" customWidth="1"/>
    <col min="3336" max="3336" width="8.765625" style="1" customWidth="1"/>
    <col min="3337" max="3337" width="2.765625" style="1" customWidth="1"/>
    <col min="3338" max="3338" width="8.4609375" style="1" customWidth="1"/>
    <col min="3339" max="3339" width="2.765625" style="1" customWidth="1"/>
    <col min="3340" max="3340" width="7.69140625" style="1" customWidth="1"/>
    <col min="3341" max="3341" width="2.765625" style="1" customWidth="1"/>
    <col min="3342" max="3342" width="8.765625" style="1" customWidth="1"/>
    <col min="3343" max="3343" width="2.765625" style="1" customWidth="1"/>
    <col min="3344" max="3344" width="10.765625" style="1" customWidth="1"/>
    <col min="3345" max="3345" width="2.765625" style="1" customWidth="1"/>
    <col min="3346" max="3346" width="9.53515625" style="1" customWidth="1"/>
    <col min="3347" max="3347" width="2.765625" style="1" customWidth="1"/>
    <col min="3348" max="3348" width="8.765625" style="1" customWidth="1"/>
    <col min="3349" max="3349" width="2.765625" style="1" customWidth="1"/>
    <col min="3350" max="3350" width="8.765625" style="1" customWidth="1"/>
    <col min="3351" max="3584" width="8.84375" style="1"/>
    <col min="3585" max="3585" width="3.3046875" style="1" customWidth="1"/>
    <col min="3586" max="3586" width="19.07421875" style="1" customWidth="1"/>
    <col min="3587" max="3587" width="2.765625" style="1" customWidth="1"/>
    <col min="3588" max="3588" width="8.765625" style="1" customWidth="1"/>
    <col min="3589" max="3589" width="2.765625" style="1" customWidth="1"/>
    <col min="3590" max="3590" width="9.07421875" style="1" customWidth="1"/>
    <col min="3591" max="3591" width="2.765625" style="1" customWidth="1"/>
    <col min="3592" max="3592" width="8.765625" style="1" customWidth="1"/>
    <col min="3593" max="3593" width="2.765625" style="1" customWidth="1"/>
    <col min="3594" max="3594" width="8.4609375" style="1" customWidth="1"/>
    <col min="3595" max="3595" width="2.765625" style="1" customWidth="1"/>
    <col min="3596" max="3596" width="7.69140625" style="1" customWidth="1"/>
    <col min="3597" max="3597" width="2.765625" style="1" customWidth="1"/>
    <col min="3598" max="3598" width="8.765625" style="1" customWidth="1"/>
    <col min="3599" max="3599" width="2.765625" style="1" customWidth="1"/>
    <col min="3600" max="3600" width="10.765625" style="1" customWidth="1"/>
    <col min="3601" max="3601" width="2.765625" style="1" customWidth="1"/>
    <col min="3602" max="3602" width="9.53515625" style="1" customWidth="1"/>
    <col min="3603" max="3603" width="2.765625" style="1" customWidth="1"/>
    <col min="3604" max="3604" width="8.765625" style="1" customWidth="1"/>
    <col min="3605" max="3605" width="2.765625" style="1" customWidth="1"/>
    <col min="3606" max="3606" width="8.765625" style="1" customWidth="1"/>
    <col min="3607" max="3840" width="8.84375" style="1"/>
    <col min="3841" max="3841" width="3.3046875" style="1" customWidth="1"/>
    <col min="3842" max="3842" width="19.07421875" style="1" customWidth="1"/>
    <col min="3843" max="3843" width="2.765625" style="1" customWidth="1"/>
    <col min="3844" max="3844" width="8.765625" style="1" customWidth="1"/>
    <col min="3845" max="3845" width="2.765625" style="1" customWidth="1"/>
    <col min="3846" max="3846" width="9.07421875" style="1" customWidth="1"/>
    <col min="3847" max="3847" width="2.765625" style="1" customWidth="1"/>
    <col min="3848" max="3848" width="8.765625" style="1" customWidth="1"/>
    <col min="3849" max="3849" width="2.765625" style="1" customWidth="1"/>
    <col min="3850" max="3850" width="8.4609375" style="1" customWidth="1"/>
    <col min="3851" max="3851" width="2.765625" style="1" customWidth="1"/>
    <col min="3852" max="3852" width="7.69140625" style="1" customWidth="1"/>
    <col min="3853" max="3853" width="2.765625" style="1" customWidth="1"/>
    <col min="3854" max="3854" width="8.765625" style="1" customWidth="1"/>
    <col min="3855" max="3855" width="2.765625" style="1" customWidth="1"/>
    <col min="3856" max="3856" width="10.765625" style="1" customWidth="1"/>
    <col min="3857" max="3857" width="2.765625" style="1" customWidth="1"/>
    <col min="3858" max="3858" width="9.53515625" style="1" customWidth="1"/>
    <col min="3859" max="3859" width="2.765625" style="1" customWidth="1"/>
    <col min="3860" max="3860" width="8.765625" style="1" customWidth="1"/>
    <col min="3861" max="3861" width="2.765625" style="1" customWidth="1"/>
    <col min="3862" max="3862" width="8.765625" style="1" customWidth="1"/>
    <col min="3863" max="4096" width="8.84375" style="1"/>
    <col min="4097" max="4097" width="3.3046875" style="1" customWidth="1"/>
    <col min="4098" max="4098" width="19.07421875" style="1" customWidth="1"/>
    <col min="4099" max="4099" width="2.765625" style="1" customWidth="1"/>
    <col min="4100" max="4100" width="8.765625" style="1" customWidth="1"/>
    <col min="4101" max="4101" width="2.765625" style="1" customWidth="1"/>
    <col min="4102" max="4102" width="9.07421875" style="1" customWidth="1"/>
    <col min="4103" max="4103" width="2.765625" style="1" customWidth="1"/>
    <col min="4104" max="4104" width="8.765625" style="1" customWidth="1"/>
    <col min="4105" max="4105" width="2.765625" style="1" customWidth="1"/>
    <col min="4106" max="4106" width="8.4609375" style="1" customWidth="1"/>
    <col min="4107" max="4107" width="2.765625" style="1" customWidth="1"/>
    <col min="4108" max="4108" width="7.69140625" style="1" customWidth="1"/>
    <col min="4109" max="4109" width="2.765625" style="1" customWidth="1"/>
    <col min="4110" max="4110" width="8.765625" style="1" customWidth="1"/>
    <col min="4111" max="4111" width="2.765625" style="1" customWidth="1"/>
    <col min="4112" max="4112" width="10.765625" style="1" customWidth="1"/>
    <col min="4113" max="4113" width="2.765625" style="1" customWidth="1"/>
    <col min="4114" max="4114" width="9.53515625" style="1" customWidth="1"/>
    <col min="4115" max="4115" width="2.765625" style="1" customWidth="1"/>
    <col min="4116" max="4116" width="8.765625" style="1" customWidth="1"/>
    <col min="4117" max="4117" width="2.765625" style="1" customWidth="1"/>
    <col min="4118" max="4118" width="8.765625" style="1" customWidth="1"/>
    <col min="4119" max="4352" width="8.84375" style="1"/>
    <col min="4353" max="4353" width="3.3046875" style="1" customWidth="1"/>
    <col min="4354" max="4354" width="19.07421875" style="1" customWidth="1"/>
    <col min="4355" max="4355" width="2.765625" style="1" customWidth="1"/>
    <col min="4356" max="4356" width="8.765625" style="1" customWidth="1"/>
    <col min="4357" max="4357" width="2.765625" style="1" customWidth="1"/>
    <col min="4358" max="4358" width="9.07421875" style="1" customWidth="1"/>
    <col min="4359" max="4359" width="2.765625" style="1" customWidth="1"/>
    <col min="4360" max="4360" width="8.765625" style="1" customWidth="1"/>
    <col min="4361" max="4361" width="2.765625" style="1" customWidth="1"/>
    <col min="4362" max="4362" width="8.4609375" style="1" customWidth="1"/>
    <col min="4363" max="4363" width="2.765625" style="1" customWidth="1"/>
    <col min="4364" max="4364" width="7.69140625" style="1" customWidth="1"/>
    <col min="4365" max="4365" width="2.765625" style="1" customWidth="1"/>
    <col min="4366" max="4366" width="8.765625" style="1" customWidth="1"/>
    <col min="4367" max="4367" width="2.765625" style="1" customWidth="1"/>
    <col min="4368" max="4368" width="10.765625" style="1" customWidth="1"/>
    <col min="4369" max="4369" width="2.765625" style="1" customWidth="1"/>
    <col min="4370" max="4370" width="9.53515625" style="1" customWidth="1"/>
    <col min="4371" max="4371" width="2.765625" style="1" customWidth="1"/>
    <col min="4372" max="4372" width="8.765625" style="1" customWidth="1"/>
    <col min="4373" max="4373" width="2.765625" style="1" customWidth="1"/>
    <col min="4374" max="4374" width="8.765625" style="1" customWidth="1"/>
    <col min="4375" max="4608" width="8.84375" style="1"/>
    <col min="4609" max="4609" width="3.3046875" style="1" customWidth="1"/>
    <col min="4610" max="4610" width="19.07421875" style="1" customWidth="1"/>
    <col min="4611" max="4611" width="2.765625" style="1" customWidth="1"/>
    <col min="4612" max="4612" width="8.765625" style="1" customWidth="1"/>
    <col min="4613" max="4613" width="2.765625" style="1" customWidth="1"/>
    <col min="4614" max="4614" width="9.07421875" style="1" customWidth="1"/>
    <col min="4615" max="4615" width="2.765625" style="1" customWidth="1"/>
    <col min="4616" max="4616" width="8.765625" style="1" customWidth="1"/>
    <col min="4617" max="4617" width="2.765625" style="1" customWidth="1"/>
    <col min="4618" max="4618" width="8.4609375" style="1" customWidth="1"/>
    <col min="4619" max="4619" width="2.765625" style="1" customWidth="1"/>
    <col min="4620" max="4620" width="7.69140625" style="1" customWidth="1"/>
    <col min="4621" max="4621" width="2.765625" style="1" customWidth="1"/>
    <col min="4622" max="4622" width="8.765625" style="1" customWidth="1"/>
    <col min="4623" max="4623" width="2.765625" style="1" customWidth="1"/>
    <col min="4624" max="4624" width="10.765625" style="1" customWidth="1"/>
    <col min="4625" max="4625" width="2.765625" style="1" customWidth="1"/>
    <col min="4626" max="4626" width="9.53515625" style="1" customWidth="1"/>
    <col min="4627" max="4627" width="2.765625" style="1" customWidth="1"/>
    <col min="4628" max="4628" width="8.765625" style="1" customWidth="1"/>
    <col min="4629" max="4629" width="2.765625" style="1" customWidth="1"/>
    <col min="4630" max="4630" width="8.765625" style="1" customWidth="1"/>
    <col min="4631" max="4864" width="8.84375" style="1"/>
    <col min="4865" max="4865" width="3.3046875" style="1" customWidth="1"/>
    <col min="4866" max="4866" width="19.07421875" style="1" customWidth="1"/>
    <col min="4867" max="4867" width="2.765625" style="1" customWidth="1"/>
    <col min="4868" max="4868" width="8.765625" style="1" customWidth="1"/>
    <col min="4869" max="4869" width="2.765625" style="1" customWidth="1"/>
    <col min="4870" max="4870" width="9.07421875" style="1" customWidth="1"/>
    <col min="4871" max="4871" width="2.765625" style="1" customWidth="1"/>
    <col min="4872" max="4872" width="8.765625" style="1" customWidth="1"/>
    <col min="4873" max="4873" width="2.765625" style="1" customWidth="1"/>
    <col min="4874" max="4874" width="8.4609375" style="1" customWidth="1"/>
    <col min="4875" max="4875" width="2.765625" style="1" customWidth="1"/>
    <col min="4876" max="4876" width="7.69140625" style="1" customWidth="1"/>
    <col min="4877" max="4877" width="2.765625" style="1" customWidth="1"/>
    <col min="4878" max="4878" width="8.765625" style="1" customWidth="1"/>
    <col min="4879" max="4879" width="2.765625" style="1" customWidth="1"/>
    <col min="4880" max="4880" width="10.765625" style="1" customWidth="1"/>
    <col min="4881" max="4881" width="2.765625" style="1" customWidth="1"/>
    <col min="4882" max="4882" width="9.53515625" style="1" customWidth="1"/>
    <col min="4883" max="4883" width="2.765625" style="1" customWidth="1"/>
    <col min="4884" max="4884" width="8.765625" style="1" customWidth="1"/>
    <col min="4885" max="4885" width="2.765625" style="1" customWidth="1"/>
    <col min="4886" max="4886" width="8.765625" style="1" customWidth="1"/>
    <col min="4887" max="5120" width="8.84375" style="1"/>
    <col min="5121" max="5121" width="3.3046875" style="1" customWidth="1"/>
    <col min="5122" max="5122" width="19.07421875" style="1" customWidth="1"/>
    <col min="5123" max="5123" width="2.765625" style="1" customWidth="1"/>
    <col min="5124" max="5124" width="8.765625" style="1" customWidth="1"/>
    <col min="5125" max="5125" width="2.765625" style="1" customWidth="1"/>
    <col min="5126" max="5126" width="9.07421875" style="1" customWidth="1"/>
    <col min="5127" max="5127" width="2.765625" style="1" customWidth="1"/>
    <col min="5128" max="5128" width="8.765625" style="1" customWidth="1"/>
    <col min="5129" max="5129" width="2.765625" style="1" customWidth="1"/>
    <col min="5130" max="5130" width="8.4609375" style="1" customWidth="1"/>
    <col min="5131" max="5131" width="2.765625" style="1" customWidth="1"/>
    <col min="5132" max="5132" width="7.69140625" style="1" customWidth="1"/>
    <col min="5133" max="5133" width="2.765625" style="1" customWidth="1"/>
    <col min="5134" max="5134" width="8.765625" style="1" customWidth="1"/>
    <col min="5135" max="5135" width="2.765625" style="1" customWidth="1"/>
    <col min="5136" max="5136" width="10.765625" style="1" customWidth="1"/>
    <col min="5137" max="5137" width="2.765625" style="1" customWidth="1"/>
    <col min="5138" max="5138" width="9.53515625" style="1" customWidth="1"/>
    <col min="5139" max="5139" width="2.765625" style="1" customWidth="1"/>
    <col min="5140" max="5140" width="8.765625" style="1" customWidth="1"/>
    <col min="5141" max="5141" width="2.765625" style="1" customWidth="1"/>
    <col min="5142" max="5142" width="8.765625" style="1" customWidth="1"/>
    <col min="5143" max="5376" width="8.84375" style="1"/>
    <col min="5377" max="5377" width="3.3046875" style="1" customWidth="1"/>
    <col min="5378" max="5378" width="19.07421875" style="1" customWidth="1"/>
    <col min="5379" max="5379" width="2.765625" style="1" customWidth="1"/>
    <col min="5380" max="5380" width="8.765625" style="1" customWidth="1"/>
    <col min="5381" max="5381" width="2.765625" style="1" customWidth="1"/>
    <col min="5382" max="5382" width="9.07421875" style="1" customWidth="1"/>
    <col min="5383" max="5383" width="2.765625" style="1" customWidth="1"/>
    <col min="5384" max="5384" width="8.765625" style="1" customWidth="1"/>
    <col min="5385" max="5385" width="2.765625" style="1" customWidth="1"/>
    <col min="5386" max="5386" width="8.4609375" style="1" customWidth="1"/>
    <col min="5387" max="5387" width="2.765625" style="1" customWidth="1"/>
    <col min="5388" max="5388" width="7.69140625" style="1" customWidth="1"/>
    <col min="5389" max="5389" width="2.765625" style="1" customWidth="1"/>
    <col min="5390" max="5390" width="8.765625" style="1" customWidth="1"/>
    <col min="5391" max="5391" width="2.765625" style="1" customWidth="1"/>
    <col min="5392" max="5392" width="10.765625" style="1" customWidth="1"/>
    <col min="5393" max="5393" width="2.765625" style="1" customWidth="1"/>
    <col min="5394" max="5394" width="9.53515625" style="1" customWidth="1"/>
    <col min="5395" max="5395" width="2.765625" style="1" customWidth="1"/>
    <col min="5396" max="5396" width="8.765625" style="1" customWidth="1"/>
    <col min="5397" max="5397" width="2.765625" style="1" customWidth="1"/>
    <col min="5398" max="5398" width="8.765625" style="1" customWidth="1"/>
    <col min="5399" max="5632" width="8.84375" style="1"/>
    <col min="5633" max="5633" width="3.3046875" style="1" customWidth="1"/>
    <col min="5634" max="5634" width="19.07421875" style="1" customWidth="1"/>
    <col min="5635" max="5635" width="2.765625" style="1" customWidth="1"/>
    <col min="5636" max="5636" width="8.765625" style="1" customWidth="1"/>
    <col min="5637" max="5637" width="2.765625" style="1" customWidth="1"/>
    <col min="5638" max="5638" width="9.07421875" style="1" customWidth="1"/>
    <col min="5639" max="5639" width="2.765625" style="1" customWidth="1"/>
    <col min="5640" max="5640" width="8.765625" style="1" customWidth="1"/>
    <col min="5641" max="5641" width="2.765625" style="1" customWidth="1"/>
    <col min="5642" max="5642" width="8.4609375" style="1" customWidth="1"/>
    <col min="5643" max="5643" width="2.765625" style="1" customWidth="1"/>
    <col min="5644" max="5644" width="7.69140625" style="1" customWidth="1"/>
    <col min="5645" max="5645" width="2.765625" style="1" customWidth="1"/>
    <col min="5646" max="5646" width="8.765625" style="1" customWidth="1"/>
    <col min="5647" max="5647" width="2.765625" style="1" customWidth="1"/>
    <col min="5648" max="5648" width="10.765625" style="1" customWidth="1"/>
    <col min="5649" max="5649" width="2.765625" style="1" customWidth="1"/>
    <col min="5650" max="5650" width="9.53515625" style="1" customWidth="1"/>
    <col min="5651" max="5651" width="2.765625" style="1" customWidth="1"/>
    <col min="5652" max="5652" width="8.765625" style="1" customWidth="1"/>
    <col min="5653" max="5653" width="2.765625" style="1" customWidth="1"/>
    <col min="5654" max="5654" width="8.765625" style="1" customWidth="1"/>
    <col min="5655" max="5888" width="8.84375" style="1"/>
    <col min="5889" max="5889" width="3.3046875" style="1" customWidth="1"/>
    <col min="5890" max="5890" width="19.07421875" style="1" customWidth="1"/>
    <col min="5891" max="5891" width="2.765625" style="1" customWidth="1"/>
    <col min="5892" max="5892" width="8.765625" style="1" customWidth="1"/>
    <col min="5893" max="5893" width="2.765625" style="1" customWidth="1"/>
    <col min="5894" max="5894" width="9.07421875" style="1" customWidth="1"/>
    <col min="5895" max="5895" width="2.765625" style="1" customWidth="1"/>
    <col min="5896" max="5896" width="8.765625" style="1" customWidth="1"/>
    <col min="5897" max="5897" width="2.765625" style="1" customWidth="1"/>
    <col min="5898" max="5898" width="8.4609375" style="1" customWidth="1"/>
    <col min="5899" max="5899" width="2.765625" style="1" customWidth="1"/>
    <col min="5900" max="5900" width="7.69140625" style="1" customWidth="1"/>
    <col min="5901" max="5901" width="2.765625" style="1" customWidth="1"/>
    <col min="5902" max="5902" width="8.765625" style="1" customWidth="1"/>
    <col min="5903" max="5903" width="2.765625" style="1" customWidth="1"/>
    <col min="5904" max="5904" width="10.765625" style="1" customWidth="1"/>
    <col min="5905" max="5905" width="2.765625" style="1" customWidth="1"/>
    <col min="5906" max="5906" width="9.53515625" style="1" customWidth="1"/>
    <col min="5907" max="5907" width="2.765625" style="1" customWidth="1"/>
    <col min="5908" max="5908" width="8.765625" style="1" customWidth="1"/>
    <col min="5909" max="5909" width="2.765625" style="1" customWidth="1"/>
    <col min="5910" max="5910" width="8.765625" style="1" customWidth="1"/>
    <col min="5911" max="6144" width="8.84375" style="1"/>
    <col min="6145" max="6145" width="3.3046875" style="1" customWidth="1"/>
    <col min="6146" max="6146" width="19.07421875" style="1" customWidth="1"/>
    <col min="6147" max="6147" width="2.765625" style="1" customWidth="1"/>
    <col min="6148" max="6148" width="8.765625" style="1" customWidth="1"/>
    <col min="6149" max="6149" width="2.765625" style="1" customWidth="1"/>
    <col min="6150" max="6150" width="9.07421875" style="1" customWidth="1"/>
    <col min="6151" max="6151" width="2.765625" style="1" customWidth="1"/>
    <col min="6152" max="6152" width="8.765625" style="1" customWidth="1"/>
    <col min="6153" max="6153" width="2.765625" style="1" customWidth="1"/>
    <col min="6154" max="6154" width="8.4609375" style="1" customWidth="1"/>
    <col min="6155" max="6155" width="2.765625" style="1" customWidth="1"/>
    <col min="6156" max="6156" width="7.69140625" style="1" customWidth="1"/>
    <col min="6157" max="6157" width="2.765625" style="1" customWidth="1"/>
    <col min="6158" max="6158" width="8.765625" style="1" customWidth="1"/>
    <col min="6159" max="6159" width="2.765625" style="1" customWidth="1"/>
    <col min="6160" max="6160" width="10.765625" style="1" customWidth="1"/>
    <col min="6161" max="6161" width="2.765625" style="1" customWidth="1"/>
    <col min="6162" max="6162" width="9.53515625" style="1" customWidth="1"/>
    <col min="6163" max="6163" width="2.765625" style="1" customWidth="1"/>
    <col min="6164" max="6164" width="8.765625" style="1" customWidth="1"/>
    <col min="6165" max="6165" width="2.765625" style="1" customWidth="1"/>
    <col min="6166" max="6166" width="8.765625" style="1" customWidth="1"/>
    <col min="6167" max="6400" width="8.84375" style="1"/>
    <col min="6401" max="6401" width="3.3046875" style="1" customWidth="1"/>
    <col min="6402" max="6402" width="19.07421875" style="1" customWidth="1"/>
    <col min="6403" max="6403" width="2.765625" style="1" customWidth="1"/>
    <col min="6404" max="6404" width="8.765625" style="1" customWidth="1"/>
    <col min="6405" max="6405" width="2.765625" style="1" customWidth="1"/>
    <col min="6406" max="6406" width="9.07421875" style="1" customWidth="1"/>
    <col min="6407" max="6407" width="2.765625" style="1" customWidth="1"/>
    <col min="6408" max="6408" width="8.765625" style="1" customWidth="1"/>
    <col min="6409" max="6409" width="2.765625" style="1" customWidth="1"/>
    <col min="6410" max="6410" width="8.4609375" style="1" customWidth="1"/>
    <col min="6411" max="6411" width="2.765625" style="1" customWidth="1"/>
    <col min="6412" max="6412" width="7.69140625" style="1" customWidth="1"/>
    <col min="6413" max="6413" width="2.765625" style="1" customWidth="1"/>
    <col min="6414" max="6414" width="8.765625" style="1" customWidth="1"/>
    <col min="6415" max="6415" width="2.765625" style="1" customWidth="1"/>
    <col min="6416" max="6416" width="10.765625" style="1" customWidth="1"/>
    <col min="6417" max="6417" width="2.765625" style="1" customWidth="1"/>
    <col min="6418" max="6418" width="9.53515625" style="1" customWidth="1"/>
    <col min="6419" max="6419" width="2.765625" style="1" customWidth="1"/>
    <col min="6420" max="6420" width="8.765625" style="1" customWidth="1"/>
    <col min="6421" max="6421" width="2.765625" style="1" customWidth="1"/>
    <col min="6422" max="6422" width="8.765625" style="1" customWidth="1"/>
    <col min="6423" max="6656" width="8.84375" style="1"/>
    <col min="6657" max="6657" width="3.3046875" style="1" customWidth="1"/>
    <col min="6658" max="6658" width="19.07421875" style="1" customWidth="1"/>
    <col min="6659" max="6659" width="2.765625" style="1" customWidth="1"/>
    <col min="6660" max="6660" width="8.765625" style="1" customWidth="1"/>
    <col min="6661" max="6661" width="2.765625" style="1" customWidth="1"/>
    <col min="6662" max="6662" width="9.07421875" style="1" customWidth="1"/>
    <col min="6663" max="6663" width="2.765625" style="1" customWidth="1"/>
    <col min="6664" max="6664" width="8.765625" style="1" customWidth="1"/>
    <col min="6665" max="6665" width="2.765625" style="1" customWidth="1"/>
    <col min="6666" max="6666" width="8.4609375" style="1" customWidth="1"/>
    <col min="6667" max="6667" width="2.765625" style="1" customWidth="1"/>
    <col min="6668" max="6668" width="7.69140625" style="1" customWidth="1"/>
    <col min="6669" max="6669" width="2.765625" style="1" customWidth="1"/>
    <col min="6670" max="6670" width="8.765625" style="1" customWidth="1"/>
    <col min="6671" max="6671" width="2.765625" style="1" customWidth="1"/>
    <col min="6672" max="6672" width="10.765625" style="1" customWidth="1"/>
    <col min="6673" max="6673" width="2.765625" style="1" customWidth="1"/>
    <col min="6674" max="6674" width="9.53515625" style="1" customWidth="1"/>
    <col min="6675" max="6675" width="2.765625" style="1" customWidth="1"/>
    <col min="6676" max="6676" width="8.765625" style="1" customWidth="1"/>
    <col min="6677" max="6677" width="2.765625" style="1" customWidth="1"/>
    <col min="6678" max="6678" width="8.765625" style="1" customWidth="1"/>
    <col min="6679" max="6912" width="8.84375" style="1"/>
    <col min="6913" max="6913" width="3.3046875" style="1" customWidth="1"/>
    <col min="6914" max="6914" width="19.07421875" style="1" customWidth="1"/>
    <col min="6915" max="6915" width="2.765625" style="1" customWidth="1"/>
    <col min="6916" max="6916" width="8.765625" style="1" customWidth="1"/>
    <col min="6917" max="6917" width="2.765625" style="1" customWidth="1"/>
    <col min="6918" max="6918" width="9.07421875" style="1" customWidth="1"/>
    <col min="6919" max="6919" width="2.765625" style="1" customWidth="1"/>
    <col min="6920" max="6920" width="8.765625" style="1" customWidth="1"/>
    <col min="6921" max="6921" width="2.765625" style="1" customWidth="1"/>
    <col min="6922" max="6922" width="8.4609375" style="1" customWidth="1"/>
    <col min="6923" max="6923" width="2.765625" style="1" customWidth="1"/>
    <col min="6924" max="6924" width="7.69140625" style="1" customWidth="1"/>
    <col min="6925" max="6925" width="2.765625" style="1" customWidth="1"/>
    <col min="6926" max="6926" width="8.765625" style="1" customWidth="1"/>
    <col min="6927" max="6927" width="2.765625" style="1" customWidth="1"/>
    <col min="6928" max="6928" width="10.765625" style="1" customWidth="1"/>
    <col min="6929" max="6929" width="2.765625" style="1" customWidth="1"/>
    <col min="6930" max="6930" width="9.53515625" style="1" customWidth="1"/>
    <col min="6931" max="6931" width="2.765625" style="1" customWidth="1"/>
    <col min="6932" max="6932" width="8.765625" style="1" customWidth="1"/>
    <col min="6933" max="6933" width="2.765625" style="1" customWidth="1"/>
    <col min="6934" max="6934" width="8.765625" style="1" customWidth="1"/>
    <col min="6935" max="7168" width="8.84375" style="1"/>
    <col min="7169" max="7169" width="3.3046875" style="1" customWidth="1"/>
    <col min="7170" max="7170" width="19.07421875" style="1" customWidth="1"/>
    <col min="7171" max="7171" width="2.765625" style="1" customWidth="1"/>
    <col min="7172" max="7172" width="8.765625" style="1" customWidth="1"/>
    <col min="7173" max="7173" width="2.765625" style="1" customWidth="1"/>
    <col min="7174" max="7174" width="9.07421875" style="1" customWidth="1"/>
    <col min="7175" max="7175" width="2.765625" style="1" customWidth="1"/>
    <col min="7176" max="7176" width="8.765625" style="1" customWidth="1"/>
    <col min="7177" max="7177" width="2.765625" style="1" customWidth="1"/>
    <col min="7178" max="7178" width="8.4609375" style="1" customWidth="1"/>
    <col min="7179" max="7179" width="2.765625" style="1" customWidth="1"/>
    <col min="7180" max="7180" width="7.69140625" style="1" customWidth="1"/>
    <col min="7181" max="7181" width="2.765625" style="1" customWidth="1"/>
    <col min="7182" max="7182" width="8.765625" style="1" customWidth="1"/>
    <col min="7183" max="7183" width="2.765625" style="1" customWidth="1"/>
    <col min="7184" max="7184" width="10.765625" style="1" customWidth="1"/>
    <col min="7185" max="7185" width="2.765625" style="1" customWidth="1"/>
    <col min="7186" max="7186" width="9.53515625" style="1" customWidth="1"/>
    <col min="7187" max="7187" width="2.765625" style="1" customWidth="1"/>
    <col min="7188" max="7188" width="8.765625" style="1" customWidth="1"/>
    <col min="7189" max="7189" width="2.765625" style="1" customWidth="1"/>
    <col min="7190" max="7190" width="8.765625" style="1" customWidth="1"/>
    <col min="7191" max="7424" width="8.84375" style="1"/>
    <col min="7425" max="7425" width="3.3046875" style="1" customWidth="1"/>
    <col min="7426" max="7426" width="19.07421875" style="1" customWidth="1"/>
    <col min="7427" max="7427" width="2.765625" style="1" customWidth="1"/>
    <col min="7428" max="7428" width="8.765625" style="1" customWidth="1"/>
    <col min="7429" max="7429" width="2.765625" style="1" customWidth="1"/>
    <col min="7430" max="7430" width="9.07421875" style="1" customWidth="1"/>
    <col min="7431" max="7431" width="2.765625" style="1" customWidth="1"/>
    <col min="7432" max="7432" width="8.765625" style="1" customWidth="1"/>
    <col min="7433" max="7433" width="2.765625" style="1" customWidth="1"/>
    <col min="7434" max="7434" width="8.4609375" style="1" customWidth="1"/>
    <col min="7435" max="7435" width="2.765625" style="1" customWidth="1"/>
    <col min="7436" max="7436" width="7.69140625" style="1" customWidth="1"/>
    <col min="7437" max="7437" width="2.765625" style="1" customWidth="1"/>
    <col min="7438" max="7438" width="8.765625" style="1" customWidth="1"/>
    <col min="7439" max="7439" width="2.765625" style="1" customWidth="1"/>
    <col min="7440" max="7440" width="10.765625" style="1" customWidth="1"/>
    <col min="7441" max="7441" width="2.765625" style="1" customWidth="1"/>
    <col min="7442" max="7442" width="9.53515625" style="1" customWidth="1"/>
    <col min="7443" max="7443" width="2.765625" style="1" customWidth="1"/>
    <col min="7444" max="7444" width="8.765625" style="1" customWidth="1"/>
    <col min="7445" max="7445" width="2.765625" style="1" customWidth="1"/>
    <col min="7446" max="7446" width="8.765625" style="1" customWidth="1"/>
    <col min="7447" max="7680" width="8.84375" style="1"/>
    <col min="7681" max="7681" width="3.3046875" style="1" customWidth="1"/>
    <col min="7682" max="7682" width="19.07421875" style="1" customWidth="1"/>
    <col min="7683" max="7683" width="2.765625" style="1" customWidth="1"/>
    <col min="7684" max="7684" width="8.765625" style="1" customWidth="1"/>
    <col min="7685" max="7685" width="2.765625" style="1" customWidth="1"/>
    <col min="7686" max="7686" width="9.07421875" style="1" customWidth="1"/>
    <col min="7687" max="7687" width="2.765625" style="1" customWidth="1"/>
    <col min="7688" max="7688" width="8.765625" style="1" customWidth="1"/>
    <col min="7689" max="7689" width="2.765625" style="1" customWidth="1"/>
    <col min="7690" max="7690" width="8.4609375" style="1" customWidth="1"/>
    <col min="7691" max="7691" width="2.765625" style="1" customWidth="1"/>
    <col min="7692" max="7692" width="7.69140625" style="1" customWidth="1"/>
    <col min="7693" max="7693" width="2.765625" style="1" customWidth="1"/>
    <col min="7694" max="7694" width="8.765625" style="1" customWidth="1"/>
    <col min="7695" max="7695" width="2.765625" style="1" customWidth="1"/>
    <col min="7696" max="7696" width="10.765625" style="1" customWidth="1"/>
    <col min="7697" max="7697" width="2.765625" style="1" customWidth="1"/>
    <col min="7698" max="7698" width="9.53515625" style="1" customWidth="1"/>
    <col min="7699" max="7699" width="2.765625" style="1" customWidth="1"/>
    <col min="7700" max="7700" width="8.765625" style="1" customWidth="1"/>
    <col min="7701" max="7701" width="2.765625" style="1" customWidth="1"/>
    <col min="7702" max="7702" width="8.765625" style="1" customWidth="1"/>
    <col min="7703" max="7936" width="8.84375" style="1"/>
    <col min="7937" max="7937" width="3.3046875" style="1" customWidth="1"/>
    <col min="7938" max="7938" width="19.07421875" style="1" customWidth="1"/>
    <col min="7939" max="7939" width="2.765625" style="1" customWidth="1"/>
    <col min="7940" max="7940" width="8.765625" style="1" customWidth="1"/>
    <col min="7941" max="7941" width="2.765625" style="1" customWidth="1"/>
    <col min="7942" max="7942" width="9.07421875" style="1" customWidth="1"/>
    <col min="7943" max="7943" width="2.765625" style="1" customWidth="1"/>
    <col min="7944" max="7944" width="8.765625" style="1" customWidth="1"/>
    <col min="7945" max="7945" width="2.765625" style="1" customWidth="1"/>
    <col min="7946" max="7946" width="8.4609375" style="1" customWidth="1"/>
    <col min="7947" max="7947" width="2.765625" style="1" customWidth="1"/>
    <col min="7948" max="7948" width="7.69140625" style="1" customWidth="1"/>
    <col min="7949" max="7949" width="2.765625" style="1" customWidth="1"/>
    <col min="7950" max="7950" width="8.765625" style="1" customWidth="1"/>
    <col min="7951" max="7951" width="2.765625" style="1" customWidth="1"/>
    <col min="7952" max="7952" width="10.765625" style="1" customWidth="1"/>
    <col min="7953" max="7953" width="2.765625" style="1" customWidth="1"/>
    <col min="7954" max="7954" width="9.53515625" style="1" customWidth="1"/>
    <col min="7955" max="7955" width="2.765625" style="1" customWidth="1"/>
    <col min="7956" max="7956" width="8.765625" style="1" customWidth="1"/>
    <col min="7957" max="7957" width="2.765625" style="1" customWidth="1"/>
    <col min="7958" max="7958" width="8.765625" style="1" customWidth="1"/>
    <col min="7959" max="8192" width="8.84375" style="1"/>
    <col min="8193" max="8193" width="3.3046875" style="1" customWidth="1"/>
    <col min="8194" max="8194" width="19.07421875" style="1" customWidth="1"/>
    <col min="8195" max="8195" width="2.765625" style="1" customWidth="1"/>
    <col min="8196" max="8196" width="8.765625" style="1" customWidth="1"/>
    <col min="8197" max="8197" width="2.765625" style="1" customWidth="1"/>
    <col min="8198" max="8198" width="9.07421875" style="1" customWidth="1"/>
    <col min="8199" max="8199" width="2.765625" style="1" customWidth="1"/>
    <col min="8200" max="8200" width="8.765625" style="1" customWidth="1"/>
    <col min="8201" max="8201" width="2.765625" style="1" customWidth="1"/>
    <col min="8202" max="8202" width="8.4609375" style="1" customWidth="1"/>
    <col min="8203" max="8203" width="2.765625" style="1" customWidth="1"/>
    <col min="8204" max="8204" width="7.69140625" style="1" customWidth="1"/>
    <col min="8205" max="8205" width="2.765625" style="1" customWidth="1"/>
    <col min="8206" max="8206" width="8.765625" style="1" customWidth="1"/>
    <col min="8207" max="8207" width="2.765625" style="1" customWidth="1"/>
    <col min="8208" max="8208" width="10.765625" style="1" customWidth="1"/>
    <col min="8209" max="8209" width="2.765625" style="1" customWidth="1"/>
    <col min="8210" max="8210" width="9.53515625" style="1" customWidth="1"/>
    <col min="8211" max="8211" width="2.765625" style="1" customWidth="1"/>
    <col min="8212" max="8212" width="8.765625" style="1" customWidth="1"/>
    <col min="8213" max="8213" width="2.765625" style="1" customWidth="1"/>
    <col min="8214" max="8214" width="8.765625" style="1" customWidth="1"/>
    <col min="8215" max="8448" width="8.84375" style="1"/>
    <col min="8449" max="8449" width="3.3046875" style="1" customWidth="1"/>
    <col min="8450" max="8450" width="19.07421875" style="1" customWidth="1"/>
    <col min="8451" max="8451" width="2.765625" style="1" customWidth="1"/>
    <col min="8452" max="8452" width="8.765625" style="1" customWidth="1"/>
    <col min="8453" max="8453" width="2.765625" style="1" customWidth="1"/>
    <col min="8454" max="8454" width="9.07421875" style="1" customWidth="1"/>
    <col min="8455" max="8455" width="2.765625" style="1" customWidth="1"/>
    <col min="8456" max="8456" width="8.765625" style="1" customWidth="1"/>
    <col min="8457" max="8457" width="2.765625" style="1" customWidth="1"/>
    <col min="8458" max="8458" width="8.4609375" style="1" customWidth="1"/>
    <col min="8459" max="8459" width="2.765625" style="1" customWidth="1"/>
    <col min="8460" max="8460" width="7.69140625" style="1" customWidth="1"/>
    <col min="8461" max="8461" width="2.765625" style="1" customWidth="1"/>
    <col min="8462" max="8462" width="8.765625" style="1" customWidth="1"/>
    <col min="8463" max="8463" width="2.765625" style="1" customWidth="1"/>
    <col min="8464" max="8464" width="10.765625" style="1" customWidth="1"/>
    <col min="8465" max="8465" width="2.765625" style="1" customWidth="1"/>
    <col min="8466" max="8466" width="9.53515625" style="1" customWidth="1"/>
    <col min="8467" max="8467" width="2.765625" style="1" customWidth="1"/>
    <col min="8468" max="8468" width="8.765625" style="1" customWidth="1"/>
    <col min="8469" max="8469" width="2.765625" style="1" customWidth="1"/>
    <col min="8470" max="8470" width="8.765625" style="1" customWidth="1"/>
    <col min="8471" max="8704" width="8.84375" style="1"/>
    <col min="8705" max="8705" width="3.3046875" style="1" customWidth="1"/>
    <col min="8706" max="8706" width="19.07421875" style="1" customWidth="1"/>
    <col min="8707" max="8707" width="2.765625" style="1" customWidth="1"/>
    <col min="8708" max="8708" width="8.765625" style="1" customWidth="1"/>
    <col min="8709" max="8709" width="2.765625" style="1" customWidth="1"/>
    <col min="8710" max="8710" width="9.07421875" style="1" customWidth="1"/>
    <col min="8711" max="8711" width="2.765625" style="1" customWidth="1"/>
    <col min="8712" max="8712" width="8.765625" style="1" customWidth="1"/>
    <col min="8713" max="8713" width="2.765625" style="1" customWidth="1"/>
    <col min="8714" max="8714" width="8.4609375" style="1" customWidth="1"/>
    <col min="8715" max="8715" width="2.765625" style="1" customWidth="1"/>
    <col min="8716" max="8716" width="7.69140625" style="1" customWidth="1"/>
    <col min="8717" max="8717" width="2.765625" style="1" customWidth="1"/>
    <col min="8718" max="8718" width="8.765625" style="1" customWidth="1"/>
    <col min="8719" max="8719" width="2.765625" style="1" customWidth="1"/>
    <col min="8720" max="8720" width="10.765625" style="1" customWidth="1"/>
    <col min="8721" max="8721" width="2.765625" style="1" customWidth="1"/>
    <col min="8722" max="8722" width="9.53515625" style="1" customWidth="1"/>
    <col min="8723" max="8723" width="2.765625" style="1" customWidth="1"/>
    <col min="8724" max="8724" width="8.765625" style="1" customWidth="1"/>
    <col min="8725" max="8725" width="2.765625" style="1" customWidth="1"/>
    <col min="8726" max="8726" width="8.765625" style="1" customWidth="1"/>
    <col min="8727" max="8960" width="8.84375" style="1"/>
    <col min="8961" max="8961" width="3.3046875" style="1" customWidth="1"/>
    <col min="8962" max="8962" width="19.07421875" style="1" customWidth="1"/>
    <col min="8963" max="8963" width="2.765625" style="1" customWidth="1"/>
    <col min="8964" max="8964" width="8.765625" style="1" customWidth="1"/>
    <col min="8965" max="8965" width="2.765625" style="1" customWidth="1"/>
    <col min="8966" max="8966" width="9.07421875" style="1" customWidth="1"/>
    <col min="8967" max="8967" width="2.765625" style="1" customWidth="1"/>
    <col min="8968" max="8968" width="8.765625" style="1" customWidth="1"/>
    <col min="8969" max="8969" width="2.765625" style="1" customWidth="1"/>
    <col min="8970" max="8970" width="8.4609375" style="1" customWidth="1"/>
    <col min="8971" max="8971" width="2.765625" style="1" customWidth="1"/>
    <col min="8972" max="8972" width="7.69140625" style="1" customWidth="1"/>
    <col min="8973" max="8973" width="2.765625" style="1" customWidth="1"/>
    <col min="8974" max="8974" width="8.765625" style="1" customWidth="1"/>
    <col min="8975" max="8975" width="2.765625" style="1" customWidth="1"/>
    <col min="8976" max="8976" width="10.765625" style="1" customWidth="1"/>
    <col min="8977" max="8977" width="2.765625" style="1" customWidth="1"/>
    <col min="8978" max="8978" width="9.53515625" style="1" customWidth="1"/>
    <col min="8979" max="8979" width="2.765625" style="1" customWidth="1"/>
    <col min="8980" max="8980" width="8.765625" style="1" customWidth="1"/>
    <col min="8981" max="8981" width="2.765625" style="1" customWidth="1"/>
    <col min="8982" max="8982" width="8.765625" style="1" customWidth="1"/>
    <col min="8983" max="9216" width="8.84375" style="1"/>
    <col min="9217" max="9217" width="3.3046875" style="1" customWidth="1"/>
    <col min="9218" max="9218" width="19.07421875" style="1" customWidth="1"/>
    <col min="9219" max="9219" width="2.765625" style="1" customWidth="1"/>
    <col min="9220" max="9220" width="8.765625" style="1" customWidth="1"/>
    <col min="9221" max="9221" width="2.765625" style="1" customWidth="1"/>
    <col min="9222" max="9222" width="9.07421875" style="1" customWidth="1"/>
    <col min="9223" max="9223" width="2.765625" style="1" customWidth="1"/>
    <col min="9224" max="9224" width="8.765625" style="1" customWidth="1"/>
    <col min="9225" max="9225" width="2.765625" style="1" customWidth="1"/>
    <col min="9226" max="9226" width="8.4609375" style="1" customWidth="1"/>
    <col min="9227" max="9227" width="2.765625" style="1" customWidth="1"/>
    <col min="9228" max="9228" width="7.69140625" style="1" customWidth="1"/>
    <col min="9229" max="9229" width="2.765625" style="1" customWidth="1"/>
    <col min="9230" max="9230" width="8.765625" style="1" customWidth="1"/>
    <col min="9231" max="9231" width="2.765625" style="1" customWidth="1"/>
    <col min="9232" max="9232" width="10.765625" style="1" customWidth="1"/>
    <col min="9233" max="9233" width="2.765625" style="1" customWidth="1"/>
    <col min="9234" max="9234" width="9.53515625" style="1" customWidth="1"/>
    <col min="9235" max="9235" width="2.765625" style="1" customWidth="1"/>
    <col min="9236" max="9236" width="8.765625" style="1" customWidth="1"/>
    <col min="9237" max="9237" width="2.765625" style="1" customWidth="1"/>
    <col min="9238" max="9238" width="8.765625" style="1" customWidth="1"/>
    <col min="9239" max="9472" width="8.84375" style="1"/>
    <col min="9473" max="9473" width="3.3046875" style="1" customWidth="1"/>
    <col min="9474" max="9474" width="19.07421875" style="1" customWidth="1"/>
    <col min="9475" max="9475" width="2.765625" style="1" customWidth="1"/>
    <col min="9476" max="9476" width="8.765625" style="1" customWidth="1"/>
    <col min="9477" max="9477" width="2.765625" style="1" customWidth="1"/>
    <col min="9478" max="9478" width="9.07421875" style="1" customWidth="1"/>
    <col min="9479" max="9479" width="2.765625" style="1" customWidth="1"/>
    <col min="9480" max="9480" width="8.765625" style="1" customWidth="1"/>
    <col min="9481" max="9481" width="2.765625" style="1" customWidth="1"/>
    <col min="9482" max="9482" width="8.4609375" style="1" customWidth="1"/>
    <col min="9483" max="9483" width="2.765625" style="1" customWidth="1"/>
    <col min="9484" max="9484" width="7.69140625" style="1" customWidth="1"/>
    <col min="9485" max="9485" width="2.765625" style="1" customWidth="1"/>
    <col min="9486" max="9486" width="8.765625" style="1" customWidth="1"/>
    <col min="9487" max="9487" width="2.765625" style="1" customWidth="1"/>
    <col min="9488" max="9488" width="10.765625" style="1" customWidth="1"/>
    <col min="9489" max="9489" width="2.765625" style="1" customWidth="1"/>
    <col min="9490" max="9490" width="9.53515625" style="1" customWidth="1"/>
    <col min="9491" max="9491" width="2.765625" style="1" customWidth="1"/>
    <col min="9492" max="9492" width="8.765625" style="1" customWidth="1"/>
    <col min="9493" max="9493" width="2.765625" style="1" customWidth="1"/>
    <col min="9494" max="9494" width="8.765625" style="1" customWidth="1"/>
    <col min="9495" max="9728" width="8.84375" style="1"/>
    <col min="9729" max="9729" width="3.3046875" style="1" customWidth="1"/>
    <col min="9730" max="9730" width="19.07421875" style="1" customWidth="1"/>
    <col min="9731" max="9731" width="2.765625" style="1" customWidth="1"/>
    <col min="9732" max="9732" width="8.765625" style="1" customWidth="1"/>
    <col min="9733" max="9733" width="2.765625" style="1" customWidth="1"/>
    <col min="9734" max="9734" width="9.07421875" style="1" customWidth="1"/>
    <col min="9735" max="9735" width="2.765625" style="1" customWidth="1"/>
    <col min="9736" max="9736" width="8.765625" style="1" customWidth="1"/>
    <col min="9737" max="9737" width="2.765625" style="1" customWidth="1"/>
    <col min="9738" max="9738" width="8.4609375" style="1" customWidth="1"/>
    <col min="9739" max="9739" width="2.765625" style="1" customWidth="1"/>
    <col min="9740" max="9740" width="7.69140625" style="1" customWidth="1"/>
    <col min="9741" max="9741" width="2.765625" style="1" customWidth="1"/>
    <col min="9742" max="9742" width="8.765625" style="1" customWidth="1"/>
    <col min="9743" max="9743" width="2.765625" style="1" customWidth="1"/>
    <col min="9744" max="9744" width="10.765625" style="1" customWidth="1"/>
    <col min="9745" max="9745" width="2.765625" style="1" customWidth="1"/>
    <col min="9746" max="9746" width="9.53515625" style="1" customWidth="1"/>
    <col min="9747" max="9747" width="2.765625" style="1" customWidth="1"/>
    <col min="9748" max="9748" width="8.765625" style="1" customWidth="1"/>
    <col min="9749" max="9749" width="2.765625" style="1" customWidth="1"/>
    <col min="9750" max="9750" width="8.765625" style="1" customWidth="1"/>
    <col min="9751" max="9984" width="8.84375" style="1"/>
    <col min="9985" max="9985" width="3.3046875" style="1" customWidth="1"/>
    <col min="9986" max="9986" width="19.07421875" style="1" customWidth="1"/>
    <col min="9987" max="9987" width="2.765625" style="1" customWidth="1"/>
    <col min="9988" max="9988" width="8.765625" style="1" customWidth="1"/>
    <col min="9989" max="9989" width="2.765625" style="1" customWidth="1"/>
    <col min="9990" max="9990" width="9.07421875" style="1" customWidth="1"/>
    <col min="9991" max="9991" width="2.765625" style="1" customWidth="1"/>
    <col min="9992" max="9992" width="8.765625" style="1" customWidth="1"/>
    <col min="9993" max="9993" width="2.765625" style="1" customWidth="1"/>
    <col min="9994" max="9994" width="8.4609375" style="1" customWidth="1"/>
    <col min="9995" max="9995" width="2.765625" style="1" customWidth="1"/>
    <col min="9996" max="9996" width="7.69140625" style="1" customWidth="1"/>
    <col min="9997" max="9997" width="2.765625" style="1" customWidth="1"/>
    <col min="9998" max="9998" width="8.765625" style="1" customWidth="1"/>
    <col min="9999" max="9999" width="2.765625" style="1" customWidth="1"/>
    <col min="10000" max="10000" width="10.765625" style="1" customWidth="1"/>
    <col min="10001" max="10001" width="2.765625" style="1" customWidth="1"/>
    <col min="10002" max="10002" width="9.53515625" style="1" customWidth="1"/>
    <col min="10003" max="10003" width="2.765625" style="1" customWidth="1"/>
    <col min="10004" max="10004" width="8.765625" style="1" customWidth="1"/>
    <col min="10005" max="10005" width="2.765625" style="1" customWidth="1"/>
    <col min="10006" max="10006" width="8.765625" style="1" customWidth="1"/>
    <col min="10007" max="10240" width="8.84375" style="1"/>
    <col min="10241" max="10241" width="3.3046875" style="1" customWidth="1"/>
    <col min="10242" max="10242" width="19.07421875" style="1" customWidth="1"/>
    <col min="10243" max="10243" width="2.765625" style="1" customWidth="1"/>
    <col min="10244" max="10244" width="8.765625" style="1" customWidth="1"/>
    <col min="10245" max="10245" width="2.765625" style="1" customWidth="1"/>
    <col min="10246" max="10246" width="9.07421875" style="1" customWidth="1"/>
    <col min="10247" max="10247" width="2.765625" style="1" customWidth="1"/>
    <col min="10248" max="10248" width="8.765625" style="1" customWidth="1"/>
    <col min="10249" max="10249" width="2.765625" style="1" customWidth="1"/>
    <col min="10250" max="10250" width="8.4609375" style="1" customWidth="1"/>
    <col min="10251" max="10251" width="2.765625" style="1" customWidth="1"/>
    <col min="10252" max="10252" width="7.69140625" style="1" customWidth="1"/>
    <col min="10253" max="10253" width="2.765625" style="1" customWidth="1"/>
    <col min="10254" max="10254" width="8.765625" style="1" customWidth="1"/>
    <col min="10255" max="10255" width="2.765625" style="1" customWidth="1"/>
    <col min="10256" max="10256" width="10.765625" style="1" customWidth="1"/>
    <col min="10257" max="10257" width="2.765625" style="1" customWidth="1"/>
    <col min="10258" max="10258" width="9.53515625" style="1" customWidth="1"/>
    <col min="10259" max="10259" width="2.765625" style="1" customWidth="1"/>
    <col min="10260" max="10260" width="8.765625" style="1" customWidth="1"/>
    <col min="10261" max="10261" width="2.765625" style="1" customWidth="1"/>
    <col min="10262" max="10262" width="8.765625" style="1" customWidth="1"/>
    <col min="10263" max="10496" width="8.84375" style="1"/>
    <col min="10497" max="10497" width="3.3046875" style="1" customWidth="1"/>
    <col min="10498" max="10498" width="19.07421875" style="1" customWidth="1"/>
    <col min="10499" max="10499" width="2.765625" style="1" customWidth="1"/>
    <col min="10500" max="10500" width="8.765625" style="1" customWidth="1"/>
    <col min="10501" max="10501" width="2.765625" style="1" customWidth="1"/>
    <col min="10502" max="10502" width="9.07421875" style="1" customWidth="1"/>
    <col min="10503" max="10503" width="2.765625" style="1" customWidth="1"/>
    <col min="10504" max="10504" width="8.765625" style="1" customWidth="1"/>
    <col min="10505" max="10505" width="2.765625" style="1" customWidth="1"/>
    <col min="10506" max="10506" width="8.4609375" style="1" customWidth="1"/>
    <col min="10507" max="10507" width="2.765625" style="1" customWidth="1"/>
    <col min="10508" max="10508" width="7.69140625" style="1" customWidth="1"/>
    <col min="10509" max="10509" width="2.765625" style="1" customWidth="1"/>
    <col min="10510" max="10510" width="8.765625" style="1" customWidth="1"/>
    <col min="10511" max="10511" width="2.765625" style="1" customWidth="1"/>
    <col min="10512" max="10512" width="10.765625" style="1" customWidth="1"/>
    <col min="10513" max="10513" width="2.765625" style="1" customWidth="1"/>
    <col min="10514" max="10514" width="9.53515625" style="1" customWidth="1"/>
    <col min="10515" max="10515" width="2.765625" style="1" customWidth="1"/>
    <col min="10516" max="10516" width="8.765625" style="1" customWidth="1"/>
    <col min="10517" max="10517" width="2.765625" style="1" customWidth="1"/>
    <col min="10518" max="10518" width="8.765625" style="1" customWidth="1"/>
    <col min="10519" max="10752" width="8.84375" style="1"/>
    <col min="10753" max="10753" width="3.3046875" style="1" customWidth="1"/>
    <col min="10754" max="10754" width="19.07421875" style="1" customWidth="1"/>
    <col min="10755" max="10755" width="2.765625" style="1" customWidth="1"/>
    <col min="10756" max="10756" width="8.765625" style="1" customWidth="1"/>
    <col min="10757" max="10757" width="2.765625" style="1" customWidth="1"/>
    <col min="10758" max="10758" width="9.07421875" style="1" customWidth="1"/>
    <col min="10759" max="10759" width="2.765625" style="1" customWidth="1"/>
    <col min="10760" max="10760" width="8.765625" style="1" customWidth="1"/>
    <col min="10761" max="10761" width="2.765625" style="1" customWidth="1"/>
    <col min="10762" max="10762" width="8.4609375" style="1" customWidth="1"/>
    <col min="10763" max="10763" width="2.765625" style="1" customWidth="1"/>
    <col min="10764" max="10764" width="7.69140625" style="1" customWidth="1"/>
    <col min="10765" max="10765" width="2.765625" style="1" customWidth="1"/>
    <col min="10766" max="10766" width="8.765625" style="1" customWidth="1"/>
    <col min="10767" max="10767" width="2.765625" style="1" customWidth="1"/>
    <col min="10768" max="10768" width="10.765625" style="1" customWidth="1"/>
    <col min="10769" max="10769" width="2.765625" style="1" customWidth="1"/>
    <col min="10770" max="10770" width="9.53515625" style="1" customWidth="1"/>
    <col min="10771" max="10771" width="2.765625" style="1" customWidth="1"/>
    <col min="10772" max="10772" width="8.765625" style="1" customWidth="1"/>
    <col min="10773" max="10773" width="2.765625" style="1" customWidth="1"/>
    <col min="10774" max="10774" width="8.765625" style="1" customWidth="1"/>
    <col min="10775" max="11008" width="8.84375" style="1"/>
    <col min="11009" max="11009" width="3.3046875" style="1" customWidth="1"/>
    <col min="11010" max="11010" width="19.07421875" style="1" customWidth="1"/>
    <col min="11011" max="11011" width="2.765625" style="1" customWidth="1"/>
    <col min="11012" max="11012" width="8.765625" style="1" customWidth="1"/>
    <col min="11013" max="11013" width="2.765625" style="1" customWidth="1"/>
    <col min="11014" max="11014" width="9.07421875" style="1" customWidth="1"/>
    <col min="11015" max="11015" width="2.765625" style="1" customWidth="1"/>
    <col min="11016" max="11016" width="8.765625" style="1" customWidth="1"/>
    <col min="11017" max="11017" width="2.765625" style="1" customWidth="1"/>
    <col min="11018" max="11018" width="8.4609375" style="1" customWidth="1"/>
    <col min="11019" max="11019" width="2.765625" style="1" customWidth="1"/>
    <col min="11020" max="11020" width="7.69140625" style="1" customWidth="1"/>
    <col min="11021" max="11021" width="2.765625" style="1" customWidth="1"/>
    <col min="11022" max="11022" width="8.765625" style="1" customWidth="1"/>
    <col min="11023" max="11023" width="2.765625" style="1" customWidth="1"/>
    <col min="11024" max="11024" width="10.765625" style="1" customWidth="1"/>
    <col min="11025" max="11025" width="2.765625" style="1" customWidth="1"/>
    <col min="11026" max="11026" width="9.53515625" style="1" customWidth="1"/>
    <col min="11027" max="11027" width="2.765625" style="1" customWidth="1"/>
    <col min="11028" max="11028" width="8.765625" style="1" customWidth="1"/>
    <col min="11029" max="11029" width="2.765625" style="1" customWidth="1"/>
    <col min="11030" max="11030" width="8.765625" style="1" customWidth="1"/>
    <col min="11031" max="11264" width="8.84375" style="1"/>
    <col min="11265" max="11265" width="3.3046875" style="1" customWidth="1"/>
    <col min="11266" max="11266" width="19.07421875" style="1" customWidth="1"/>
    <col min="11267" max="11267" width="2.765625" style="1" customWidth="1"/>
    <col min="11268" max="11268" width="8.765625" style="1" customWidth="1"/>
    <col min="11269" max="11269" width="2.765625" style="1" customWidth="1"/>
    <col min="11270" max="11270" width="9.07421875" style="1" customWidth="1"/>
    <col min="11271" max="11271" width="2.765625" style="1" customWidth="1"/>
    <col min="11272" max="11272" width="8.765625" style="1" customWidth="1"/>
    <col min="11273" max="11273" width="2.765625" style="1" customWidth="1"/>
    <col min="11274" max="11274" width="8.4609375" style="1" customWidth="1"/>
    <col min="11275" max="11275" width="2.765625" style="1" customWidth="1"/>
    <col min="11276" max="11276" width="7.69140625" style="1" customWidth="1"/>
    <col min="11277" max="11277" width="2.765625" style="1" customWidth="1"/>
    <col min="11278" max="11278" width="8.765625" style="1" customWidth="1"/>
    <col min="11279" max="11279" width="2.765625" style="1" customWidth="1"/>
    <col min="11280" max="11280" width="10.765625" style="1" customWidth="1"/>
    <col min="11281" max="11281" width="2.765625" style="1" customWidth="1"/>
    <col min="11282" max="11282" width="9.53515625" style="1" customWidth="1"/>
    <col min="11283" max="11283" width="2.765625" style="1" customWidth="1"/>
    <col min="11284" max="11284" width="8.765625" style="1" customWidth="1"/>
    <col min="11285" max="11285" width="2.765625" style="1" customWidth="1"/>
    <col min="11286" max="11286" width="8.765625" style="1" customWidth="1"/>
    <col min="11287" max="11520" width="8.84375" style="1"/>
    <col min="11521" max="11521" width="3.3046875" style="1" customWidth="1"/>
    <col min="11522" max="11522" width="19.07421875" style="1" customWidth="1"/>
    <col min="11523" max="11523" width="2.765625" style="1" customWidth="1"/>
    <col min="11524" max="11524" width="8.765625" style="1" customWidth="1"/>
    <col min="11525" max="11525" width="2.765625" style="1" customWidth="1"/>
    <col min="11526" max="11526" width="9.07421875" style="1" customWidth="1"/>
    <col min="11527" max="11527" width="2.765625" style="1" customWidth="1"/>
    <col min="11528" max="11528" width="8.765625" style="1" customWidth="1"/>
    <col min="11529" max="11529" width="2.765625" style="1" customWidth="1"/>
    <col min="11530" max="11530" width="8.4609375" style="1" customWidth="1"/>
    <col min="11531" max="11531" width="2.765625" style="1" customWidth="1"/>
    <col min="11532" max="11532" width="7.69140625" style="1" customWidth="1"/>
    <col min="11533" max="11533" width="2.765625" style="1" customWidth="1"/>
    <col min="11534" max="11534" width="8.765625" style="1" customWidth="1"/>
    <col min="11535" max="11535" width="2.765625" style="1" customWidth="1"/>
    <col min="11536" max="11536" width="10.765625" style="1" customWidth="1"/>
    <col min="11537" max="11537" width="2.765625" style="1" customWidth="1"/>
    <col min="11538" max="11538" width="9.53515625" style="1" customWidth="1"/>
    <col min="11539" max="11539" width="2.765625" style="1" customWidth="1"/>
    <col min="11540" max="11540" width="8.765625" style="1" customWidth="1"/>
    <col min="11541" max="11541" width="2.765625" style="1" customWidth="1"/>
    <col min="11542" max="11542" width="8.765625" style="1" customWidth="1"/>
    <col min="11543" max="11776" width="8.84375" style="1"/>
    <col min="11777" max="11777" width="3.3046875" style="1" customWidth="1"/>
    <col min="11778" max="11778" width="19.07421875" style="1" customWidth="1"/>
    <col min="11779" max="11779" width="2.765625" style="1" customWidth="1"/>
    <col min="11780" max="11780" width="8.765625" style="1" customWidth="1"/>
    <col min="11781" max="11781" width="2.765625" style="1" customWidth="1"/>
    <col min="11782" max="11782" width="9.07421875" style="1" customWidth="1"/>
    <col min="11783" max="11783" width="2.765625" style="1" customWidth="1"/>
    <col min="11784" max="11784" width="8.765625" style="1" customWidth="1"/>
    <col min="11785" max="11785" width="2.765625" style="1" customWidth="1"/>
    <col min="11786" max="11786" width="8.4609375" style="1" customWidth="1"/>
    <col min="11787" max="11787" width="2.765625" style="1" customWidth="1"/>
    <col min="11788" max="11788" width="7.69140625" style="1" customWidth="1"/>
    <col min="11789" max="11789" width="2.765625" style="1" customWidth="1"/>
    <col min="11790" max="11790" width="8.765625" style="1" customWidth="1"/>
    <col min="11791" max="11791" width="2.765625" style="1" customWidth="1"/>
    <col min="11792" max="11792" width="10.765625" style="1" customWidth="1"/>
    <col min="11793" max="11793" width="2.765625" style="1" customWidth="1"/>
    <col min="11794" max="11794" width="9.53515625" style="1" customWidth="1"/>
    <col min="11795" max="11795" width="2.765625" style="1" customWidth="1"/>
    <col min="11796" max="11796" width="8.765625" style="1" customWidth="1"/>
    <col min="11797" max="11797" width="2.765625" style="1" customWidth="1"/>
    <col min="11798" max="11798" width="8.765625" style="1" customWidth="1"/>
    <col min="11799" max="12032" width="8.84375" style="1"/>
    <col min="12033" max="12033" width="3.3046875" style="1" customWidth="1"/>
    <col min="12034" max="12034" width="19.07421875" style="1" customWidth="1"/>
    <col min="12035" max="12035" width="2.765625" style="1" customWidth="1"/>
    <col min="12036" max="12036" width="8.765625" style="1" customWidth="1"/>
    <col min="12037" max="12037" width="2.765625" style="1" customWidth="1"/>
    <col min="12038" max="12038" width="9.07421875" style="1" customWidth="1"/>
    <col min="12039" max="12039" width="2.765625" style="1" customWidth="1"/>
    <col min="12040" max="12040" width="8.765625" style="1" customWidth="1"/>
    <col min="12041" max="12041" width="2.765625" style="1" customWidth="1"/>
    <col min="12042" max="12042" width="8.4609375" style="1" customWidth="1"/>
    <col min="12043" max="12043" width="2.765625" style="1" customWidth="1"/>
    <col min="12044" max="12044" width="7.69140625" style="1" customWidth="1"/>
    <col min="12045" max="12045" width="2.765625" style="1" customWidth="1"/>
    <col min="12046" max="12046" width="8.765625" style="1" customWidth="1"/>
    <col min="12047" max="12047" width="2.765625" style="1" customWidth="1"/>
    <col min="12048" max="12048" width="10.765625" style="1" customWidth="1"/>
    <col min="12049" max="12049" width="2.765625" style="1" customWidth="1"/>
    <col min="12050" max="12050" width="9.53515625" style="1" customWidth="1"/>
    <col min="12051" max="12051" width="2.765625" style="1" customWidth="1"/>
    <col min="12052" max="12052" width="8.765625" style="1" customWidth="1"/>
    <col min="12053" max="12053" width="2.765625" style="1" customWidth="1"/>
    <col min="12054" max="12054" width="8.765625" style="1" customWidth="1"/>
    <col min="12055" max="12288" width="8.84375" style="1"/>
    <col min="12289" max="12289" width="3.3046875" style="1" customWidth="1"/>
    <col min="12290" max="12290" width="19.07421875" style="1" customWidth="1"/>
    <col min="12291" max="12291" width="2.765625" style="1" customWidth="1"/>
    <col min="12292" max="12292" width="8.765625" style="1" customWidth="1"/>
    <col min="12293" max="12293" width="2.765625" style="1" customWidth="1"/>
    <col min="12294" max="12294" width="9.07421875" style="1" customWidth="1"/>
    <col min="12295" max="12295" width="2.765625" style="1" customWidth="1"/>
    <col min="12296" max="12296" width="8.765625" style="1" customWidth="1"/>
    <col min="12297" max="12297" width="2.765625" style="1" customWidth="1"/>
    <col min="12298" max="12298" width="8.4609375" style="1" customWidth="1"/>
    <col min="12299" max="12299" width="2.765625" style="1" customWidth="1"/>
    <col min="12300" max="12300" width="7.69140625" style="1" customWidth="1"/>
    <col min="12301" max="12301" width="2.765625" style="1" customWidth="1"/>
    <col min="12302" max="12302" width="8.765625" style="1" customWidth="1"/>
    <col min="12303" max="12303" width="2.765625" style="1" customWidth="1"/>
    <col min="12304" max="12304" width="10.765625" style="1" customWidth="1"/>
    <col min="12305" max="12305" width="2.765625" style="1" customWidth="1"/>
    <col min="12306" max="12306" width="9.53515625" style="1" customWidth="1"/>
    <col min="12307" max="12307" width="2.765625" style="1" customWidth="1"/>
    <col min="12308" max="12308" width="8.765625" style="1" customWidth="1"/>
    <col min="12309" max="12309" width="2.765625" style="1" customWidth="1"/>
    <col min="12310" max="12310" width="8.765625" style="1" customWidth="1"/>
    <col min="12311" max="12544" width="8.84375" style="1"/>
    <col min="12545" max="12545" width="3.3046875" style="1" customWidth="1"/>
    <col min="12546" max="12546" width="19.07421875" style="1" customWidth="1"/>
    <col min="12547" max="12547" width="2.765625" style="1" customWidth="1"/>
    <col min="12548" max="12548" width="8.765625" style="1" customWidth="1"/>
    <col min="12549" max="12549" width="2.765625" style="1" customWidth="1"/>
    <col min="12550" max="12550" width="9.07421875" style="1" customWidth="1"/>
    <col min="12551" max="12551" width="2.765625" style="1" customWidth="1"/>
    <col min="12552" max="12552" width="8.765625" style="1" customWidth="1"/>
    <col min="12553" max="12553" width="2.765625" style="1" customWidth="1"/>
    <col min="12554" max="12554" width="8.4609375" style="1" customWidth="1"/>
    <col min="12555" max="12555" width="2.765625" style="1" customWidth="1"/>
    <col min="12556" max="12556" width="7.69140625" style="1" customWidth="1"/>
    <col min="12557" max="12557" width="2.765625" style="1" customWidth="1"/>
    <col min="12558" max="12558" width="8.765625" style="1" customWidth="1"/>
    <col min="12559" max="12559" width="2.765625" style="1" customWidth="1"/>
    <col min="12560" max="12560" width="10.765625" style="1" customWidth="1"/>
    <col min="12561" max="12561" width="2.765625" style="1" customWidth="1"/>
    <col min="12562" max="12562" width="9.53515625" style="1" customWidth="1"/>
    <col min="12563" max="12563" width="2.765625" style="1" customWidth="1"/>
    <col min="12564" max="12564" width="8.765625" style="1" customWidth="1"/>
    <col min="12565" max="12565" width="2.765625" style="1" customWidth="1"/>
    <col min="12566" max="12566" width="8.765625" style="1" customWidth="1"/>
    <col min="12567" max="12800" width="8.84375" style="1"/>
    <col min="12801" max="12801" width="3.3046875" style="1" customWidth="1"/>
    <col min="12802" max="12802" width="19.07421875" style="1" customWidth="1"/>
    <col min="12803" max="12803" width="2.765625" style="1" customWidth="1"/>
    <col min="12804" max="12804" width="8.765625" style="1" customWidth="1"/>
    <col min="12805" max="12805" width="2.765625" style="1" customWidth="1"/>
    <col min="12806" max="12806" width="9.07421875" style="1" customWidth="1"/>
    <col min="12807" max="12807" width="2.765625" style="1" customWidth="1"/>
    <col min="12808" max="12808" width="8.765625" style="1" customWidth="1"/>
    <col min="12809" max="12809" width="2.765625" style="1" customWidth="1"/>
    <col min="12810" max="12810" width="8.4609375" style="1" customWidth="1"/>
    <col min="12811" max="12811" width="2.765625" style="1" customWidth="1"/>
    <col min="12812" max="12812" width="7.69140625" style="1" customWidth="1"/>
    <col min="12813" max="12813" width="2.765625" style="1" customWidth="1"/>
    <col min="12814" max="12814" width="8.765625" style="1" customWidth="1"/>
    <col min="12815" max="12815" width="2.765625" style="1" customWidth="1"/>
    <col min="12816" max="12816" width="10.765625" style="1" customWidth="1"/>
    <col min="12817" max="12817" width="2.765625" style="1" customWidth="1"/>
    <col min="12818" max="12818" width="9.53515625" style="1" customWidth="1"/>
    <col min="12819" max="12819" width="2.765625" style="1" customWidth="1"/>
    <col min="12820" max="12820" width="8.765625" style="1" customWidth="1"/>
    <col min="12821" max="12821" width="2.765625" style="1" customWidth="1"/>
    <col min="12822" max="12822" width="8.765625" style="1" customWidth="1"/>
    <col min="12823" max="13056" width="8.84375" style="1"/>
    <col min="13057" max="13057" width="3.3046875" style="1" customWidth="1"/>
    <col min="13058" max="13058" width="19.07421875" style="1" customWidth="1"/>
    <col min="13059" max="13059" width="2.765625" style="1" customWidth="1"/>
    <col min="13060" max="13060" width="8.765625" style="1" customWidth="1"/>
    <col min="13061" max="13061" width="2.765625" style="1" customWidth="1"/>
    <col min="13062" max="13062" width="9.07421875" style="1" customWidth="1"/>
    <col min="13063" max="13063" width="2.765625" style="1" customWidth="1"/>
    <col min="13064" max="13064" width="8.765625" style="1" customWidth="1"/>
    <col min="13065" max="13065" width="2.765625" style="1" customWidth="1"/>
    <col min="13066" max="13066" width="8.4609375" style="1" customWidth="1"/>
    <col min="13067" max="13067" width="2.765625" style="1" customWidth="1"/>
    <col min="13068" max="13068" width="7.69140625" style="1" customWidth="1"/>
    <col min="13069" max="13069" width="2.765625" style="1" customWidth="1"/>
    <col min="13070" max="13070" width="8.765625" style="1" customWidth="1"/>
    <col min="13071" max="13071" width="2.765625" style="1" customWidth="1"/>
    <col min="13072" max="13072" width="10.765625" style="1" customWidth="1"/>
    <col min="13073" max="13073" width="2.765625" style="1" customWidth="1"/>
    <col min="13074" max="13074" width="9.53515625" style="1" customWidth="1"/>
    <col min="13075" max="13075" width="2.765625" style="1" customWidth="1"/>
    <col min="13076" max="13076" width="8.765625" style="1" customWidth="1"/>
    <col min="13077" max="13077" width="2.765625" style="1" customWidth="1"/>
    <col min="13078" max="13078" width="8.765625" style="1" customWidth="1"/>
    <col min="13079" max="13312" width="8.84375" style="1"/>
    <col min="13313" max="13313" width="3.3046875" style="1" customWidth="1"/>
    <col min="13314" max="13314" width="19.07421875" style="1" customWidth="1"/>
    <col min="13315" max="13315" width="2.765625" style="1" customWidth="1"/>
    <col min="13316" max="13316" width="8.765625" style="1" customWidth="1"/>
    <col min="13317" max="13317" width="2.765625" style="1" customWidth="1"/>
    <col min="13318" max="13318" width="9.07421875" style="1" customWidth="1"/>
    <col min="13319" max="13319" width="2.765625" style="1" customWidth="1"/>
    <col min="13320" max="13320" width="8.765625" style="1" customWidth="1"/>
    <col min="13321" max="13321" width="2.765625" style="1" customWidth="1"/>
    <col min="13322" max="13322" width="8.4609375" style="1" customWidth="1"/>
    <col min="13323" max="13323" width="2.765625" style="1" customWidth="1"/>
    <col min="13324" max="13324" width="7.69140625" style="1" customWidth="1"/>
    <col min="13325" max="13325" width="2.765625" style="1" customWidth="1"/>
    <col min="13326" max="13326" width="8.765625" style="1" customWidth="1"/>
    <col min="13327" max="13327" width="2.765625" style="1" customWidth="1"/>
    <col min="13328" max="13328" width="10.765625" style="1" customWidth="1"/>
    <col min="13329" max="13329" width="2.765625" style="1" customWidth="1"/>
    <col min="13330" max="13330" width="9.53515625" style="1" customWidth="1"/>
    <col min="13331" max="13331" width="2.765625" style="1" customWidth="1"/>
    <col min="13332" max="13332" width="8.765625" style="1" customWidth="1"/>
    <col min="13333" max="13333" width="2.765625" style="1" customWidth="1"/>
    <col min="13334" max="13334" width="8.765625" style="1" customWidth="1"/>
    <col min="13335" max="13568" width="8.84375" style="1"/>
    <col min="13569" max="13569" width="3.3046875" style="1" customWidth="1"/>
    <col min="13570" max="13570" width="19.07421875" style="1" customWidth="1"/>
    <col min="13571" max="13571" width="2.765625" style="1" customWidth="1"/>
    <col min="13572" max="13572" width="8.765625" style="1" customWidth="1"/>
    <col min="13573" max="13573" width="2.765625" style="1" customWidth="1"/>
    <col min="13574" max="13574" width="9.07421875" style="1" customWidth="1"/>
    <col min="13575" max="13575" width="2.765625" style="1" customWidth="1"/>
    <col min="13576" max="13576" width="8.765625" style="1" customWidth="1"/>
    <col min="13577" max="13577" width="2.765625" style="1" customWidth="1"/>
    <col min="13578" max="13578" width="8.4609375" style="1" customWidth="1"/>
    <col min="13579" max="13579" width="2.765625" style="1" customWidth="1"/>
    <col min="13580" max="13580" width="7.69140625" style="1" customWidth="1"/>
    <col min="13581" max="13581" width="2.765625" style="1" customWidth="1"/>
    <col min="13582" max="13582" width="8.765625" style="1" customWidth="1"/>
    <col min="13583" max="13583" width="2.765625" style="1" customWidth="1"/>
    <col min="13584" max="13584" width="10.765625" style="1" customWidth="1"/>
    <col min="13585" max="13585" width="2.765625" style="1" customWidth="1"/>
    <col min="13586" max="13586" width="9.53515625" style="1" customWidth="1"/>
    <col min="13587" max="13587" width="2.765625" style="1" customWidth="1"/>
    <col min="13588" max="13588" width="8.765625" style="1" customWidth="1"/>
    <col min="13589" max="13589" width="2.765625" style="1" customWidth="1"/>
    <col min="13590" max="13590" width="8.765625" style="1" customWidth="1"/>
    <col min="13591" max="13824" width="8.84375" style="1"/>
    <col min="13825" max="13825" width="3.3046875" style="1" customWidth="1"/>
    <col min="13826" max="13826" width="19.07421875" style="1" customWidth="1"/>
    <col min="13827" max="13827" width="2.765625" style="1" customWidth="1"/>
    <col min="13828" max="13828" width="8.765625" style="1" customWidth="1"/>
    <col min="13829" max="13829" width="2.765625" style="1" customWidth="1"/>
    <col min="13830" max="13830" width="9.07421875" style="1" customWidth="1"/>
    <col min="13831" max="13831" width="2.765625" style="1" customWidth="1"/>
    <col min="13832" max="13832" width="8.765625" style="1" customWidth="1"/>
    <col min="13833" max="13833" width="2.765625" style="1" customWidth="1"/>
    <col min="13834" max="13834" width="8.4609375" style="1" customWidth="1"/>
    <col min="13835" max="13835" width="2.765625" style="1" customWidth="1"/>
    <col min="13836" max="13836" width="7.69140625" style="1" customWidth="1"/>
    <col min="13837" max="13837" width="2.765625" style="1" customWidth="1"/>
    <col min="13838" max="13838" width="8.765625" style="1" customWidth="1"/>
    <col min="13839" max="13839" width="2.765625" style="1" customWidth="1"/>
    <col min="13840" max="13840" width="10.765625" style="1" customWidth="1"/>
    <col min="13841" max="13841" width="2.765625" style="1" customWidth="1"/>
    <col min="13842" max="13842" width="9.53515625" style="1" customWidth="1"/>
    <col min="13843" max="13843" width="2.765625" style="1" customWidth="1"/>
    <col min="13844" max="13844" width="8.765625" style="1" customWidth="1"/>
    <col min="13845" max="13845" width="2.765625" style="1" customWidth="1"/>
    <col min="13846" max="13846" width="8.765625" style="1" customWidth="1"/>
    <col min="13847" max="14080" width="8.84375" style="1"/>
    <col min="14081" max="14081" width="3.3046875" style="1" customWidth="1"/>
    <col min="14082" max="14082" width="19.07421875" style="1" customWidth="1"/>
    <col min="14083" max="14083" width="2.765625" style="1" customWidth="1"/>
    <col min="14084" max="14084" width="8.765625" style="1" customWidth="1"/>
    <col min="14085" max="14085" width="2.765625" style="1" customWidth="1"/>
    <col min="14086" max="14086" width="9.07421875" style="1" customWidth="1"/>
    <col min="14087" max="14087" width="2.765625" style="1" customWidth="1"/>
    <col min="14088" max="14088" width="8.765625" style="1" customWidth="1"/>
    <col min="14089" max="14089" width="2.765625" style="1" customWidth="1"/>
    <col min="14090" max="14090" width="8.4609375" style="1" customWidth="1"/>
    <col min="14091" max="14091" width="2.765625" style="1" customWidth="1"/>
    <col min="14092" max="14092" width="7.69140625" style="1" customWidth="1"/>
    <col min="14093" max="14093" width="2.765625" style="1" customWidth="1"/>
    <col min="14094" max="14094" width="8.765625" style="1" customWidth="1"/>
    <col min="14095" max="14095" width="2.765625" style="1" customWidth="1"/>
    <col min="14096" max="14096" width="10.765625" style="1" customWidth="1"/>
    <col min="14097" max="14097" width="2.765625" style="1" customWidth="1"/>
    <col min="14098" max="14098" width="9.53515625" style="1" customWidth="1"/>
    <col min="14099" max="14099" width="2.765625" style="1" customWidth="1"/>
    <col min="14100" max="14100" width="8.765625" style="1" customWidth="1"/>
    <col min="14101" max="14101" width="2.765625" style="1" customWidth="1"/>
    <col min="14102" max="14102" width="8.765625" style="1" customWidth="1"/>
    <col min="14103" max="14336" width="8.84375" style="1"/>
    <col min="14337" max="14337" width="3.3046875" style="1" customWidth="1"/>
    <col min="14338" max="14338" width="19.07421875" style="1" customWidth="1"/>
    <col min="14339" max="14339" width="2.765625" style="1" customWidth="1"/>
    <col min="14340" max="14340" width="8.765625" style="1" customWidth="1"/>
    <col min="14341" max="14341" width="2.765625" style="1" customWidth="1"/>
    <col min="14342" max="14342" width="9.07421875" style="1" customWidth="1"/>
    <col min="14343" max="14343" width="2.765625" style="1" customWidth="1"/>
    <col min="14344" max="14344" width="8.765625" style="1" customWidth="1"/>
    <col min="14345" max="14345" width="2.765625" style="1" customWidth="1"/>
    <col min="14346" max="14346" width="8.4609375" style="1" customWidth="1"/>
    <col min="14347" max="14347" width="2.765625" style="1" customWidth="1"/>
    <col min="14348" max="14348" width="7.69140625" style="1" customWidth="1"/>
    <col min="14349" max="14349" width="2.765625" style="1" customWidth="1"/>
    <col min="14350" max="14350" width="8.765625" style="1" customWidth="1"/>
    <col min="14351" max="14351" width="2.765625" style="1" customWidth="1"/>
    <col min="14352" max="14352" width="10.765625" style="1" customWidth="1"/>
    <col min="14353" max="14353" width="2.765625" style="1" customWidth="1"/>
    <col min="14354" max="14354" width="9.53515625" style="1" customWidth="1"/>
    <col min="14355" max="14355" width="2.765625" style="1" customWidth="1"/>
    <col min="14356" max="14356" width="8.765625" style="1" customWidth="1"/>
    <col min="14357" max="14357" width="2.765625" style="1" customWidth="1"/>
    <col min="14358" max="14358" width="8.765625" style="1" customWidth="1"/>
    <col min="14359" max="14592" width="8.84375" style="1"/>
    <col min="14593" max="14593" width="3.3046875" style="1" customWidth="1"/>
    <col min="14594" max="14594" width="19.07421875" style="1" customWidth="1"/>
    <col min="14595" max="14595" width="2.765625" style="1" customWidth="1"/>
    <col min="14596" max="14596" width="8.765625" style="1" customWidth="1"/>
    <col min="14597" max="14597" width="2.765625" style="1" customWidth="1"/>
    <col min="14598" max="14598" width="9.07421875" style="1" customWidth="1"/>
    <col min="14599" max="14599" width="2.765625" style="1" customWidth="1"/>
    <col min="14600" max="14600" width="8.765625" style="1" customWidth="1"/>
    <col min="14601" max="14601" width="2.765625" style="1" customWidth="1"/>
    <col min="14602" max="14602" width="8.4609375" style="1" customWidth="1"/>
    <col min="14603" max="14603" width="2.765625" style="1" customWidth="1"/>
    <col min="14604" max="14604" width="7.69140625" style="1" customWidth="1"/>
    <col min="14605" max="14605" width="2.765625" style="1" customWidth="1"/>
    <col min="14606" max="14606" width="8.765625" style="1" customWidth="1"/>
    <col min="14607" max="14607" width="2.765625" style="1" customWidth="1"/>
    <col min="14608" max="14608" width="10.765625" style="1" customWidth="1"/>
    <col min="14609" max="14609" width="2.765625" style="1" customWidth="1"/>
    <col min="14610" max="14610" width="9.53515625" style="1" customWidth="1"/>
    <col min="14611" max="14611" width="2.765625" style="1" customWidth="1"/>
    <col min="14612" max="14612" width="8.765625" style="1" customWidth="1"/>
    <col min="14613" max="14613" width="2.765625" style="1" customWidth="1"/>
    <col min="14614" max="14614" width="8.765625" style="1" customWidth="1"/>
    <col min="14615" max="14848" width="8.84375" style="1"/>
    <col min="14849" max="14849" width="3.3046875" style="1" customWidth="1"/>
    <col min="14850" max="14850" width="19.07421875" style="1" customWidth="1"/>
    <col min="14851" max="14851" width="2.765625" style="1" customWidth="1"/>
    <col min="14852" max="14852" width="8.765625" style="1" customWidth="1"/>
    <col min="14853" max="14853" width="2.765625" style="1" customWidth="1"/>
    <col min="14854" max="14854" width="9.07421875" style="1" customWidth="1"/>
    <col min="14855" max="14855" width="2.765625" style="1" customWidth="1"/>
    <col min="14856" max="14856" width="8.765625" style="1" customWidth="1"/>
    <col min="14857" max="14857" width="2.765625" style="1" customWidth="1"/>
    <col min="14858" max="14858" width="8.4609375" style="1" customWidth="1"/>
    <col min="14859" max="14859" width="2.765625" style="1" customWidth="1"/>
    <col min="14860" max="14860" width="7.69140625" style="1" customWidth="1"/>
    <col min="14861" max="14861" width="2.765625" style="1" customWidth="1"/>
    <col min="14862" max="14862" width="8.765625" style="1" customWidth="1"/>
    <col min="14863" max="14863" width="2.765625" style="1" customWidth="1"/>
    <col min="14864" max="14864" width="10.765625" style="1" customWidth="1"/>
    <col min="14865" max="14865" width="2.765625" style="1" customWidth="1"/>
    <col min="14866" max="14866" width="9.53515625" style="1" customWidth="1"/>
    <col min="14867" max="14867" width="2.765625" style="1" customWidth="1"/>
    <col min="14868" max="14868" width="8.765625" style="1" customWidth="1"/>
    <col min="14869" max="14869" width="2.765625" style="1" customWidth="1"/>
    <col min="14870" max="14870" width="8.765625" style="1" customWidth="1"/>
    <col min="14871" max="15104" width="8.84375" style="1"/>
    <col min="15105" max="15105" width="3.3046875" style="1" customWidth="1"/>
    <col min="15106" max="15106" width="19.07421875" style="1" customWidth="1"/>
    <col min="15107" max="15107" width="2.765625" style="1" customWidth="1"/>
    <col min="15108" max="15108" width="8.765625" style="1" customWidth="1"/>
    <col min="15109" max="15109" width="2.765625" style="1" customWidth="1"/>
    <col min="15110" max="15110" width="9.07421875" style="1" customWidth="1"/>
    <col min="15111" max="15111" width="2.765625" style="1" customWidth="1"/>
    <col min="15112" max="15112" width="8.765625" style="1" customWidth="1"/>
    <col min="15113" max="15113" width="2.765625" style="1" customWidth="1"/>
    <col min="15114" max="15114" width="8.4609375" style="1" customWidth="1"/>
    <col min="15115" max="15115" width="2.765625" style="1" customWidth="1"/>
    <col min="15116" max="15116" width="7.69140625" style="1" customWidth="1"/>
    <col min="15117" max="15117" width="2.765625" style="1" customWidth="1"/>
    <col min="15118" max="15118" width="8.765625" style="1" customWidth="1"/>
    <col min="15119" max="15119" width="2.765625" style="1" customWidth="1"/>
    <col min="15120" max="15120" width="10.765625" style="1" customWidth="1"/>
    <col min="15121" max="15121" width="2.765625" style="1" customWidth="1"/>
    <col min="15122" max="15122" width="9.53515625" style="1" customWidth="1"/>
    <col min="15123" max="15123" width="2.765625" style="1" customWidth="1"/>
    <col min="15124" max="15124" width="8.765625" style="1" customWidth="1"/>
    <col min="15125" max="15125" width="2.765625" style="1" customWidth="1"/>
    <col min="15126" max="15126" width="8.765625" style="1" customWidth="1"/>
    <col min="15127" max="15360" width="8.84375" style="1"/>
    <col min="15361" max="15361" width="3.3046875" style="1" customWidth="1"/>
    <col min="15362" max="15362" width="19.07421875" style="1" customWidth="1"/>
    <col min="15363" max="15363" width="2.765625" style="1" customWidth="1"/>
    <col min="15364" max="15364" width="8.765625" style="1" customWidth="1"/>
    <col min="15365" max="15365" width="2.765625" style="1" customWidth="1"/>
    <col min="15366" max="15366" width="9.07421875" style="1" customWidth="1"/>
    <col min="15367" max="15367" width="2.765625" style="1" customWidth="1"/>
    <col min="15368" max="15368" width="8.765625" style="1" customWidth="1"/>
    <col min="15369" max="15369" width="2.765625" style="1" customWidth="1"/>
    <col min="15370" max="15370" width="8.4609375" style="1" customWidth="1"/>
    <col min="15371" max="15371" width="2.765625" style="1" customWidth="1"/>
    <col min="15372" max="15372" width="7.69140625" style="1" customWidth="1"/>
    <col min="15373" max="15373" width="2.765625" style="1" customWidth="1"/>
    <col min="15374" max="15374" width="8.765625" style="1" customWidth="1"/>
    <col min="15375" max="15375" width="2.765625" style="1" customWidth="1"/>
    <col min="15376" max="15376" width="10.765625" style="1" customWidth="1"/>
    <col min="15377" max="15377" width="2.765625" style="1" customWidth="1"/>
    <col min="15378" max="15378" width="9.53515625" style="1" customWidth="1"/>
    <col min="15379" max="15379" width="2.765625" style="1" customWidth="1"/>
    <col min="15380" max="15380" width="8.765625" style="1" customWidth="1"/>
    <col min="15381" max="15381" width="2.765625" style="1" customWidth="1"/>
    <col min="15382" max="15382" width="8.765625" style="1" customWidth="1"/>
    <col min="15383" max="15616" width="8.84375" style="1"/>
    <col min="15617" max="15617" width="3.3046875" style="1" customWidth="1"/>
    <col min="15618" max="15618" width="19.07421875" style="1" customWidth="1"/>
    <col min="15619" max="15619" width="2.765625" style="1" customWidth="1"/>
    <col min="15620" max="15620" width="8.765625" style="1" customWidth="1"/>
    <col min="15621" max="15621" width="2.765625" style="1" customWidth="1"/>
    <col min="15622" max="15622" width="9.07421875" style="1" customWidth="1"/>
    <col min="15623" max="15623" width="2.765625" style="1" customWidth="1"/>
    <col min="15624" max="15624" width="8.765625" style="1" customWidth="1"/>
    <col min="15625" max="15625" width="2.765625" style="1" customWidth="1"/>
    <col min="15626" max="15626" width="8.4609375" style="1" customWidth="1"/>
    <col min="15627" max="15627" width="2.765625" style="1" customWidth="1"/>
    <col min="15628" max="15628" width="7.69140625" style="1" customWidth="1"/>
    <col min="15629" max="15629" width="2.765625" style="1" customWidth="1"/>
    <col min="15630" max="15630" width="8.765625" style="1" customWidth="1"/>
    <col min="15631" max="15631" width="2.765625" style="1" customWidth="1"/>
    <col min="15632" max="15632" width="10.765625" style="1" customWidth="1"/>
    <col min="15633" max="15633" width="2.765625" style="1" customWidth="1"/>
    <col min="15634" max="15634" width="9.53515625" style="1" customWidth="1"/>
    <col min="15635" max="15635" width="2.765625" style="1" customWidth="1"/>
    <col min="15636" max="15636" width="8.765625" style="1" customWidth="1"/>
    <col min="15637" max="15637" width="2.765625" style="1" customWidth="1"/>
    <col min="15638" max="15638" width="8.765625" style="1" customWidth="1"/>
    <col min="15639" max="15872" width="8.84375" style="1"/>
    <col min="15873" max="15873" width="3.3046875" style="1" customWidth="1"/>
    <col min="15874" max="15874" width="19.07421875" style="1" customWidth="1"/>
    <col min="15875" max="15875" width="2.765625" style="1" customWidth="1"/>
    <col min="15876" max="15876" width="8.765625" style="1" customWidth="1"/>
    <col min="15877" max="15877" width="2.765625" style="1" customWidth="1"/>
    <col min="15878" max="15878" width="9.07421875" style="1" customWidth="1"/>
    <col min="15879" max="15879" width="2.765625" style="1" customWidth="1"/>
    <col min="15880" max="15880" width="8.765625" style="1" customWidth="1"/>
    <col min="15881" max="15881" width="2.765625" style="1" customWidth="1"/>
    <col min="15882" max="15882" width="8.4609375" style="1" customWidth="1"/>
    <col min="15883" max="15883" width="2.765625" style="1" customWidth="1"/>
    <col min="15884" max="15884" width="7.69140625" style="1" customWidth="1"/>
    <col min="15885" max="15885" width="2.765625" style="1" customWidth="1"/>
    <col min="15886" max="15886" width="8.765625" style="1" customWidth="1"/>
    <col min="15887" max="15887" width="2.765625" style="1" customWidth="1"/>
    <col min="15888" max="15888" width="10.765625" style="1" customWidth="1"/>
    <col min="15889" max="15889" width="2.765625" style="1" customWidth="1"/>
    <col min="15890" max="15890" width="9.53515625" style="1" customWidth="1"/>
    <col min="15891" max="15891" width="2.765625" style="1" customWidth="1"/>
    <col min="15892" max="15892" width="8.765625" style="1" customWidth="1"/>
    <col min="15893" max="15893" width="2.765625" style="1" customWidth="1"/>
    <col min="15894" max="15894" width="8.765625" style="1" customWidth="1"/>
    <col min="15895" max="16128" width="8.84375" style="1"/>
    <col min="16129" max="16129" width="3.3046875" style="1" customWidth="1"/>
    <col min="16130" max="16130" width="19.07421875" style="1" customWidth="1"/>
    <col min="16131" max="16131" width="2.765625" style="1" customWidth="1"/>
    <col min="16132" max="16132" width="8.765625" style="1" customWidth="1"/>
    <col min="16133" max="16133" width="2.765625" style="1" customWidth="1"/>
    <col min="16134" max="16134" width="9.07421875" style="1" customWidth="1"/>
    <col min="16135" max="16135" width="2.765625" style="1" customWidth="1"/>
    <col min="16136" max="16136" width="8.765625" style="1" customWidth="1"/>
    <col min="16137" max="16137" width="2.765625" style="1" customWidth="1"/>
    <col min="16138" max="16138" width="8.4609375" style="1" customWidth="1"/>
    <col min="16139" max="16139" width="2.765625" style="1" customWidth="1"/>
    <col min="16140" max="16140" width="7.69140625" style="1" customWidth="1"/>
    <col min="16141" max="16141" width="2.765625" style="1" customWidth="1"/>
    <col min="16142" max="16142" width="8.765625" style="1" customWidth="1"/>
    <col min="16143" max="16143" width="2.765625" style="1" customWidth="1"/>
    <col min="16144" max="16144" width="10.765625" style="1" customWidth="1"/>
    <col min="16145" max="16145" width="2.765625" style="1" customWidth="1"/>
    <col min="16146" max="16146" width="9.53515625" style="1" customWidth="1"/>
    <col min="16147" max="16147" width="2.765625" style="1" customWidth="1"/>
    <col min="16148" max="16148" width="8.765625" style="1" customWidth="1"/>
    <col min="16149" max="16149" width="2.765625" style="1" customWidth="1"/>
    <col min="16150" max="16150" width="8.765625" style="1" customWidth="1"/>
    <col min="16151" max="16384" width="8.84375" style="1"/>
  </cols>
  <sheetData>
    <row r="1" spans="2:23" x14ac:dyDescent="0.35">
      <c r="B1" s="2" t="s">
        <v>138</v>
      </c>
      <c r="V1" s="3" t="s">
        <v>137</v>
      </c>
    </row>
    <row r="2" spans="2:23" s="4" customFormat="1" ht="6" customHeight="1" x14ac:dyDescent="0.25"/>
    <row r="3" spans="2:23" s="4" customFormat="1" ht="13" x14ac:dyDescent="0.3">
      <c r="B3" s="5" t="s">
        <v>26</v>
      </c>
    </row>
    <row r="4" spans="2:23" s="4" customFormat="1" ht="6" customHeight="1" x14ac:dyDescent="0.25"/>
    <row r="5" spans="2:23" s="4" customFormat="1" ht="13" x14ac:dyDescent="0.3">
      <c r="B5" s="5" t="s">
        <v>148</v>
      </c>
    </row>
    <row r="6" spans="2:23" s="4" customFormat="1" ht="12.7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 t="s">
        <v>52</v>
      </c>
    </row>
    <row r="7" spans="2:23" s="8" customFormat="1" ht="25.5" customHeight="1" x14ac:dyDescent="0.3">
      <c r="B7" s="340" t="s">
        <v>0</v>
      </c>
      <c r="D7" s="342" t="s">
        <v>58</v>
      </c>
      <c r="F7" s="342" t="s">
        <v>59</v>
      </c>
      <c r="H7" s="342" t="s">
        <v>60</v>
      </c>
      <c r="J7" s="342" t="s">
        <v>61</v>
      </c>
      <c r="L7" s="342" t="s">
        <v>62</v>
      </c>
      <c r="N7" s="342" t="s">
        <v>63</v>
      </c>
      <c r="P7" s="342" t="s">
        <v>64</v>
      </c>
      <c r="R7" s="342" t="s">
        <v>65</v>
      </c>
      <c r="T7" s="342" t="s">
        <v>66</v>
      </c>
      <c r="V7" s="342" t="s">
        <v>67</v>
      </c>
    </row>
    <row r="8" spans="2:23" s="8" customFormat="1" ht="25.5" customHeight="1" x14ac:dyDescent="0.3">
      <c r="B8" s="341"/>
      <c r="D8" s="343"/>
      <c r="E8" s="209"/>
      <c r="F8" s="343"/>
      <c r="H8" s="343"/>
      <c r="J8" s="343"/>
      <c r="L8" s="343"/>
      <c r="N8" s="343"/>
      <c r="P8" s="343"/>
      <c r="R8" s="343"/>
      <c r="T8" s="343"/>
      <c r="V8" s="343"/>
    </row>
    <row r="9" spans="2:23" s="4" customFormat="1" ht="6" customHeight="1" x14ac:dyDescent="0.25"/>
    <row r="10" spans="2:23" s="4" customFormat="1" ht="12.5" x14ac:dyDescent="0.25">
      <c r="B10" s="4" t="s">
        <v>3</v>
      </c>
      <c r="D10" s="119">
        <v>58709217.871852003</v>
      </c>
      <c r="E10" s="119"/>
      <c r="F10" s="119">
        <v>922008.08241788298</v>
      </c>
      <c r="G10" s="9"/>
      <c r="H10" s="119">
        <v>40493270.9882975</v>
      </c>
      <c r="I10" s="9"/>
      <c r="J10" s="119">
        <v>5739850.7415740099</v>
      </c>
      <c r="K10" s="9"/>
      <c r="L10" s="119">
        <v>3363010.8982496699</v>
      </c>
      <c r="M10" s="9"/>
      <c r="N10" s="119">
        <v>24465917.098639</v>
      </c>
      <c r="O10" s="9"/>
      <c r="P10" s="119">
        <v>508247.22658251697</v>
      </c>
      <c r="Q10" s="9"/>
      <c r="R10" s="119">
        <v>5185606.6133998698</v>
      </c>
      <c r="S10" s="9"/>
      <c r="T10" s="119">
        <v>8780600.4870289601</v>
      </c>
      <c r="U10" s="9"/>
      <c r="V10" s="9">
        <v>148167730.00804138</v>
      </c>
      <c r="W10" s="9"/>
    </row>
    <row r="11" spans="2:23" s="4" customFormat="1" ht="12.5" x14ac:dyDescent="0.25">
      <c r="B11" s="4" t="s">
        <v>4</v>
      </c>
      <c r="D11" s="119">
        <v>102142158.70538101</v>
      </c>
      <c r="E11" s="119"/>
      <c r="F11" s="119">
        <v>1728950.06067457</v>
      </c>
      <c r="G11" s="9"/>
      <c r="H11" s="119">
        <v>70484091.823229402</v>
      </c>
      <c r="I11" s="9"/>
      <c r="J11" s="119">
        <v>11797644.7530265</v>
      </c>
      <c r="K11" s="9"/>
      <c r="L11" s="119">
        <v>6012695.2243695697</v>
      </c>
      <c r="M11" s="9"/>
      <c r="N11" s="119">
        <v>47501989.999364197</v>
      </c>
      <c r="O11" s="9"/>
      <c r="P11" s="119">
        <v>493834.39138179203</v>
      </c>
      <c r="Q11" s="9"/>
      <c r="R11" s="119">
        <v>8541226.8846801408</v>
      </c>
      <c r="S11" s="9"/>
      <c r="T11" s="119">
        <v>15932738.5063187</v>
      </c>
      <c r="U11" s="9"/>
      <c r="V11" s="9">
        <v>264635330.34842584</v>
      </c>
      <c r="W11" s="9"/>
    </row>
    <row r="12" spans="2:23" s="4" customFormat="1" ht="12.5" x14ac:dyDescent="0.25">
      <c r="B12" s="4" t="s">
        <v>5</v>
      </c>
      <c r="D12" s="119">
        <v>87619818.613849193</v>
      </c>
      <c r="E12" s="119"/>
      <c r="F12" s="119">
        <v>1420562.41989736</v>
      </c>
      <c r="G12" s="9"/>
      <c r="H12" s="119">
        <v>70765186.2076184</v>
      </c>
      <c r="I12" s="9"/>
      <c r="J12" s="119">
        <v>8477458.14162785</v>
      </c>
      <c r="K12" s="9"/>
      <c r="L12" s="119">
        <v>5678940.0106521202</v>
      </c>
      <c r="M12" s="9"/>
      <c r="N12" s="119">
        <v>39163135.1024822</v>
      </c>
      <c r="O12" s="9"/>
      <c r="P12" s="119">
        <v>174108.736588734</v>
      </c>
      <c r="Q12" s="9"/>
      <c r="R12" s="119">
        <v>9137731.8375510592</v>
      </c>
      <c r="S12" s="9"/>
      <c r="T12" s="119">
        <v>16788039.566160198</v>
      </c>
      <c r="U12" s="9"/>
      <c r="V12" s="9">
        <v>239224980.63642713</v>
      </c>
      <c r="W12" s="9"/>
    </row>
    <row r="13" spans="2:23" s="4" customFormat="1" ht="12.5" x14ac:dyDescent="0.25">
      <c r="B13" s="4" t="s">
        <v>6</v>
      </c>
      <c r="D13" s="119">
        <v>86425165.736426502</v>
      </c>
      <c r="E13" s="119"/>
      <c r="F13" s="119">
        <v>1159413.61975411</v>
      </c>
      <c r="G13" s="9"/>
      <c r="H13" s="119">
        <v>60443035.240531102</v>
      </c>
      <c r="I13" s="9"/>
      <c r="J13" s="119">
        <v>7237617.67246194</v>
      </c>
      <c r="K13" s="9"/>
      <c r="L13" s="119">
        <v>4612222.7342213802</v>
      </c>
      <c r="M13" s="9"/>
      <c r="N13" s="119">
        <v>32025978.606537599</v>
      </c>
      <c r="O13" s="9"/>
      <c r="P13" s="119">
        <v>168517.71090503599</v>
      </c>
      <c r="Q13" s="9"/>
      <c r="R13" s="119">
        <v>8920095.1852082703</v>
      </c>
      <c r="S13" s="9"/>
      <c r="T13" s="119">
        <v>14759553.767033</v>
      </c>
      <c r="U13" s="9"/>
      <c r="V13" s="9">
        <v>215751600.27307892</v>
      </c>
      <c r="W13" s="9"/>
    </row>
    <row r="14" spans="2:23" s="4" customFormat="1" ht="12.5" x14ac:dyDescent="0.25">
      <c r="B14" s="4" t="s">
        <v>7</v>
      </c>
      <c r="D14" s="119">
        <v>126938628.178727</v>
      </c>
      <c r="E14" s="119"/>
      <c r="F14" s="119">
        <v>1912512.39862902</v>
      </c>
      <c r="G14" s="9"/>
      <c r="H14" s="119">
        <v>79051912.079155207</v>
      </c>
      <c r="I14" s="9"/>
      <c r="J14" s="119">
        <v>9664053.2947962601</v>
      </c>
      <c r="K14" s="9"/>
      <c r="L14" s="119">
        <v>7549172.3625300899</v>
      </c>
      <c r="M14" s="9"/>
      <c r="N14" s="119">
        <v>47493221.264980197</v>
      </c>
      <c r="O14" s="9"/>
      <c r="P14" s="119">
        <v>225093.538663015</v>
      </c>
      <c r="Q14" s="9"/>
      <c r="R14" s="119">
        <v>9609427.9516233504</v>
      </c>
      <c r="S14" s="9"/>
      <c r="T14" s="119">
        <v>16245264.943525599</v>
      </c>
      <c r="U14" s="9"/>
      <c r="V14" s="9">
        <v>298689286.01262981</v>
      </c>
      <c r="W14" s="9"/>
    </row>
    <row r="15" spans="2:23" s="4" customFormat="1" ht="12.5" x14ac:dyDescent="0.25">
      <c r="B15" s="4" t="s">
        <v>8</v>
      </c>
      <c r="D15" s="119">
        <v>106937141.05863599</v>
      </c>
      <c r="E15" s="119"/>
      <c r="F15" s="119">
        <v>1720778.6502527399</v>
      </c>
      <c r="G15" s="9"/>
      <c r="H15" s="119">
        <v>77547748.045968994</v>
      </c>
      <c r="I15" s="9"/>
      <c r="J15" s="119">
        <v>7307615.9826087002</v>
      </c>
      <c r="K15" s="9"/>
      <c r="L15" s="119">
        <v>6576060.5497879405</v>
      </c>
      <c r="M15" s="9"/>
      <c r="N15" s="119">
        <v>41143513.337112501</v>
      </c>
      <c r="O15" s="9"/>
      <c r="P15" s="119">
        <v>321698.495176122</v>
      </c>
      <c r="Q15" s="9"/>
      <c r="R15" s="119">
        <v>9062420.7548432406</v>
      </c>
      <c r="S15" s="9"/>
      <c r="T15" s="119">
        <v>14795702.102784101</v>
      </c>
      <c r="U15" s="9"/>
      <c r="V15" s="9">
        <v>265412678.97717035</v>
      </c>
      <c r="W15" s="9"/>
    </row>
    <row r="16" spans="2:23" s="4" customFormat="1" ht="12.5" x14ac:dyDescent="0.25">
      <c r="B16" s="4" t="s">
        <v>9</v>
      </c>
      <c r="D16" s="119">
        <v>107042823.52868199</v>
      </c>
      <c r="E16" s="119"/>
      <c r="F16" s="119">
        <v>1649024.1699365501</v>
      </c>
      <c r="G16" s="9"/>
      <c r="H16" s="119">
        <v>74925237.013327897</v>
      </c>
      <c r="I16" s="9"/>
      <c r="J16" s="119">
        <v>13682677.559659</v>
      </c>
      <c r="K16" s="9"/>
      <c r="L16" s="119">
        <v>6375518.6643430097</v>
      </c>
      <c r="M16" s="9"/>
      <c r="N16" s="119">
        <v>48681443.010250703</v>
      </c>
      <c r="O16" s="9"/>
      <c r="P16" s="119">
        <v>47934.263739119699</v>
      </c>
      <c r="Q16" s="9"/>
      <c r="R16" s="119">
        <v>8775365.18241705</v>
      </c>
      <c r="S16" s="9"/>
      <c r="T16" s="119">
        <v>18851674.678220399</v>
      </c>
      <c r="U16" s="9"/>
      <c r="V16" s="9">
        <v>280031698.07057565</v>
      </c>
      <c r="W16" s="9"/>
    </row>
    <row r="17" spans="2:23" s="4" customFormat="1" ht="12.5" x14ac:dyDescent="0.25">
      <c r="B17" s="4" t="s">
        <v>10</v>
      </c>
      <c r="D17" s="119">
        <v>59195448.357813098</v>
      </c>
      <c r="E17" s="119"/>
      <c r="F17" s="119">
        <v>1006878.74000454</v>
      </c>
      <c r="G17" s="9"/>
      <c r="H17" s="119">
        <v>41766901.1399571</v>
      </c>
      <c r="I17" s="9"/>
      <c r="J17" s="119">
        <v>6628339.4517796803</v>
      </c>
      <c r="K17" s="9"/>
      <c r="L17" s="119">
        <v>3440590.3365355399</v>
      </c>
      <c r="M17" s="9"/>
      <c r="N17" s="119">
        <v>25978101.1745078</v>
      </c>
      <c r="O17" s="9"/>
      <c r="P17" s="119">
        <v>107276.17481602301</v>
      </c>
      <c r="Q17" s="9"/>
      <c r="R17" s="119">
        <v>5122285.3860613601</v>
      </c>
      <c r="S17" s="9"/>
      <c r="T17" s="119">
        <v>11556209.744777201</v>
      </c>
      <c r="U17" s="9"/>
      <c r="V17" s="9">
        <v>154802030.50625235</v>
      </c>
      <c r="W17" s="9"/>
    </row>
    <row r="18" spans="2:23" s="4" customFormat="1" ht="12.5" x14ac:dyDescent="0.25">
      <c r="B18" s="4" t="s">
        <v>11</v>
      </c>
      <c r="D18" s="119">
        <v>100667213.80025201</v>
      </c>
      <c r="E18" s="119"/>
      <c r="F18" s="119">
        <v>1660172.97444178</v>
      </c>
      <c r="G18" s="9"/>
      <c r="H18" s="119">
        <v>72463014.655267507</v>
      </c>
      <c r="I18" s="9"/>
      <c r="J18" s="119">
        <v>9975103.4560764804</v>
      </c>
      <c r="K18" s="9"/>
      <c r="L18" s="119">
        <v>6063372.1155079203</v>
      </c>
      <c r="M18" s="9"/>
      <c r="N18" s="119">
        <v>43285512.712624997</v>
      </c>
      <c r="O18" s="9"/>
      <c r="P18" s="119">
        <v>365928.64131396799</v>
      </c>
      <c r="Q18" s="9"/>
      <c r="R18" s="119">
        <v>8187272.6043029604</v>
      </c>
      <c r="S18" s="9"/>
      <c r="T18" s="119">
        <v>16181245.873440299</v>
      </c>
      <c r="U18" s="9"/>
      <c r="V18" s="9">
        <v>258848836.83322793</v>
      </c>
      <c r="W18" s="9"/>
    </row>
    <row r="19" spans="2:23" s="4" customFormat="1" ht="12.5" x14ac:dyDescent="0.25">
      <c r="B19" s="4" t="s">
        <v>12</v>
      </c>
      <c r="D19" s="119">
        <v>157255894.625121</v>
      </c>
      <c r="E19" s="119"/>
      <c r="F19" s="119">
        <v>2376238.1101519698</v>
      </c>
      <c r="G19" s="9"/>
      <c r="H19" s="119">
        <v>110314977.493917</v>
      </c>
      <c r="I19" s="9"/>
      <c r="J19" s="119">
        <v>13905868.5661435</v>
      </c>
      <c r="K19" s="9"/>
      <c r="L19" s="119">
        <v>9096862.9058522806</v>
      </c>
      <c r="M19" s="9"/>
      <c r="N19" s="119">
        <v>61680688.940056302</v>
      </c>
      <c r="O19" s="9"/>
      <c r="P19" s="119">
        <v>1194545.5422912601</v>
      </c>
      <c r="Q19" s="9"/>
      <c r="R19" s="119">
        <v>13995674.075766999</v>
      </c>
      <c r="S19" s="9"/>
      <c r="T19" s="119">
        <v>22139176.018670801</v>
      </c>
      <c r="U19" s="9"/>
      <c r="V19" s="9">
        <v>391959926.27797115</v>
      </c>
      <c r="W19" s="9"/>
    </row>
    <row r="20" spans="2:23" s="4" customFormat="1" ht="12.5" x14ac:dyDescent="0.25">
      <c r="B20" s="4" t="s">
        <v>13</v>
      </c>
      <c r="D20" s="119">
        <v>187417537.15479299</v>
      </c>
      <c r="E20" s="119"/>
      <c r="F20" s="119">
        <v>2884518.8176128301</v>
      </c>
      <c r="G20" s="9"/>
      <c r="H20" s="119">
        <v>144120858.00661501</v>
      </c>
      <c r="I20" s="9"/>
      <c r="J20" s="119">
        <v>12363950.194338299</v>
      </c>
      <c r="K20" s="9"/>
      <c r="L20" s="119">
        <v>11963500.152439101</v>
      </c>
      <c r="M20" s="9"/>
      <c r="N20" s="119">
        <v>79509291.012878001</v>
      </c>
      <c r="O20" s="9"/>
      <c r="P20" s="119">
        <v>969377.35678249097</v>
      </c>
      <c r="Q20" s="9"/>
      <c r="R20" s="119">
        <v>19263698.2674818</v>
      </c>
      <c r="S20" s="9"/>
      <c r="T20" s="119">
        <v>25947944.742526501</v>
      </c>
      <c r="U20" s="9"/>
      <c r="V20" s="9">
        <v>484440675.7054671</v>
      </c>
      <c r="W20" s="9"/>
    </row>
    <row r="21" spans="2:23" s="4" customFormat="1" ht="12.5" x14ac:dyDescent="0.25">
      <c r="B21" s="4" t="s">
        <v>14</v>
      </c>
      <c r="D21" s="119">
        <v>118935373.62981001</v>
      </c>
      <c r="E21" s="119"/>
      <c r="F21" s="119">
        <v>1742655.8167465499</v>
      </c>
      <c r="G21" s="9"/>
      <c r="H21" s="119">
        <v>90699450.553610101</v>
      </c>
      <c r="I21" s="9"/>
      <c r="J21" s="119">
        <v>8060693.1572858002</v>
      </c>
      <c r="K21" s="9"/>
      <c r="L21" s="119">
        <v>6930317.5257323002</v>
      </c>
      <c r="M21" s="9"/>
      <c r="N21" s="119">
        <v>44937332.518061496</v>
      </c>
      <c r="O21" s="9"/>
      <c r="P21" s="119">
        <v>2358764.33330297</v>
      </c>
      <c r="Q21" s="9"/>
      <c r="R21" s="119">
        <v>15977270.7434012</v>
      </c>
      <c r="S21" s="9"/>
      <c r="T21" s="119">
        <v>16729712.3465776</v>
      </c>
      <c r="U21" s="9"/>
      <c r="V21" s="9">
        <v>306371570.62452799</v>
      </c>
      <c r="W21" s="9"/>
    </row>
    <row r="22" spans="2:23" s="4" customFormat="1" ht="12.5" x14ac:dyDescent="0.25">
      <c r="B22" s="4" t="s">
        <v>15</v>
      </c>
      <c r="D22" s="119">
        <v>117658263.21033099</v>
      </c>
      <c r="E22" s="119"/>
      <c r="F22" s="119">
        <v>1688312.6627092899</v>
      </c>
      <c r="G22" s="9"/>
      <c r="H22" s="119">
        <v>81036204.589489907</v>
      </c>
      <c r="I22" s="9"/>
      <c r="J22" s="119">
        <v>8273614.7297983104</v>
      </c>
      <c r="K22" s="9"/>
      <c r="L22" s="119">
        <v>7082492.5777545897</v>
      </c>
      <c r="M22" s="9"/>
      <c r="N22" s="119">
        <v>44358062.896304198</v>
      </c>
      <c r="O22" s="9"/>
      <c r="P22" s="119">
        <v>757871.50667167199</v>
      </c>
      <c r="Q22" s="9"/>
      <c r="R22" s="119">
        <v>13087698.5466814</v>
      </c>
      <c r="S22" s="9"/>
      <c r="T22" s="119">
        <v>16461678.533419801</v>
      </c>
      <c r="U22" s="9"/>
      <c r="V22" s="9">
        <v>290404199.25316012</v>
      </c>
      <c r="W22" s="9"/>
    </row>
    <row r="23" spans="2:23" s="4" customFormat="1" ht="12.5" x14ac:dyDescent="0.25">
      <c r="B23" s="4" t="s">
        <v>16</v>
      </c>
      <c r="D23" s="119">
        <v>112391339.75664499</v>
      </c>
      <c r="E23" s="119"/>
      <c r="F23" s="119">
        <v>1445551.91461294</v>
      </c>
      <c r="G23" s="9"/>
      <c r="H23" s="119">
        <v>67581622.959855393</v>
      </c>
      <c r="I23" s="9"/>
      <c r="J23" s="119">
        <v>7528880.8056215197</v>
      </c>
      <c r="K23" s="9"/>
      <c r="L23" s="119">
        <v>6484957.6486246996</v>
      </c>
      <c r="M23" s="9"/>
      <c r="N23" s="119">
        <v>40045382.732427701</v>
      </c>
      <c r="O23" s="9"/>
      <c r="P23" s="119">
        <v>167442.525329094</v>
      </c>
      <c r="Q23" s="9"/>
      <c r="R23" s="119">
        <v>9062401.00959149</v>
      </c>
      <c r="S23" s="9"/>
      <c r="T23" s="119">
        <v>12369466.0734774</v>
      </c>
      <c r="U23" s="9"/>
      <c r="V23" s="9">
        <v>257077045.42618519</v>
      </c>
      <c r="W23" s="9"/>
    </row>
    <row r="24" spans="2:23" s="4" customFormat="1" ht="12.5" x14ac:dyDescent="0.25">
      <c r="B24" s="4" t="s">
        <v>17</v>
      </c>
      <c r="D24" s="119">
        <v>207349909.44717401</v>
      </c>
      <c r="E24" s="119"/>
      <c r="F24" s="119">
        <v>3052109.05314499</v>
      </c>
      <c r="G24" s="9"/>
      <c r="H24" s="119">
        <v>148951568.445425</v>
      </c>
      <c r="I24" s="9"/>
      <c r="J24" s="119">
        <v>13234375.4429741</v>
      </c>
      <c r="K24" s="9"/>
      <c r="L24" s="119">
        <v>11654144.9233438</v>
      </c>
      <c r="M24" s="9"/>
      <c r="N24" s="119">
        <v>74687192.956548005</v>
      </c>
      <c r="O24" s="9"/>
      <c r="P24" s="119">
        <v>4223497.2238374697</v>
      </c>
      <c r="Q24" s="9"/>
      <c r="R24" s="119">
        <v>21936335.6658074</v>
      </c>
      <c r="S24" s="9"/>
      <c r="T24" s="119">
        <v>30757790.991399501</v>
      </c>
      <c r="U24" s="9"/>
      <c r="V24" s="9">
        <v>515846924.14965433</v>
      </c>
      <c r="W24" s="9"/>
    </row>
    <row r="25" spans="2:23" s="4" customFormat="1" ht="12.5" x14ac:dyDescent="0.25">
      <c r="B25" s="4" t="s">
        <v>18</v>
      </c>
      <c r="D25" s="119">
        <v>49792117.2364299</v>
      </c>
      <c r="E25" s="119"/>
      <c r="F25" s="119">
        <v>719431.56498792302</v>
      </c>
      <c r="G25" s="9"/>
      <c r="H25" s="119">
        <v>39131084.8652445</v>
      </c>
      <c r="I25" s="9"/>
      <c r="J25" s="119">
        <v>2835342.3745756801</v>
      </c>
      <c r="K25" s="9"/>
      <c r="L25" s="119">
        <v>2923714.9226457998</v>
      </c>
      <c r="M25" s="9"/>
      <c r="N25" s="119">
        <v>18443891.681788601</v>
      </c>
      <c r="O25" s="9"/>
      <c r="P25" s="119">
        <v>2145633.5826209099</v>
      </c>
      <c r="Q25" s="9"/>
      <c r="R25" s="119">
        <v>5595483.0367780803</v>
      </c>
      <c r="S25" s="9"/>
      <c r="T25" s="119">
        <v>6851074.9655943401</v>
      </c>
      <c r="U25" s="9"/>
      <c r="V25" s="9">
        <v>128437774.2306657</v>
      </c>
      <c r="W25" s="9"/>
    </row>
    <row r="26" spans="2:23" s="4" customFormat="1" ht="12.5" x14ac:dyDescent="0.25">
      <c r="B26" s="4" t="s">
        <v>19</v>
      </c>
      <c r="D26" s="119">
        <v>154713297.871093</v>
      </c>
      <c r="E26" s="119"/>
      <c r="F26" s="119">
        <v>2339950.3562672101</v>
      </c>
      <c r="G26" s="9"/>
      <c r="H26" s="119">
        <v>108520444.36599</v>
      </c>
      <c r="I26" s="9"/>
      <c r="J26" s="119">
        <v>10640648.3700932</v>
      </c>
      <c r="K26" s="9"/>
      <c r="L26" s="119">
        <v>8751557.4035562892</v>
      </c>
      <c r="M26" s="9"/>
      <c r="N26" s="119">
        <v>55590498.436653398</v>
      </c>
      <c r="O26" s="9"/>
      <c r="P26" s="119">
        <v>2465636.6804098599</v>
      </c>
      <c r="Q26" s="9"/>
      <c r="R26" s="119">
        <v>12371766.233625101</v>
      </c>
      <c r="S26" s="9"/>
      <c r="T26" s="119">
        <v>24489126.509206802</v>
      </c>
      <c r="U26" s="9"/>
      <c r="V26" s="9">
        <v>379882926.22689486</v>
      </c>
      <c r="W26" s="9"/>
    </row>
    <row r="27" spans="2:23" s="4" customFormat="1" ht="12.5" x14ac:dyDescent="0.25">
      <c r="B27" s="4" t="s">
        <v>20</v>
      </c>
      <c r="D27" s="119">
        <v>53414430.336048</v>
      </c>
      <c r="E27" s="119"/>
      <c r="F27" s="119">
        <v>896834.29682805901</v>
      </c>
      <c r="G27" s="9"/>
      <c r="H27" s="119">
        <v>46349363.63803</v>
      </c>
      <c r="I27" s="9"/>
      <c r="J27" s="119">
        <v>4357860.3342317697</v>
      </c>
      <c r="K27" s="9"/>
      <c r="L27" s="119">
        <v>3348765.5423361398</v>
      </c>
      <c r="M27" s="9"/>
      <c r="N27" s="119">
        <v>22542891.480048701</v>
      </c>
      <c r="O27" s="9"/>
      <c r="P27" s="119">
        <v>2625414.23467047</v>
      </c>
      <c r="Q27" s="9"/>
      <c r="R27" s="119">
        <v>8067076.9743222203</v>
      </c>
      <c r="S27" s="9"/>
      <c r="T27" s="119">
        <v>9480284.4271838497</v>
      </c>
      <c r="U27" s="9"/>
      <c r="V27" s="9">
        <v>151082921.2636992</v>
      </c>
      <c r="W27" s="9"/>
    </row>
    <row r="28" spans="2:23" s="4" customFormat="1" ht="12.5" x14ac:dyDescent="0.25">
      <c r="B28" s="4" t="s">
        <v>21</v>
      </c>
      <c r="D28" s="119">
        <v>79099196.094629303</v>
      </c>
      <c r="E28" s="119"/>
      <c r="F28" s="119">
        <v>1068465.7698190401</v>
      </c>
      <c r="G28" s="9"/>
      <c r="H28" s="119">
        <v>57646876.284217</v>
      </c>
      <c r="I28" s="9"/>
      <c r="J28" s="119">
        <v>4547433.8554213103</v>
      </c>
      <c r="K28" s="9"/>
      <c r="L28" s="119">
        <v>4516932.8534484096</v>
      </c>
      <c r="M28" s="9"/>
      <c r="N28" s="119">
        <v>28244251.415856801</v>
      </c>
      <c r="O28" s="9"/>
      <c r="P28" s="119">
        <v>452037.91106067301</v>
      </c>
      <c r="Q28" s="9"/>
      <c r="R28" s="119">
        <v>8330704.8055473603</v>
      </c>
      <c r="S28" s="9"/>
      <c r="T28" s="119">
        <v>11161074.3280837</v>
      </c>
      <c r="U28" s="9"/>
      <c r="V28" s="9">
        <v>195066973.31808358</v>
      </c>
      <c r="W28" s="9"/>
    </row>
    <row r="29" spans="2:23" s="4" customFormat="1" ht="12.5" x14ac:dyDescent="0.25">
      <c r="B29" s="4" t="s">
        <v>22</v>
      </c>
      <c r="D29" s="119">
        <v>66212687.365794398</v>
      </c>
      <c r="E29" s="119"/>
      <c r="F29" s="119">
        <v>1159342.9615358301</v>
      </c>
      <c r="G29" s="9"/>
      <c r="H29" s="119">
        <v>45345622.5407741</v>
      </c>
      <c r="I29" s="9"/>
      <c r="J29" s="119">
        <v>6104396.4706367403</v>
      </c>
      <c r="K29" s="9"/>
      <c r="L29" s="119">
        <v>4578438.1401291396</v>
      </c>
      <c r="M29" s="9"/>
      <c r="N29" s="119">
        <v>28930120.8628681</v>
      </c>
      <c r="O29" s="9"/>
      <c r="P29" s="119">
        <v>431.30011846119999</v>
      </c>
      <c r="Q29" s="9"/>
      <c r="R29" s="119">
        <v>5753257.4708843296</v>
      </c>
      <c r="S29" s="9"/>
      <c r="T29" s="119">
        <v>9624457.4815378692</v>
      </c>
      <c r="U29" s="9"/>
      <c r="V29" s="9">
        <v>167708754.59427896</v>
      </c>
      <c r="W29" s="9"/>
    </row>
    <row r="30" spans="2:23" s="4" customFormat="1" ht="12.5" x14ac:dyDescent="0.25">
      <c r="B30" s="4" t="s">
        <v>23</v>
      </c>
      <c r="D30" s="119">
        <v>134829255.503102</v>
      </c>
      <c r="E30" s="119"/>
      <c r="F30" s="119">
        <v>1727264.0202442401</v>
      </c>
      <c r="G30" s="9"/>
      <c r="H30" s="119">
        <v>92618154.033747107</v>
      </c>
      <c r="I30" s="9"/>
      <c r="J30" s="119">
        <v>7515443.8367167497</v>
      </c>
      <c r="K30" s="9"/>
      <c r="L30" s="119">
        <v>7554466.2447952498</v>
      </c>
      <c r="M30" s="9"/>
      <c r="N30" s="119">
        <v>49317084.327227898</v>
      </c>
      <c r="O30" s="9"/>
      <c r="P30" s="119">
        <v>715569.51655496506</v>
      </c>
      <c r="Q30" s="9"/>
      <c r="R30" s="119">
        <v>10082869.7254526</v>
      </c>
      <c r="S30" s="9"/>
      <c r="T30" s="119">
        <v>22711127.2632531</v>
      </c>
      <c r="U30" s="9"/>
      <c r="V30" s="9">
        <v>327071234.47109389</v>
      </c>
      <c r="W30" s="9"/>
    </row>
    <row r="31" spans="2:23" s="4" customFormat="1" ht="12.5" x14ac:dyDescent="0.25">
      <c r="B31" s="4" t="s">
        <v>24</v>
      </c>
      <c r="C31" s="10"/>
      <c r="D31" s="119">
        <v>277548154.917404</v>
      </c>
      <c r="E31" s="119"/>
      <c r="F31" s="119">
        <v>4042478.5393304899</v>
      </c>
      <c r="G31" s="119"/>
      <c r="H31" s="119">
        <v>204034638.02972901</v>
      </c>
      <c r="I31" s="119"/>
      <c r="J31" s="119">
        <v>16917032.808552299</v>
      </c>
      <c r="K31" s="119"/>
      <c r="L31" s="119">
        <v>17671460.263144799</v>
      </c>
      <c r="M31" s="119"/>
      <c r="N31" s="119">
        <v>114340094.43278</v>
      </c>
      <c r="O31" s="119"/>
      <c r="P31" s="119">
        <v>1511139.10718334</v>
      </c>
      <c r="Q31" s="119"/>
      <c r="R31" s="119">
        <v>27934331.044572402</v>
      </c>
      <c r="S31" s="119"/>
      <c r="T31" s="119">
        <v>33816999.649780303</v>
      </c>
      <c r="U31" s="119"/>
      <c r="V31" s="119">
        <v>697816328.79247653</v>
      </c>
      <c r="W31" s="9"/>
    </row>
    <row r="32" spans="2:23" s="4" customFormat="1" ht="6" customHeight="1" x14ac:dyDescent="0.25">
      <c r="B32" s="6"/>
      <c r="C32" s="10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9"/>
    </row>
    <row r="33" spans="2:23" s="4" customFormat="1" ht="16.5" customHeight="1" x14ac:dyDescent="0.3">
      <c r="B33" s="11" t="s">
        <v>25</v>
      </c>
      <c r="C33" s="6"/>
      <c r="D33" s="124">
        <v>2552295072.9999933</v>
      </c>
      <c r="E33" s="124"/>
      <c r="F33" s="124">
        <v>38323454.999999918</v>
      </c>
      <c r="G33" s="124"/>
      <c r="H33" s="124">
        <v>1824291262.9999971</v>
      </c>
      <c r="I33" s="124"/>
      <c r="J33" s="124">
        <v>196795901.99999964</v>
      </c>
      <c r="K33" s="124"/>
      <c r="L33" s="124">
        <v>152229193.99999982</v>
      </c>
      <c r="M33" s="124"/>
      <c r="N33" s="124">
        <v>1012365595.9999983</v>
      </c>
      <c r="O33" s="124"/>
      <c r="P33" s="124">
        <v>21999999.999999963</v>
      </c>
      <c r="Q33" s="124"/>
      <c r="R33" s="124">
        <v>243999999.99999973</v>
      </c>
      <c r="S33" s="124"/>
      <c r="T33" s="124">
        <v>376430943</v>
      </c>
      <c r="U33" s="124"/>
      <c r="V33" s="124">
        <v>6418731425.9999895</v>
      </c>
      <c r="W33" s="9"/>
    </row>
    <row r="34" spans="2:23" s="4" customFormat="1" ht="6" customHeight="1" x14ac:dyDescent="0.25"/>
    <row r="35" spans="2:23" s="4" customFormat="1" ht="12.75" customHeight="1" x14ac:dyDescent="0.25">
      <c r="B35" s="12"/>
    </row>
    <row r="36" spans="2:23" s="4" customFormat="1" ht="12.75" customHeight="1" x14ac:dyDescent="0.25">
      <c r="H36" s="17"/>
    </row>
    <row r="37" spans="2:23" s="4" customFormat="1" ht="12.75" customHeight="1" x14ac:dyDescent="0.25"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2:23" x14ac:dyDescent="0.35">
      <c r="B38" s="4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</row>
    <row r="39" spans="2:23" x14ac:dyDescent="0.35">
      <c r="B39" s="4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</row>
    <row r="40" spans="2:23" x14ac:dyDescent="0.35">
      <c r="B40" s="4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</row>
    <row r="41" spans="2:23" x14ac:dyDescent="0.35">
      <c r="B41" s="4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2:23" x14ac:dyDescent="0.35">
      <c r="B42" s="4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2:23" x14ac:dyDescent="0.35">
      <c r="B43" s="4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  <row r="44" spans="2:23" x14ac:dyDescent="0.35">
      <c r="B44" s="4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</row>
    <row r="45" spans="2:23" x14ac:dyDescent="0.35">
      <c r="B45" s="4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</row>
    <row r="46" spans="2:23" x14ac:dyDescent="0.35">
      <c r="B46" s="4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</row>
    <row r="47" spans="2:23" x14ac:dyDescent="0.35">
      <c r="B47" s="4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</row>
    <row r="48" spans="2:23" x14ac:dyDescent="0.35">
      <c r="B48" s="4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2:22" x14ac:dyDescent="0.35">
      <c r="B49" s="4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2:22" x14ac:dyDescent="0.35">
      <c r="B50" s="4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</row>
    <row r="51" spans="2:22" x14ac:dyDescent="0.35">
      <c r="B51" s="4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2:22" x14ac:dyDescent="0.35">
      <c r="B52" s="4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2:22" x14ac:dyDescent="0.35">
      <c r="B53" s="4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2:22" x14ac:dyDescent="0.35">
      <c r="B54" s="4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  <row r="55" spans="2:22" x14ac:dyDescent="0.35">
      <c r="B55" s="4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</row>
    <row r="56" spans="2:22" x14ac:dyDescent="0.35">
      <c r="B56" s="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</row>
    <row r="57" spans="2:22" x14ac:dyDescent="0.35">
      <c r="B57" s="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</row>
    <row r="58" spans="2:22" x14ac:dyDescent="0.35">
      <c r="B58" s="4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</sheetData>
  <mergeCells count="11">
    <mergeCell ref="L7:L8"/>
    <mergeCell ref="B7:B8"/>
    <mergeCell ref="D7:D8"/>
    <mergeCell ref="F7:F8"/>
    <mergeCell ref="H7:H8"/>
    <mergeCell ref="J7:J8"/>
    <mergeCell ref="N7:N8"/>
    <mergeCell ref="P7:P8"/>
    <mergeCell ref="R7:R8"/>
    <mergeCell ref="T7:T8"/>
    <mergeCell ref="V7:V8"/>
  </mergeCells>
  <conditionalFormatting sqref="V6">
    <cfRule type="expression" dxfId="4" priority="1" stopIfTrue="1">
      <formula>$A$1&gt;0</formula>
    </cfRule>
  </conditionalFormatting>
  <hyperlinks>
    <hyperlink ref="V1" location="Cynnwys!A1" display="Yn ol i cynnwy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87"/>
  <sheetViews>
    <sheetView zoomScale="50" zoomScaleNormal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8.84375" defaultRowHeight="15.5" x14ac:dyDescent="0.35"/>
  <cols>
    <col min="1" max="1" width="1.765625" style="1" customWidth="1"/>
    <col min="2" max="2" width="43.23046875" style="1" customWidth="1"/>
    <col min="3" max="25" width="9.53515625" style="1" customWidth="1"/>
    <col min="26" max="256" width="8.84375" style="1"/>
    <col min="257" max="257" width="1.765625" style="1" customWidth="1"/>
    <col min="258" max="258" width="43.23046875" style="1" customWidth="1"/>
    <col min="259" max="281" width="9.53515625" style="1" customWidth="1"/>
    <col min="282" max="512" width="8.84375" style="1"/>
    <col min="513" max="513" width="1.765625" style="1" customWidth="1"/>
    <col min="514" max="514" width="43.23046875" style="1" customWidth="1"/>
    <col min="515" max="537" width="9.53515625" style="1" customWidth="1"/>
    <col min="538" max="768" width="8.84375" style="1"/>
    <col min="769" max="769" width="1.765625" style="1" customWidth="1"/>
    <col min="770" max="770" width="43.23046875" style="1" customWidth="1"/>
    <col min="771" max="793" width="9.53515625" style="1" customWidth="1"/>
    <col min="794" max="1024" width="8.84375" style="1"/>
    <col min="1025" max="1025" width="1.765625" style="1" customWidth="1"/>
    <col min="1026" max="1026" width="43.23046875" style="1" customWidth="1"/>
    <col min="1027" max="1049" width="9.53515625" style="1" customWidth="1"/>
    <col min="1050" max="1280" width="8.84375" style="1"/>
    <col min="1281" max="1281" width="1.765625" style="1" customWidth="1"/>
    <col min="1282" max="1282" width="43.23046875" style="1" customWidth="1"/>
    <col min="1283" max="1305" width="9.53515625" style="1" customWidth="1"/>
    <col min="1306" max="1536" width="8.84375" style="1"/>
    <col min="1537" max="1537" width="1.765625" style="1" customWidth="1"/>
    <col min="1538" max="1538" width="43.23046875" style="1" customWidth="1"/>
    <col min="1539" max="1561" width="9.53515625" style="1" customWidth="1"/>
    <col min="1562" max="1792" width="8.84375" style="1"/>
    <col min="1793" max="1793" width="1.765625" style="1" customWidth="1"/>
    <col min="1794" max="1794" width="43.23046875" style="1" customWidth="1"/>
    <col min="1795" max="1817" width="9.53515625" style="1" customWidth="1"/>
    <col min="1818" max="2048" width="8.84375" style="1"/>
    <col min="2049" max="2049" width="1.765625" style="1" customWidth="1"/>
    <col min="2050" max="2050" width="43.23046875" style="1" customWidth="1"/>
    <col min="2051" max="2073" width="9.53515625" style="1" customWidth="1"/>
    <col min="2074" max="2304" width="8.84375" style="1"/>
    <col min="2305" max="2305" width="1.765625" style="1" customWidth="1"/>
    <col min="2306" max="2306" width="43.23046875" style="1" customWidth="1"/>
    <col min="2307" max="2329" width="9.53515625" style="1" customWidth="1"/>
    <col min="2330" max="2560" width="8.84375" style="1"/>
    <col min="2561" max="2561" width="1.765625" style="1" customWidth="1"/>
    <col min="2562" max="2562" width="43.23046875" style="1" customWidth="1"/>
    <col min="2563" max="2585" width="9.53515625" style="1" customWidth="1"/>
    <col min="2586" max="2816" width="8.84375" style="1"/>
    <col min="2817" max="2817" width="1.765625" style="1" customWidth="1"/>
    <col min="2818" max="2818" width="43.23046875" style="1" customWidth="1"/>
    <col min="2819" max="2841" width="9.53515625" style="1" customWidth="1"/>
    <col min="2842" max="3072" width="8.84375" style="1"/>
    <col min="3073" max="3073" width="1.765625" style="1" customWidth="1"/>
    <col min="3074" max="3074" width="43.23046875" style="1" customWidth="1"/>
    <col min="3075" max="3097" width="9.53515625" style="1" customWidth="1"/>
    <col min="3098" max="3328" width="8.84375" style="1"/>
    <col min="3329" max="3329" width="1.765625" style="1" customWidth="1"/>
    <col min="3330" max="3330" width="43.23046875" style="1" customWidth="1"/>
    <col min="3331" max="3353" width="9.53515625" style="1" customWidth="1"/>
    <col min="3354" max="3584" width="8.84375" style="1"/>
    <col min="3585" max="3585" width="1.765625" style="1" customWidth="1"/>
    <col min="3586" max="3586" width="43.23046875" style="1" customWidth="1"/>
    <col min="3587" max="3609" width="9.53515625" style="1" customWidth="1"/>
    <col min="3610" max="3840" width="8.84375" style="1"/>
    <col min="3841" max="3841" width="1.765625" style="1" customWidth="1"/>
    <col min="3842" max="3842" width="43.23046875" style="1" customWidth="1"/>
    <col min="3843" max="3865" width="9.53515625" style="1" customWidth="1"/>
    <col min="3866" max="4096" width="8.84375" style="1"/>
    <col min="4097" max="4097" width="1.765625" style="1" customWidth="1"/>
    <col min="4098" max="4098" width="43.23046875" style="1" customWidth="1"/>
    <col min="4099" max="4121" width="9.53515625" style="1" customWidth="1"/>
    <col min="4122" max="4352" width="8.84375" style="1"/>
    <col min="4353" max="4353" width="1.765625" style="1" customWidth="1"/>
    <col min="4354" max="4354" width="43.23046875" style="1" customWidth="1"/>
    <col min="4355" max="4377" width="9.53515625" style="1" customWidth="1"/>
    <col min="4378" max="4608" width="8.84375" style="1"/>
    <col min="4609" max="4609" width="1.765625" style="1" customWidth="1"/>
    <col min="4610" max="4610" width="43.23046875" style="1" customWidth="1"/>
    <col min="4611" max="4633" width="9.53515625" style="1" customWidth="1"/>
    <col min="4634" max="4864" width="8.84375" style="1"/>
    <col min="4865" max="4865" width="1.765625" style="1" customWidth="1"/>
    <col min="4866" max="4866" width="43.23046875" style="1" customWidth="1"/>
    <col min="4867" max="4889" width="9.53515625" style="1" customWidth="1"/>
    <col min="4890" max="5120" width="8.84375" style="1"/>
    <col min="5121" max="5121" width="1.765625" style="1" customWidth="1"/>
    <col min="5122" max="5122" width="43.23046875" style="1" customWidth="1"/>
    <col min="5123" max="5145" width="9.53515625" style="1" customWidth="1"/>
    <col min="5146" max="5376" width="8.84375" style="1"/>
    <col min="5377" max="5377" width="1.765625" style="1" customWidth="1"/>
    <col min="5378" max="5378" width="43.23046875" style="1" customWidth="1"/>
    <col min="5379" max="5401" width="9.53515625" style="1" customWidth="1"/>
    <col min="5402" max="5632" width="8.84375" style="1"/>
    <col min="5633" max="5633" width="1.765625" style="1" customWidth="1"/>
    <col min="5634" max="5634" width="43.23046875" style="1" customWidth="1"/>
    <col min="5635" max="5657" width="9.53515625" style="1" customWidth="1"/>
    <col min="5658" max="5888" width="8.84375" style="1"/>
    <col min="5889" max="5889" width="1.765625" style="1" customWidth="1"/>
    <col min="5890" max="5890" width="43.23046875" style="1" customWidth="1"/>
    <col min="5891" max="5913" width="9.53515625" style="1" customWidth="1"/>
    <col min="5914" max="6144" width="8.84375" style="1"/>
    <col min="6145" max="6145" width="1.765625" style="1" customWidth="1"/>
    <col min="6146" max="6146" width="43.23046875" style="1" customWidth="1"/>
    <col min="6147" max="6169" width="9.53515625" style="1" customWidth="1"/>
    <col min="6170" max="6400" width="8.84375" style="1"/>
    <col min="6401" max="6401" width="1.765625" style="1" customWidth="1"/>
    <col min="6402" max="6402" width="43.23046875" style="1" customWidth="1"/>
    <col min="6403" max="6425" width="9.53515625" style="1" customWidth="1"/>
    <col min="6426" max="6656" width="8.84375" style="1"/>
    <col min="6657" max="6657" width="1.765625" style="1" customWidth="1"/>
    <col min="6658" max="6658" width="43.23046875" style="1" customWidth="1"/>
    <col min="6659" max="6681" width="9.53515625" style="1" customWidth="1"/>
    <col min="6682" max="6912" width="8.84375" style="1"/>
    <col min="6913" max="6913" width="1.765625" style="1" customWidth="1"/>
    <col min="6914" max="6914" width="43.23046875" style="1" customWidth="1"/>
    <col min="6915" max="6937" width="9.53515625" style="1" customWidth="1"/>
    <col min="6938" max="7168" width="8.84375" style="1"/>
    <col min="7169" max="7169" width="1.765625" style="1" customWidth="1"/>
    <col min="7170" max="7170" width="43.23046875" style="1" customWidth="1"/>
    <col min="7171" max="7193" width="9.53515625" style="1" customWidth="1"/>
    <col min="7194" max="7424" width="8.84375" style="1"/>
    <col min="7425" max="7425" width="1.765625" style="1" customWidth="1"/>
    <col min="7426" max="7426" width="43.23046875" style="1" customWidth="1"/>
    <col min="7427" max="7449" width="9.53515625" style="1" customWidth="1"/>
    <col min="7450" max="7680" width="8.84375" style="1"/>
    <col min="7681" max="7681" width="1.765625" style="1" customWidth="1"/>
    <col min="7682" max="7682" width="43.23046875" style="1" customWidth="1"/>
    <col min="7683" max="7705" width="9.53515625" style="1" customWidth="1"/>
    <col min="7706" max="7936" width="8.84375" style="1"/>
    <col min="7937" max="7937" width="1.765625" style="1" customWidth="1"/>
    <col min="7938" max="7938" width="43.23046875" style="1" customWidth="1"/>
    <col min="7939" max="7961" width="9.53515625" style="1" customWidth="1"/>
    <col min="7962" max="8192" width="8.84375" style="1"/>
    <col min="8193" max="8193" width="1.765625" style="1" customWidth="1"/>
    <col min="8194" max="8194" width="43.23046875" style="1" customWidth="1"/>
    <col min="8195" max="8217" width="9.53515625" style="1" customWidth="1"/>
    <col min="8218" max="8448" width="8.84375" style="1"/>
    <col min="8449" max="8449" width="1.765625" style="1" customWidth="1"/>
    <col min="8450" max="8450" width="43.23046875" style="1" customWidth="1"/>
    <col min="8451" max="8473" width="9.53515625" style="1" customWidth="1"/>
    <col min="8474" max="8704" width="8.84375" style="1"/>
    <col min="8705" max="8705" width="1.765625" style="1" customWidth="1"/>
    <col min="8706" max="8706" width="43.23046875" style="1" customWidth="1"/>
    <col min="8707" max="8729" width="9.53515625" style="1" customWidth="1"/>
    <col min="8730" max="8960" width="8.84375" style="1"/>
    <col min="8961" max="8961" width="1.765625" style="1" customWidth="1"/>
    <col min="8962" max="8962" width="43.23046875" style="1" customWidth="1"/>
    <col min="8963" max="8985" width="9.53515625" style="1" customWidth="1"/>
    <col min="8986" max="9216" width="8.84375" style="1"/>
    <col min="9217" max="9217" width="1.765625" style="1" customWidth="1"/>
    <col min="9218" max="9218" width="43.23046875" style="1" customWidth="1"/>
    <col min="9219" max="9241" width="9.53515625" style="1" customWidth="1"/>
    <col min="9242" max="9472" width="8.84375" style="1"/>
    <col min="9473" max="9473" width="1.765625" style="1" customWidth="1"/>
    <col min="9474" max="9474" width="43.23046875" style="1" customWidth="1"/>
    <col min="9475" max="9497" width="9.53515625" style="1" customWidth="1"/>
    <col min="9498" max="9728" width="8.84375" style="1"/>
    <col min="9729" max="9729" width="1.765625" style="1" customWidth="1"/>
    <col min="9730" max="9730" width="43.23046875" style="1" customWidth="1"/>
    <col min="9731" max="9753" width="9.53515625" style="1" customWidth="1"/>
    <col min="9754" max="9984" width="8.84375" style="1"/>
    <col min="9985" max="9985" width="1.765625" style="1" customWidth="1"/>
    <col min="9986" max="9986" width="43.23046875" style="1" customWidth="1"/>
    <col min="9987" max="10009" width="9.53515625" style="1" customWidth="1"/>
    <col min="10010" max="10240" width="8.84375" style="1"/>
    <col min="10241" max="10241" width="1.765625" style="1" customWidth="1"/>
    <col min="10242" max="10242" width="43.23046875" style="1" customWidth="1"/>
    <col min="10243" max="10265" width="9.53515625" style="1" customWidth="1"/>
    <col min="10266" max="10496" width="8.84375" style="1"/>
    <col min="10497" max="10497" width="1.765625" style="1" customWidth="1"/>
    <col min="10498" max="10498" width="43.23046875" style="1" customWidth="1"/>
    <col min="10499" max="10521" width="9.53515625" style="1" customWidth="1"/>
    <col min="10522" max="10752" width="8.84375" style="1"/>
    <col min="10753" max="10753" width="1.765625" style="1" customWidth="1"/>
    <col min="10754" max="10754" width="43.23046875" style="1" customWidth="1"/>
    <col min="10755" max="10777" width="9.53515625" style="1" customWidth="1"/>
    <col min="10778" max="11008" width="8.84375" style="1"/>
    <col min="11009" max="11009" width="1.765625" style="1" customWidth="1"/>
    <col min="11010" max="11010" width="43.23046875" style="1" customWidth="1"/>
    <col min="11011" max="11033" width="9.53515625" style="1" customWidth="1"/>
    <col min="11034" max="11264" width="8.84375" style="1"/>
    <col min="11265" max="11265" width="1.765625" style="1" customWidth="1"/>
    <col min="11266" max="11266" width="43.23046875" style="1" customWidth="1"/>
    <col min="11267" max="11289" width="9.53515625" style="1" customWidth="1"/>
    <col min="11290" max="11520" width="8.84375" style="1"/>
    <col min="11521" max="11521" width="1.765625" style="1" customWidth="1"/>
    <col min="11522" max="11522" width="43.23046875" style="1" customWidth="1"/>
    <col min="11523" max="11545" width="9.53515625" style="1" customWidth="1"/>
    <col min="11546" max="11776" width="8.84375" style="1"/>
    <col min="11777" max="11777" width="1.765625" style="1" customWidth="1"/>
    <col min="11778" max="11778" width="43.23046875" style="1" customWidth="1"/>
    <col min="11779" max="11801" width="9.53515625" style="1" customWidth="1"/>
    <col min="11802" max="12032" width="8.84375" style="1"/>
    <col min="12033" max="12033" width="1.765625" style="1" customWidth="1"/>
    <col min="12034" max="12034" width="43.23046875" style="1" customWidth="1"/>
    <col min="12035" max="12057" width="9.53515625" style="1" customWidth="1"/>
    <col min="12058" max="12288" width="8.84375" style="1"/>
    <col min="12289" max="12289" width="1.765625" style="1" customWidth="1"/>
    <col min="12290" max="12290" width="43.23046875" style="1" customWidth="1"/>
    <col min="12291" max="12313" width="9.53515625" style="1" customWidth="1"/>
    <col min="12314" max="12544" width="8.84375" style="1"/>
    <col min="12545" max="12545" width="1.765625" style="1" customWidth="1"/>
    <col min="12546" max="12546" width="43.23046875" style="1" customWidth="1"/>
    <col min="12547" max="12569" width="9.53515625" style="1" customWidth="1"/>
    <col min="12570" max="12800" width="8.84375" style="1"/>
    <col min="12801" max="12801" width="1.765625" style="1" customWidth="1"/>
    <col min="12802" max="12802" width="43.23046875" style="1" customWidth="1"/>
    <col min="12803" max="12825" width="9.53515625" style="1" customWidth="1"/>
    <col min="12826" max="13056" width="8.84375" style="1"/>
    <col min="13057" max="13057" width="1.765625" style="1" customWidth="1"/>
    <col min="13058" max="13058" width="43.23046875" style="1" customWidth="1"/>
    <col min="13059" max="13081" width="9.53515625" style="1" customWidth="1"/>
    <col min="13082" max="13312" width="8.84375" style="1"/>
    <col min="13313" max="13313" width="1.765625" style="1" customWidth="1"/>
    <col min="13314" max="13314" width="43.23046875" style="1" customWidth="1"/>
    <col min="13315" max="13337" width="9.53515625" style="1" customWidth="1"/>
    <col min="13338" max="13568" width="8.84375" style="1"/>
    <col min="13569" max="13569" width="1.765625" style="1" customWidth="1"/>
    <col min="13570" max="13570" width="43.23046875" style="1" customWidth="1"/>
    <col min="13571" max="13593" width="9.53515625" style="1" customWidth="1"/>
    <col min="13594" max="13824" width="8.84375" style="1"/>
    <col min="13825" max="13825" width="1.765625" style="1" customWidth="1"/>
    <col min="13826" max="13826" width="43.23046875" style="1" customWidth="1"/>
    <col min="13827" max="13849" width="9.53515625" style="1" customWidth="1"/>
    <col min="13850" max="14080" width="8.84375" style="1"/>
    <col min="14081" max="14081" width="1.765625" style="1" customWidth="1"/>
    <col min="14082" max="14082" width="43.23046875" style="1" customWidth="1"/>
    <col min="14083" max="14105" width="9.53515625" style="1" customWidth="1"/>
    <col min="14106" max="14336" width="8.84375" style="1"/>
    <col min="14337" max="14337" width="1.765625" style="1" customWidth="1"/>
    <col min="14338" max="14338" width="43.23046875" style="1" customWidth="1"/>
    <col min="14339" max="14361" width="9.53515625" style="1" customWidth="1"/>
    <col min="14362" max="14592" width="8.84375" style="1"/>
    <col min="14593" max="14593" width="1.765625" style="1" customWidth="1"/>
    <col min="14594" max="14594" width="43.23046875" style="1" customWidth="1"/>
    <col min="14595" max="14617" width="9.53515625" style="1" customWidth="1"/>
    <col min="14618" max="14848" width="8.84375" style="1"/>
    <col min="14849" max="14849" width="1.765625" style="1" customWidth="1"/>
    <col min="14850" max="14850" width="43.23046875" style="1" customWidth="1"/>
    <col min="14851" max="14873" width="9.53515625" style="1" customWidth="1"/>
    <col min="14874" max="15104" width="8.84375" style="1"/>
    <col min="15105" max="15105" width="1.765625" style="1" customWidth="1"/>
    <col min="15106" max="15106" width="43.23046875" style="1" customWidth="1"/>
    <col min="15107" max="15129" width="9.53515625" style="1" customWidth="1"/>
    <col min="15130" max="15360" width="8.84375" style="1"/>
    <col min="15361" max="15361" width="1.765625" style="1" customWidth="1"/>
    <col min="15362" max="15362" width="43.23046875" style="1" customWidth="1"/>
    <col min="15363" max="15385" width="9.53515625" style="1" customWidth="1"/>
    <col min="15386" max="15616" width="8.84375" style="1"/>
    <col min="15617" max="15617" width="1.765625" style="1" customWidth="1"/>
    <col min="15618" max="15618" width="43.23046875" style="1" customWidth="1"/>
    <col min="15619" max="15641" width="9.53515625" style="1" customWidth="1"/>
    <col min="15642" max="15872" width="8.84375" style="1"/>
    <col min="15873" max="15873" width="1.765625" style="1" customWidth="1"/>
    <col min="15874" max="15874" width="43.23046875" style="1" customWidth="1"/>
    <col min="15875" max="15897" width="9.53515625" style="1" customWidth="1"/>
    <col min="15898" max="16128" width="8.84375" style="1"/>
    <col min="16129" max="16129" width="1.765625" style="1" customWidth="1"/>
    <col min="16130" max="16130" width="43.23046875" style="1" customWidth="1"/>
    <col min="16131" max="16153" width="9.53515625" style="1" customWidth="1"/>
    <col min="16154" max="16384" width="8.84375" style="1"/>
  </cols>
  <sheetData>
    <row r="1" spans="2:27" x14ac:dyDescent="0.35">
      <c r="B1" s="2" t="s">
        <v>138</v>
      </c>
      <c r="Y1" s="3" t="s">
        <v>137</v>
      </c>
    </row>
    <row r="2" spans="2:27" s="4" customFormat="1" ht="6" customHeight="1" x14ac:dyDescent="0.25"/>
    <row r="3" spans="2:27" s="4" customFormat="1" x14ac:dyDescent="0.35">
      <c r="B3" s="5" t="s">
        <v>26</v>
      </c>
      <c r="C3" s="56"/>
      <c r="D3" s="70"/>
    </row>
    <row r="4" spans="2:27" s="4" customFormat="1" ht="6" customHeight="1" x14ac:dyDescent="0.25"/>
    <row r="5" spans="2:27" s="4" customFormat="1" ht="13.5" customHeight="1" x14ac:dyDescent="0.3">
      <c r="B5" s="5" t="s">
        <v>149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2:27" s="4" customFormat="1" ht="12.75" customHeight="1" x14ac:dyDescent="0.25"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" t="s">
        <v>52</v>
      </c>
      <c r="Z6" s="73"/>
    </row>
    <row r="7" spans="2:27" s="4" customFormat="1" ht="105" customHeight="1" x14ac:dyDescent="0.25">
      <c r="B7" s="247" t="s">
        <v>69</v>
      </c>
      <c r="C7" s="248" t="s">
        <v>3</v>
      </c>
      <c r="D7" s="248" t="s">
        <v>4</v>
      </c>
      <c r="E7" s="248" t="s">
        <v>5</v>
      </c>
      <c r="F7" s="248" t="s">
        <v>6</v>
      </c>
      <c r="G7" s="248" t="s">
        <v>7</v>
      </c>
      <c r="H7" s="248" t="s">
        <v>8</v>
      </c>
      <c r="I7" s="248" t="s">
        <v>9</v>
      </c>
      <c r="J7" s="248" t="s">
        <v>10</v>
      </c>
      <c r="K7" s="248" t="s">
        <v>11</v>
      </c>
      <c r="L7" s="248" t="s">
        <v>12</v>
      </c>
      <c r="M7" s="248" t="s">
        <v>13</v>
      </c>
      <c r="N7" s="248" t="s">
        <v>14</v>
      </c>
      <c r="O7" s="248" t="s">
        <v>15</v>
      </c>
      <c r="P7" s="248" t="s">
        <v>16</v>
      </c>
      <c r="Q7" s="248" t="s">
        <v>17</v>
      </c>
      <c r="R7" s="248" t="s">
        <v>18</v>
      </c>
      <c r="S7" s="248" t="s">
        <v>19</v>
      </c>
      <c r="T7" s="248" t="s">
        <v>20</v>
      </c>
      <c r="U7" s="248" t="s">
        <v>21</v>
      </c>
      <c r="V7" s="248" t="s">
        <v>22</v>
      </c>
      <c r="W7" s="248" t="s">
        <v>23</v>
      </c>
      <c r="X7" s="248" t="s">
        <v>24</v>
      </c>
      <c r="Y7" s="248" t="s">
        <v>25</v>
      </c>
    </row>
    <row r="8" spans="2:27" s="4" customFormat="1" x14ac:dyDescent="0.25">
      <c r="B8" s="249" t="s">
        <v>58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1"/>
    </row>
    <row r="9" spans="2:27" s="4" customFormat="1" ht="31" x14ac:dyDescent="0.25">
      <c r="B9" s="252" t="s">
        <v>70</v>
      </c>
      <c r="C9" s="253">
        <v>27834891.858734</v>
      </c>
      <c r="D9" s="253">
        <v>45694163.5958184</v>
      </c>
      <c r="E9" s="253">
        <v>39302811.961008899</v>
      </c>
      <c r="F9" s="253">
        <v>37703484.7356527</v>
      </c>
      <c r="G9" s="253">
        <v>58596739.071408696</v>
      </c>
      <c r="H9" s="253">
        <v>52290397.5398902</v>
      </c>
      <c r="I9" s="253">
        <v>47189067.1207655</v>
      </c>
      <c r="J9" s="253">
        <v>25391529.95939</v>
      </c>
      <c r="K9" s="253">
        <v>46997126.264189102</v>
      </c>
      <c r="L9" s="253">
        <v>72235241.888498604</v>
      </c>
      <c r="M9" s="253">
        <v>86128322.036544695</v>
      </c>
      <c r="N9" s="253">
        <v>52845352.5520951</v>
      </c>
      <c r="O9" s="253">
        <v>54074949.955706201</v>
      </c>
      <c r="P9" s="253">
        <v>51636699.397144303</v>
      </c>
      <c r="Q9" s="253">
        <v>92843272.110455096</v>
      </c>
      <c r="R9" s="253">
        <v>23158002.418571901</v>
      </c>
      <c r="S9" s="253">
        <v>70194120.511075303</v>
      </c>
      <c r="T9" s="253">
        <v>25519722.446787499</v>
      </c>
      <c r="U9" s="253">
        <v>35206719.039257601</v>
      </c>
      <c r="V9" s="253">
        <v>30762000.163366701</v>
      </c>
      <c r="W9" s="253">
        <v>62498851.192816801</v>
      </c>
      <c r="X9" s="253">
        <v>130484510.625843</v>
      </c>
      <c r="Y9" s="253">
        <v>1168587976.4450204</v>
      </c>
      <c r="Z9" s="9"/>
      <c r="AA9" s="74"/>
    </row>
    <row r="10" spans="2:27" s="4" customFormat="1" ht="31" x14ac:dyDescent="0.25">
      <c r="B10" s="252" t="s">
        <v>71</v>
      </c>
      <c r="C10" s="254">
        <v>19458967.862834401</v>
      </c>
      <c r="D10" s="254">
        <v>36390336.172323398</v>
      </c>
      <c r="E10" s="254">
        <v>31819652.270502299</v>
      </c>
      <c r="F10" s="254">
        <v>33805216.640037403</v>
      </c>
      <c r="G10" s="254">
        <v>47160915.4156195</v>
      </c>
      <c r="H10" s="254">
        <v>35497476.086097501</v>
      </c>
      <c r="I10" s="254">
        <v>37128512.286468901</v>
      </c>
      <c r="J10" s="254">
        <v>20567016.9582761</v>
      </c>
      <c r="K10" s="254">
        <v>34823978.129542097</v>
      </c>
      <c r="L10" s="254">
        <v>57448584.941140197</v>
      </c>
      <c r="M10" s="254">
        <v>71170535.5611967</v>
      </c>
      <c r="N10" s="254">
        <v>45824009.452821903</v>
      </c>
      <c r="O10" s="254">
        <v>44034751.6977771</v>
      </c>
      <c r="P10" s="254">
        <v>42973770.837689199</v>
      </c>
      <c r="Q10" s="254">
        <v>79916569.033202693</v>
      </c>
      <c r="R10" s="254">
        <v>17356526.989457902</v>
      </c>
      <c r="S10" s="254">
        <v>58987204.389407702</v>
      </c>
      <c r="T10" s="254">
        <v>17880423.148811899</v>
      </c>
      <c r="U10" s="254">
        <v>30564041.9880982</v>
      </c>
      <c r="V10" s="254">
        <v>22268737.5345225</v>
      </c>
      <c r="W10" s="254">
        <v>49805922.020039901</v>
      </c>
      <c r="X10" s="254">
        <v>100739173.97171099</v>
      </c>
      <c r="Y10" s="254">
        <v>935622323.38757849</v>
      </c>
      <c r="Z10" s="9"/>
      <c r="AA10" s="74"/>
    </row>
    <row r="11" spans="2:27" s="4" customFormat="1" x14ac:dyDescent="0.25">
      <c r="B11" s="252" t="s">
        <v>72</v>
      </c>
      <c r="C11" s="254">
        <v>6400398.6951775597</v>
      </c>
      <c r="D11" s="254">
        <v>10984202.1866979</v>
      </c>
      <c r="E11" s="254">
        <v>10212156.263329601</v>
      </c>
      <c r="F11" s="254">
        <v>9174019.9038987998</v>
      </c>
      <c r="G11" s="254">
        <v>14980825.8286155</v>
      </c>
      <c r="H11" s="254">
        <v>12884605.858909</v>
      </c>
      <c r="I11" s="254">
        <v>11086638.8812002</v>
      </c>
      <c r="J11" s="254">
        <v>5766299.7691905601</v>
      </c>
      <c r="K11" s="254">
        <v>11392198.340738</v>
      </c>
      <c r="L11" s="254">
        <v>17536360.909574401</v>
      </c>
      <c r="M11" s="254">
        <v>20690502.147488799</v>
      </c>
      <c r="N11" s="254">
        <v>13638346.087130999</v>
      </c>
      <c r="O11" s="254">
        <v>13255959.820056399</v>
      </c>
      <c r="P11" s="254">
        <v>12281967.7287315</v>
      </c>
      <c r="Q11" s="254">
        <v>23858589.483797301</v>
      </c>
      <c r="R11" s="254">
        <v>6248411.4091892997</v>
      </c>
      <c r="S11" s="254">
        <v>17843653.131677601</v>
      </c>
      <c r="T11" s="254">
        <v>6789260.8230855204</v>
      </c>
      <c r="U11" s="254">
        <v>9272489.1367293298</v>
      </c>
      <c r="V11" s="254">
        <v>8040432.0806788197</v>
      </c>
      <c r="W11" s="254">
        <v>15208828.5561946</v>
      </c>
      <c r="X11" s="254">
        <v>31054408.182832699</v>
      </c>
      <c r="Y11" s="254">
        <v>288600555.22492445</v>
      </c>
      <c r="Z11" s="9"/>
      <c r="AA11" s="74"/>
    </row>
    <row r="12" spans="2:27" s="4" customFormat="1" x14ac:dyDescent="0.25">
      <c r="B12" s="252" t="s">
        <v>73</v>
      </c>
      <c r="C12" s="254">
        <v>2074135.6222644199</v>
      </c>
      <c r="D12" s="254">
        <v>4197634.02803744</v>
      </c>
      <c r="E12" s="254">
        <v>2773580.3036539899</v>
      </c>
      <c r="F12" s="254">
        <v>2421255.2339437399</v>
      </c>
      <c r="G12" s="254">
        <v>2527317.2587228199</v>
      </c>
      <c r="H12" s="254">
        <v>2344021.21999011</v>
      </c>
      <c r="I12" s="254">
        <v>6352586.9135512803</v>
      </c>
      <c r="J12" s="254">
        <v>3885661.7537716301</v>
      </c>
      <c r="K12" s="254">
        <v>3227532.9211182101</v>
      </c>
      <c r="L12" s="254">
        <v>4143061.9038006202</v>
      </c>
      <c r="M12" s="254">
        <v>3170917.0678478102</v>
      </c>
      <c r="N12" s="254">
        <v>2149612.2169821798</v>
      </c>
      <c r="O12" s="254">
        <v>2184025.4647844699</v>
      </c>
      <c r="P12" s="254">
        <v>2282567.4827237902</v>
      </c>
      <c r="Q12" s="254">
        <v>3483708.8100357801</v>
      </c>
      <c r="R12" s="254">
        <v>973694.72627068195</v>
      </c>
      <c r="S12" s="254">
        <v>2536848.24310805</v>
      </c>
      <c r="T12" s="254">
        <v>992086.31433904695</v>
      </c>
      <c r="U12" s="254">
        <v>1391016.01973232</v>
      </c>
      <c r="V12" s="254">
        <v>2586691.2671792898</v>
      </c>
      <c r="W12" s="254">
        <v>2444724.4289500299</v>
      </c>
      <c r="X12" s="254">
        <v>4843209.4727305397</v>
      </c>
      <c r="Y12" s="254">
        <v>62985888.673538245</v>
      </c>
      <c r="Z12" s="9"/>
      <c r="AA12" s="74"/>
    </row>
    <row r="13" spans="2:27" s="4" customFormat="1" x14ac:dyDescent="0.25">
      <c r="B13" s="252" t="s">
        <v>74</v>
      </c>
      <c r="C13" s="254">
        <v>1879052.9165157799</v>
      </c>
      <c r="D13" s="254">
        <v>2844939.75701313</v>
      </c>
      <c r="E13" s="254">
        <v>1896269.8057379399</v>
      </c>
      <c r="F13" s="254">
        <v>1908799.5047931101</v>
      </c>
      <c r="G13" s="254">
        <v>2236611.1126975399</v>
      </c>
      <c r="H13" s="254">
        <v>2448322.7664996102</v>
      </c>
      <c r="I13" s="254">
        <v>2243889.6556724398</v>
      </c>
      <c r="J13" s="254">
        <v>1765545.7275159</v>
      </c>
      <c r="K13" s="254">
        <v>2502146.6913368199</v>
      </c>
      <c r="L13" s="254">
        <v>3676990.96385442</v>
      </c>
      <c r="M13" s="254">
        <v>4294405.8945804797</v>
      </c>
      <c r="N13" s="254">
        <v>3135059.77803466</v>
      </c>
      <c r="O13" s="254">
        <v>2789477.3023081999</v>
      </c>
      <c r="P13" s="254">
        <v>1905459.5787795701</v>
      </c>
      <c r="Q13" s="254">
        <v>5188218.3529109498</v>
      </c>
      <c r="R13" s="254">
        <v>1344714.48516743</v>
      </c>
      <c r="S13" s="254">
        <v>3598554.4288222399</v>
      </c>
      <c r="T13" s="254">
        <v>1571072.91451154</v>
      </c>
      <c r="U13" s="254">
        <v>1775154.3830490101</v>
      </c>
      <c r="V13" s="254">
        <v>1235292.2945882201</v>
      </c>
      <c r="W13" s="254">
        <v>3309626.1319839801</v>
      </c>
      <c r="X13" s="254">
        <v>7462323.8146786699</v>
      </c>
      <c r="Y13" s="254">
        <v>61011928.261051647</v>
      </c>
      <c r="Z13" s="9"/>
      <c r="AA13" s="74"/>
    </row>
    <row r="14" spans="2:27" s="4" customFormat="1" ht="31" x14ac:dyDescent="0.25">
      <c r="B14" s="252" t="s">
        <v>75</v>
      </c>
      <c r="C14" s="254">
        <v>1061770.9163257501</v>
      </c>
      <c r="D14" s="254">
        <v>2030882.9654908299</v>
      </c>
      <c r="E14" s="254">
        <v>1615348.00961633</v>
      </c>
      <c r="F14" s="254">
        <v>1412389.7181005799</v>
      </c>
      <c r="G14" s="254">
        <v>1436219.49166293</v>
      </c>
      <c r="H14" s="254">
        <v>1472317.5872503</v>
      </c>
      <c r="I14" s="254">
        <v>3042128.6710235998</v>
      </c>
      <c r="J14" s="254">
        <v>1819394.1896687499</v>
      </c>
      <c r="K14" s="254">
        <v>1724231.4533280099</v>
      </c>
      <c r="L14" s="254">
        <v>2215654.0182532701</v>
      </c>
      <c r="M14" s="254">
        <v>1962854.4471344801</v>
      </c>
      <c r="N14" s="254">
        <v>1342993.54274579</v>
      </c>
      <c r="O14" s="254">
        <v>1319098.96969896</v>
      </c>
      <c r="P14" s="254">
        <v>1310874.7315768099</v>
      </c>
      <c r="Q14" s="254">
        <v>2059551.65677221</v>
      </c>
      <c r="R14" s="254">
        <v>710767.20777262899</v>
      </c>
      <c r="S14" s="254">
        <v>1552917.1670027999</v>
      </c>
      <c r="T14" s="254">
        <v>661864.68851245695</v>
      </c>
      <c r="U14" s="254">
        <v>889775.52776285796</v>
      </c>
      <c r="V14" s="254">
        <v>1319534.0254588099</v>
      </c>
      <c r="W14" s="254">
        <v>1561303.1731174199</v>
      </c>
      <c r="X14" s="254">
        <v>2964528.8496077498</v>
      </c>
      <c r="Y14" s="254">
        <v>35486401.007883325</v>
      </c>
      <c r="Z14" s="9"/>
      <c r="AA14" s="74"/>
    </row>
    <row r="15" spans="2:27" s="5" customFormat="1" x14ac:dyDescent="0.3">
      <c r="B15" s="249" t="s">
        <v>76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75"/>
      <c r="AA15" s="76"/>
    </row>
    <row r="16" spans="2:27" s="4" customFormat="1" x14ac:dyDescent="0.25">
      <c r="B16" s="252" t="s">
        <v>77</v>
      </c>
      <c r="C16" s="256">
        <v>363643.93373356003</v>
      </c>
      <c r="D16" s="256">
        <v>765868.04365931696</v>
      </c>
      <c r="E16" s="256">
        <v>602694.62036424095</v>
      </c>
      <c r="F16" s="256">
        <v>558554.91435566696</v>
      </c>
      <c r="G16" s="256">
        <v>892062.09411223698</v>
      </c>
      <c r="H16" s="256">
        <v>812912.02847301704</v>
      </c>
      <c r="I16" s="256">
        <v>646040.19743819395</v>
      </c>
      <c r="J16" s="256">
        <v>470571.26204837201</v>
      </c>
      <c r="K16" s="256">
        <v>690018.69401849201</v>
      </c>
      <c r="L16" s="256">
        <v>1067819.26192343</v>
      </c>
      <c r="M16" s="256">
        <v>1576238.0440852901</v>
      </c>
      <c r="N16" s="256">
        <v>855726.61807212397</v>
      </c>
      <c r="O16" s="256">
        <v>830668.27472284297</v>
      </c>
      <c r="P16" s="256">
        <v>749616.94146843196</v>
      </c>
      <c r="Q16" s="256">
        <v>1514237.3370622201</v>
      </c>
      <c r="R16" s="256">
        <v>369131.01339832001</v>
      </c>
      <c r="S16" s="256">
        <v>1105631.34105366</v>
      </c>
      <c r="T16" s="256">
        <v>409028.77871150197</v>
      </c>
      <c r="U16" s="256">
        <v>548693.22553605901</v>
      </c>
      <c r="V16" s="256">
        <v>479695.27659695898</v>
      </c>
      <c r="W16" s="256">
        <v>975018.45862607996</v>
      </c>
      <c r="X16" s="256">
        <v>2586891.3136488199</v>
      </c>
      <c r="Y16" s="257">
        <v>18870761.673108838</v>
      </c>
      <c r="Z16" s="9"/>
      <c r="AA16" s="74"/>
    </row>
    <row r="17" spans="2:27" s="4" customFormat="1" x14ac:dyDescent="0.25">
      <c r="B17" s="252" t="s">
        <v>78</v>
      </c>
      <c r="C17" s="254">
        <v>353786.46186037501</v>
      </c>
      <c r="D17" s="254">
        <v>606203.55231526203</v>
      </c>
      <c r="E17" s="254">
        <v>481466.888401606</v>
      </c>
      <c r="F17" s="254">
        <v>309019.15741429903</v>
      </c>
      <c r="G17" s="254">
        <v>578075.75834013103</v>
      </c>
      <c r="H17" s="254">
        <v>521047.54979764001</v>
      </c>
      <c r="I17" s="254">
        <v>631384.69929307501</v>
      </c>
      <c r="J17" s="254">
        <v>332050.22143940802</v>
      </c>
      <c r="K17" s="254">
        <v>608522.23342760501</v>
      </c>
      <c r="L17" s="254">
        <v>764523.73721177503</v>
      </c>
      <c r="M17" s="254">
        <v>599162.37281322305</v>
      </c>
      <c r="N17" s="254">
        <v>455047.68078199303</v>
      </c>
      <c r="O17" s="254">
        <v>437836.36818220402</v>
      </c>
      <c r="P17" s="254">
        <v>319313.95412314701</v>
      </c>
      <c r="Q17" s="254">
        <v>822652.66233974195</v>
      </c>
      <c r="R17" s="254">
        <v>171602.19409469</v>
      </c>
      <c r="S17" s="254">
        <v>697097.540135341</v>
      </c>
      <c r="T17" s="254">
        <v>281205.508807951</v>
      </c>
      <c r="U17" s="254">
        <v>241083.64467475799</v>
      </c>
      <c r="V17" s="254">
        <v>429190.91338412499</v>
      </c>
      <c r="W17" s="254">
        <v>294088.58495805803</v>
      </c>
      <c r="X17" s="254">
        <v>436035.88911880698</v>
      </c>
      <c r="Y17" s="254">
        <v>10370397.572915215</v>
      </c>
      <c r="Z17" s="9"/>
      <c r="AA17" s="74"/>
    </row>
    <row r="18" spans="2:27" s="4" customFormat="1" x14ac:dyDescent="0.25">
      <c r="B18" s="252" t="s">
        <v>79</v>
      </c>
      <c r="C18" s="254">
        <v>137225.46565054599</v>
      </c>
      <c r="D18" s="254">
        <v>239558.222172985</v>
      </c>
      <c r="E18" s="254">
        <v>235831.66505651901</v>
      </c>
      <c r="F18" s="254">
        <v>192914.59942279299</v>
      </c>
      <c r="G18" s="254">
        <v>296839.880743708</v>
      </c>
      <c r="H18" s="254">
        <v>264092.22672005801</v>
      </c>
      <c r="I18" s="254">
        <v>248834.10698923</v>
      </c>
      <c r="J18" s="254">
        <v>136259.98855927901</v>
      </c>
      <c r="K18" s="254">
        <v>246055.40613590201</v>
      </c>
      <c r="L18" s="254">
        <v>363593.95942526602</v>
      </c>
      <c r="M18" s="254">
        <v>494176.21298474801</v>
      </c>
      <c r="N18" s="254">
        <v>295578.21035541198</v>
      </c>
      <c r="O18" s="254">
        <v>285008.56120090501</v>
      </c>
      <c r="P18" s="254">
        <v>248044.633363703</v>
      </c>
      <c r="Q18" s="254">
        <v>477574.37918558699</v>
      </c>
      <c r="R18" s="254">
        <v>121646.620720405</v>
      </c>
      <c r="S18" s="254">
        <v>359833.11954242701</v>
      </c>
      <c r="T18" s="254">
        <v>145256.57305985401</v>
      </c>
      <c r="U18" s="254">
        <v>188141.20406043701</v>
      </c>
      <c r="V18" s="254">
        <v>174361.47391677601</v>
      </c>
      <c r="W18" s="254">
        <v>303919.24704073602</v>
      </c>
      <c r="X18" s="254">
        <v>701500.61193947203</v>
      </c>
      <c r="Y18" s="254">
        <v>6156246.3682467481</v>
      </c>
      <c r="Z18" s="9"/>
      <c r="AA18" s="74"/>
    </row>
    <row r="19" spans="2:27" s="4" customFormat="1" x14ac:dyDescent="0.25">
      <c r="B19" s="252" t="s">
        <v>80</v>
      </c>
      <c r="C19" s="254">
        <v>67352.221173401398</v>
      </c>
      <c r="D19" s="254">
        <v>117320.242527009</v>
      </c>
      <c r="E19" s="254">
        <v>100569.246074999</v>
      </c>
      <c r="F19" s="254">
        <v>98924.948561357</v>
      </c>
      <c r="G19" s="254">
        <v>145534.665432946</v>
      </c>
      <c r="H19" s="254">
        <v>122726.84526202999</v>
      </c>
      <c r="I19" s="254">
        <v>122765.166216054</v>
      </c>
      <c r="J19" s="254">
        <v>67997.2679574824</v>
      </c>
      <c r="K19" s="254">
        <v>115576.64085978499</v>
      </c>
      <c r="L19" s="254">
        <v>180301.15159150099</v>
      </c>
      <c r="M19" s="254">
        <v>214942.18772956001</v>
      </c>
      <c r="N19" s="254">
        <v>136303.307537026</v>
      </c>
      <c r="O19" s="254">
        <v>134799.45860334201</v>
      </c>
      <c r="P19" s="254">
        <v>128576.385657657</v>
      </c>
      <c r="Q19" s="254">
        <v>237644.67455743899</v>
      </c>
      <c r="R19" s="254">
        <v>57051.736774507001</v>
      </c>
      <c r="S19" s="254">
        <v>177388.35553577699</v>
      </c>
      <c r="T19" s="254">
        <v>61343.436248750702</v>
      </c>
      <c r="U19" s="254">
        <v>90547.695547791402</v>
      </c>
      <c r="V19" s="254">
        <v>76095.297637974101</v>
      </c>
      <c r="W19" s="254">
        <v>154237.729619372</v>
      </c>
      <c r="X19" s="254">
        <v>318050.72462338302</v>
      </c>
      <c r="Y19" s="254">
        <v>2926049.3857291439</v>
      </c>
      <c r="Z19" s="9"/>
      <c r="AA19" s="74"/>
    </row>
    <row r="20" spans="2:27" s="5" customFormat="1" x14ac:dyDescent="0.3">
      <c r="B20" s="249" t="s">
        <v>81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75"/>
      <c r="AA20" s="76"/>
    </row>
    <row r="21" spans="2:27" s="4" customFormat="1" x14ac:dyDescent="0.25">
      <c r="B21" s="252" t="s">
        <v>82</v>
      </c>
      <c r="C21" s="256">
        <v>16468884.5578401</v>
      </c>
      <c r="D21" s="256">
        <v>29398051.403928701</v>
      </c>
      <c r="E21" s="256">
        <v>31837298.641484901</v>
      </c>
      <c r="F21" s="256">
        <v>23776238.942538001</v>
      </c>
      <c r="G21" s="256">
        <v>27862833.0387934</v>
      </c>
      <c r="H21" s="256">
        <v>26532002.384982102</v>
      </c>
      <c r="I21" s="256">
        <v>33882093.364031203</v>
      </c>
      <c r="J21" s="256">
        <v>18180438.928908199</v>
      </c>
      <c r="K21" s="256">
        <v>28543601.514377899</v>
      </c>
      <c r="L21" s="256">
        <v>44183852.665791802</v>
      </c>
      <c r="M21" s="256">
        <v>51671331.612360902</v>
      </c>
      <c r="N21" s="256">
        <v>32838766.7406146</v>
      </c>
      <c r="O21" s="256">
        <v>27390437.518164899</v>
      </c>
      <c r="P21" s="256">
        <v>23954106.755687401</v>
      </c>
      <c r="Q21" s="256">
        <v>50375393.149406701</v>
      </c>
      <c r="R21" s="256">
        <v>12405719.099067301</v>
      </c>
      <c r="S21" s="256">
        <v>35062299.605500199</v>
      </c>
      <c r="T21" s="256">
        <v>15996465.980201101</v>
      </c>
      <c r="U21" s="256">
        <v>19638040.240794301</v>
      </c>
      <c r="V21" s="256">
        <v>19125725.697066799</v>
      </c>
      <c r="W21" s="256">
        <v>27487857.728797201</v>
      </c>
      <c r="X21" s="256">
        <v>55313053.5454631</v>
      </c>
      <c r="Y21" s="257">
        <v>651924493.11580074</v>
      </c>
      <c r="Z21" s="9"/>
      <c r="AA21" s="74"/>
    </row>
    <row r="22" spans="2:27" s="4" customFormat="1" ht="31" x14ac:dyDescent="0.25">
      <c r="B22" s="252" t="s">
        <v>83</v>
      </c>
      <c r="C22" s="254">
        <v>12716109.3639239</v>
      </c>
      <c r="D22" s="254">
        <v>23040737.060171898</v>
      </c>
      <c r="E22" s="254">
        <v>20929121.1589984</v>
      </c>
      <c r="F22" s="254">
        <v>18343827.738854401</v>
      </c>
      <c r="G22" s="254">
        <v>28299988.891545001</v>
      </c>
      <c r="H22" s="254">
        <v>25363962.816130199</v>
      </c>
      <c r="I22" s="254">
        <v>24589589.224864699</v>
      </c>
      <c r="J22" s="254">
        <v>13676207.903826</v>
      </c>
      <c r="K22" s="254">
        <v>22483604.547132902</v>
      </c>
      <c r="L22" s="254">
        <v>35084177.837672397</v>
      </c>
      <c r="M22" s="254">
        <v>48530210.456775002</v>
      </c>
      <c r="N22" s="254">
        <v>29416465.986705799</v>
      </c>
      <c r="O22" s="254">
        <v>28218244.559036899</v>
      </c>
      <c r="P22" s="254">
        <v>23873126.0652918</v>
      </c>
      <c r="Q22" s="254">
        <v>48132064.756189398</v>
      </c>
      <c r="R22" s="254">
        <v>12401715.0527134</v>
      </c>
      <c r="S22" s="254">
        <v>35927036.4613166</v>
      </c>
      <c r="T22" s="254">
        <v>14476753.996966301</v>
      </c>
      <c r="U22" s="254">
        <v>18392940.928816602</v>
      </c>
      <c r="V22" s="254">
        <v>16144488.8056357</v>
      </c>
      <c r="W22" s="254">
        <v>30272033.355889201</v>
      </c>
      <c r="X22" s="254">
        <v>73706992.602140397</v>
      </c>
      <c r="Y22" s="254">
        <v>604019399.57059693</v>
      </c>
      <c r="Z22" s="9"/>
      <c r="AA22" s="74"/>
    </row>
    <row r="23" spans="2:27" s="4" customFormat="1" x14ac:dyDescent="0.25">
      <c r="B23" s="252" t="s">
        <v>84</v>
      </c>
      <c r="C23" s="254">
        <v>10963003.5000627</v>
      </c>
      <c r="D23" s="254">
        <v>17263427.643512499</v>
      </c>
      <c r="E23" s="254">
        <v>17416671.442409299</v>
      </c>
      <c r="F23" s="254">
        <v>17906537.750558302</v>
      </c>
      <c r="G23" s="254">
        <v>22205307.7892735</v>
      </c>
      <c r="H23" s="254">
        <v>24896022.5386669</v>
      </c>
      <c r="I23" s="254">
        <v>15850849.9310141</v>
      </c>
      <c r="J23" s="254">
        <v>9609121.5539452191</v>
      </c>
      <c r="K23" s="254">
        <v>20831033.648252402</v>
      </c>
      <c r="L23" s="254">
        <v>29850537.4956274</v>
      </c>
      <c r="M23" s="254">
        <v>43090004.608281799</v>
      </c>
      <c r="N23" s="254">
        <v>27795006.068716198</v>
      </c>
      <c r="O23" s="254">
        <v>24834976.855058599</v>
      </c>
      <c r="P23" s="254">
        <v>19336507.885497302</v>
      </c>
      <c r="Q23" s="254">
        <v>49284474.225788102</v>
      </c>
      <c r="R23" s="254">
        <v>14043385.1601779</v>
      </c>
      <c r="S23" s="254">
        <v>36891905.146290898</v>
      </c>
      <c r="T23" s="254">
        <v>15607031.5491836</v>
      </c>
      <c r="U23" s="254">
        <v>19185226.229206201</v>
      </c>
      <c r="V23" s="254">
        <v>9817493.0710961204</v>
      </c>
      <c r="W23" s="254">
        <v>34311272.192223802</v>
      </c>
      <c r="X23" s="254">
        <v>73996455.732921794</v>
      </c>
      <c r="Y23" s="254">
        <v>554986252.01776469</v>
      </c>
      <c r="Z23" s="9"/>
      <c r="AA23" s="74"/>
    </row>
    <row r="24" spans="2:27" s="4" customFormat="1" x14ac:dyDescent="0.25">
      <c r="B24" s="252" t="s">
        <v>85</v>
      </c>
      <c r="C24" s="254">
        <v>194451.70055802699</v>
      </c>
      <c r="D24" s="254">
        <v>517856.82342462899</v>
      </c>
      <c r="E24" s="254">
        <v>312285.99449377501</v>
      </c>
      <c r="F24" s="254">
        <v>192948.783197479</v>
      </c>
      <c r="G24" s="254">
        <v>398092.60988508997</v>
      </c>
      <c r="H24" s="254">
        <v>477139.98812088202</v>
      </c>
      <c r="I24" s="254">
        <v>316681.029928629</v>
      </c>
      <c r="J24" s="254">
        <v>143132.10584932499</v>
      </c>
      <c r="K24" s="254">
        <v>336770.468801176</v>
      </c>
      <c r="L24" s="254">
        <v>786919.94887315901</v>
      </c>
      <c r="M24" s="254">
        <v>306682.24900529702</v>
      </c>
      <c r="N24" s="254">
        <v>319652.222492425</v>
      </c>
      <c r="O24" s="254">
        <v>302075.34414463601</v>
      </c>
      <c r="P24" s="254">
        <v>173371.94784092301</v>
      </c>
      <c r="Q24" s="254">
        <v>625666.73136425798</v>
      </c>
      <c r="R24" s="254">
        <v>141676.382152345</v>
      </c>
      <c r="S24" s="254">
        <v>253517.58287517799</v>
      </c>
      <c r="T24" s="254">
        <v>102301.302868664</v>
      </c>
      <c r="U24" s="254">
        <v>223723.82141634999</v>
      </c>
      <c r="V24" s="254">
        <v>87625.830709820599</v>
      </c>
      <c r="W24" s="254">
        <v>222793.25274163001</v>
      </c>
      <c r="X24" s="254">
        <v>314633.87925629399</v>
      </c>
      <c r="Y24" s="254">
        <v>6749999.9999999935</v>
      </c>
      <c r="Z24" s="9"/>
      <c r="AA24" s="74"/>
    </row>
    <row r="25" spans="2:27" s="4" customFormat="1" ht="31" x14ac:dyDescent="0.25">
      <c r="B25" s="252" t="s">
        <v>86</v>
      </c>
      <c r="C25" s="259">
        <v>117223.471170277</v>
      </c>
      <c r="D25" s="259">
        <v>204043.528817204</v>
      </c>
      <c r="E25" s="259">
        <v>204857.265486541</v>
      </c>
      <c r="F25" s="259">
        <v>174975.797855652</v>
      </c>
      <c r="G25" s="259">
        <v>228846.40609162601</v>
      </c>
      <c r="H25" s="259">
        <v>224492.020168332</v>
      </c>
      <c r="I25" s="259">
        <v>216900.14529812499</v>
      </c>
      <c r="J25" s="259">
        <v>120910.487400895</v>
      </c>
      <c r="K25" s="259">
        <v>209772.28813666399</v>
      </c>
      <c r="L25" s="259">
        <v>319349.46889435599</v>
      </c>
      <c r="M25" s="259">
        <v>417213.69578803901</v>
      </c>
      <c r="N25" s="259">
        <v>262564.72168434598</v>
      </c>
      <c r="O25" s="259">
        <v>234590.71002661399</v>
      </c>
      <c r="P25" s="259">
        <v>195641.20747283401</v>
      </c>
      <c r="Q25" s="259">
        <v>431198.05990669603</v>
      </c>
      <c r="R25" s="259">
        <v>113280.09534938099</v>
      </c>
      <c r="S25" s="259">
        <v>314154.49705702497</v>
      </c>
      <c r="T25" s="259">
        <v>134176.20161516499</v>
      </c>
      <c r="U25" s="259">
        <v>166881.231751132</v>
      </c>
      <c r="V25" s="259">
        <v>131270.48388219599</v>
      </c>
      <c r="W25" s="259">
        <v>268119.15274409298</v>
      </c>
      <c r="X25" s="259">
        <v>590657.35923699895</v>
      </c>
      <c r="Y25" s="259">
        <v>5281118.2958341911</v>
      </c>
      <c r="Z25" s="9"/>
      <c r="AA25" s="74"/>
    </row>
    <row r="26" spans="2:27" s="4" customFormat="1" x14ac:dyDescent="0.25">
      <c r="B26" s="252" t="s">
        <v>87</v>
      </c>
      <c r="C26" s="254">
        <v>33598.394742375</v>
      </c>
      <c r="D26" s="254">
        <v>59975.363374298002</v>
      </c>
      <c r="E26" s="254">
        <v>64951.704745435098</v>
      </c>
      <c r="F26" s="254">
        <v>48506.227527117102</v>
      </c>
      <c r="G26" s="254">
        <v>56843.343566495998</v>
      </c>
      <c r="H26" s="254">
        <v>54128.297900533202</v>
      </c>
      <c r="I26" s="254">
        <v>69123.318191017795</v>
      </c>
      <c r="J26" s="254">
        <v>37090.160027401798</v>
      </c>
      <c r="K26" s="254">
        <v>58232.1885663211</v>
      </c>
      <c r="L26" s="254">
        <v>90140.077058072406</v>
      </c>
      <c r="M26" s="254">
        <v>105415.38440439101</v>
      </c>
      <c r="N26" s="254">
        <v>66994.813396678597</v>
      </c>
      <c r="O26" s="254">
        <v>55879.6030580929</v>
      </c>
      <c r="P26" s="254">
        <v>48869.098065019702</v>
      </c>
      <c r="Q26" s="254">
        <v>102771.522770214</v>
      </c>
      <c r="R26" s="254">
        <v>25309.075784070501</v>
      </c>
      <c r="S26" s="254">
        <v>71531.072950547707</v>
      </c>
      <c r="T26" s="254">
        <v>32634.607195052002</v>
      </c>
      <c r="U26" s="254">
        <v>40063.832232204601</v>
      </c>
      <c r="V26" s="254">
        <v>39018.6523833834</v>
      </c>
      <c r="W26" s="254">
        <v>56078.3513510458</v>
      </c>
      <c r="X26" s="254">
        <v>112844.910710232</v>
      </c>
      <c r="Y26" s="254">
        <v>1329999.9999999998</v>
      </c>
      <c r="Z26" s="9"/>
      <c r="AA26" s="74"/>
    </row>
    <row r="27" spans="2:27" s="5" customFormat="1" x14ac:dyDescent="0.3">
      <c r="B27" s="249" t="s">
        <v>88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75"/>
      <c r="AA27" s="76"/>
    </row>
    <row r="28" spans="2:27" s="4" customFormat="1" x14ac:dyDescent="0.25">
      <c r="B28" s="252" t="s">
        <v>89</v>
      </c>
      <c r="C28" s="254">
        <v>3957814.8946694299</v>
      </c>
      <c r="D28" s="254">
        <v>8762385.8387926202</v>
      </c>
      <c r="E28" s="254">
        <v>5618380.3096992997</v>
      </c>
      <c r="F28" s="254">
        <v>5255686.6029985799</v>
      </c>
      <c r="G28" s="254">
        <v>6299799.7583269197</v>
      </c>
      <c r="H28" s="254">
        <v>4830197.2141298298</v>
      </c>
      <c r="I28" s="254">
        <v>10556858.970318601</v>
      </c>
      <c r="J28" s="254">
        <v>5145441.9872204196</v>
      </c>
      <c r="K28" s="254">
        <v>7094719.9368395498</v>
      </c>
      <c r="L28" s="254">
        <v>9943021.7873398103</v>
      </c>
      <c r="M28" s="254">
        <v>7908587.5851336401</v>
      </c>
      <c r="N28" s="254">
        <v>5003602.0265176902</v>
      </c>
      <c r="O28" s="254">
        <v>5371776.4041706603</v>
      </c>
      <c r="P28" s="254">
        <v>5013579.7116144104</v>
      </c>
      <c r="Q28" s="254">
        <v>8365922.9438757598</v>
      </c>
      <c r="R28" s="254">
        <v>1672668.4020265299</v>
      </c>
      <c r="S28" s="254">
        <v>6442298.4741105698</v>
      </c>
      <c r="T28" s="254">
        <v>2529556.8696530601</v>
      </c>
      <c r="U28" s="254">
        <v>2680717.92447444</v>
      </c>
      <c r="V28" s="254">
        <v>4168323.7148824399</v>
      </c>
      <c r="W28" s="254">
        <v>4751033.8829779699</v>
      </c>
      <c r="X28" s="254">
        <v>11387810.3403483</v>
      </c>
      <c r="Y28" s="254">
        <v>132760185.58012053</v>
      </c>
      <c r="Z28" s="9"/>
      <c r="AA28" s="74"/>
    </row>
    <row r="29" spans="2:27" s="4" customFormat="1" x14ac:dyDescent="0.25">
      <c r="B29" s="252" t="s">
        <v>90</v>
      </c>
      <c r="C29" s="256">
        <v>818209.69123198604</v>
      </c>
      <c r="D29" s="256">
        <v>1451837.8712631201</v>
      </c>
      <c r="E29" s="256">
        <v>1377642.5340229401</v>
      </c>
      <c r="F29" s="256">
        <v>953987.158381516</v>
      </c>
      <c r="G29" s="256">
        <v>1679699.9958540699</v>
      </c>
      <c r="H29" s="256">
        <v>1085065.58750583</v>
      </c>
      <c r="I29" s="256">
        <v>1316637.47895879</v>
      </c>
      <c r="J29" s="256">
        <v>559020.64647295699</v>
      </c>
      <c r="K29" s="256">
        <v>1275500.2864222899</v>
      </c>
      <c r="L29" s="256">
        <v>1694456.62403851</v>
      </c>
      <c r="M29" s="256">
        <v>2372189.81009576</v>
      </c>
      <c r="N29" s="256">
        <v>1600558.30279788</v>
      </c>
      <c r="O29" s="256">
        <v>1600970.4991158801</v>
      </c>
      <c r="P29" s="256">
        <v>1315730.6470591901</v>
      </c>
      <c r="Q29" s="256">
        <v>2460894.4577295701</v>
      </c>
      <c r="R29" s="256">
        <v>616233.49541149603</v>
      </c>
      <c r="S29" s="256">
        <v>2279692.9563363302</v>
      </c>
      <c r="T29" s="256">
        <v>1066434.3139321799</v>
      </c>
      <c r="U29" s="256">
        <v>1122987.6487619199</v>
      </c>
      <c r="V29" s="256">
        <v>898587.97324218205</v>
      </c>
      <c r="W29" s="256">
        <v>1634935.4757191699</v>
      </c>
      <c r="X29" s="256">
        <v>3502596.9925817</v>
      </c>
      <c r="Y29" s="256">
        <v>32683870.44693527</v>
      </c>
      <c r="Z29" s="9"/>
      <c r="AA29" s="74"/>
    </row>
    <row r="30" spans="2:27" s="4" customFormat="1" x14ac:dyDescent="0.25">
      <c r="B30" s="252" t="s">
        <v>91</v>
      </c>
      <c r="C30" s="256">
        <v>596499.067573793</v>
      </c>
      <c r="D30" s="256">
        <v>976683.35953336896</v>
      </c>
      <c r="E30" s="256">
        <v>819825.75489456404</v>
      </c>
      <c r="F30" s="256">
        <v>559611.51112004102</v>
      </c>
      <c r="G30" s="256">
        <v>957480.44729279797</v>
      </c>
      <c r="H30" s="256">
        <v>792593.79501223902</v>
      </c>
      <c r="I30" s="256">
        <v>1117339.82424679</v>
      </c>
      <c r="J30" s="256">
        <v>555106.79159298504</v>
      </c>
      <c r="K30" s="256">
        <v>931277.46010020596</v>
      </c>
      <c r="L30" s="256">
        <v>1335293.1513932999</v>
      </c>
      <c r="M30" s="256">
        <v>1008636.61650996</v>
      </c>
      <c r="N30" s="256">
        <v>777329.58506925404</v>
      </c>
      <c r="O30" s="256">
        <v>628310.74469171301</v>
      </c>
      <c r="P30" s="256">
        <v>584155.32818784798</v>
      </c>
      <c r="Q30" s="256">
        <v>1331621.20906915</v>
      </c>
      <c r="R30" s="256">
        <v>275842.69013646699</v>
      </c>
      <c r="S30" s="256">
        <v>1074903.1383517501</v>
      </c>
      <c r="T30" s="256">
        <v>408440.39079327701</v>
      </c>
      <c r="U30" s="256">
        <v>312629.84810971399</v>
      </c>
      <c r="V30" s="256">
        <v>566684.51343677205</v>
      </c>
      <c r="W30" s="256">
        <v>512639.04547393898</v>
      </c>
      <c r="X30" s="256">
        <v>719446.96468288498</v>
      </c>
      <c r="Y30" s="257">
        <v>16842351.237272814</v>
      </c>
      <c r="Z30" s="9"/>
      <c r="AA30" s="74"/>
    </row>
    <row r="31" spans="2:27" s="4" customFormat="1" x14ac:dyDescent="0.25">
      <c r="B31" s="252" t="s">
        <v>92</v>
      </c>
      <c r="C31" s="254">
        <v>271513.84949040099</v>
      </c>
      <c r="D31" s="254">
        <v>426441.47699439601</v>
      </c>
      <c r="E31" s="254">
        <v>478204.53166869498</v>
      </c>
      <c r="F31" s="254">
        <v>350664.65709981101</v>
      </c>
      <c r="G31" s="254">
        <v>511722.64453473903</v>
      </c>
      <c r="H31" s="254">
        <v>426976.76217562001</v>
      </c>
      <c r="I31" s="254">
        <v>539629.61525385105</v>
      </c>
      <c r="J31" s="254">
        <v>273730.25776789599</v>
      </c>
      <c r="K31" s="254">
        <v>489701.131890969</v>
      </c>
      <c r="L31" s="254">
        <v>680992.69242488395</v>
      </c>
      <c r="M31" s="254">
        <v>754077.21489805204</v>
      </c>
      <c r="N31" s="254">
        <v>469050.46491735202</v>
      </c>
      <c r="O31" s="254">
        <v>468540.82872783398</v>
      </c>
      <c r="P31" s="254">
        <v>444943.91957185703</v>
      </c>
      <c r="Q31" s="254">
        <v>730541.43281332799</v>
      </c>
      <c r="R31" s="254">
        <v>183162.18839461499</v>
      </c>
      <c r="S31" s="254">
        <v>561456.41898404399</v>
      </c>
      <c r="T31" s="254">
        <v>218717.94114562101</v>
      </c>
      <c r="U31" s="254">
        <v>300687.46479640401</v>
      </c>
      <c r="V31" s="254">
        <v>360050.61731232901</v>
      </c>
      <c r="W31" s="254">
        <v>433761.64820392901</v>
      </c>
      <c r="X31" s="254">
        <v>883234.31076221797</v>
      </c>
      <c r="Y31" s="254">
        <v>10257802.069828846</v>
      </c>
      <c r="Z31" s="9"/>
      <c r="AA31" s="74"/>
    </row>
    <row r="32" spans="2:27" s="4" customFormat="1" x14ac:dyDescent="0.25">
      <c r="B32" s="252" t="s">
        <v>93</v>
      </c>
      <c r="C32" s="254">
        <v>95813.238608393207</v>
      </c>
      <c r="D32" s="254">
        <v>180296.20644299799</v>
      </c>
      <c r="E32" s="254">
        <v>183405.011342346</v>
      </c>
      <c r="F32" s="254">
        <v>117667.74286199101</v>
      </c>
      <c r="G32" s="254">
        <v>215350.44878772899</v>
      </c>
      <c r="H32" s="254">
        <v>172782.62378518001</v>
      </c>
      <c r="I32" s="254">
        <v>152211.670880919</v>
      </c>
      <c r="J32" s="254">
        <v>95039.768725417802</v>
      </c>
      <c r="K32" s="254">
        <v>183904.64082345599</v>
      </c>
      <c r="L32" s="254">
        <v>252104.31094701</v>
      </c>
      <c r="M32" s="254">
        <v>320458.967700932</v>
      </c>
      <c r="N32" s="254">
        <v>210152.77798361101</v>
      </c>
      <c r="O32" s="254">
        <v>204016.25309221799</v>
      </c>
      <c r="P32" s="254">
        <v>170471.19918820899</v>
      </c>
      <c r="Q32" s="254">
        <v>345395.39948636299</v>
      </c>
      <c r="R32" s="254">
        <v>87435.598606571293</v>
      </c>
      <c r="S32" s="254">
        <v>282297.38231050601</v>
      </c>
      <c r="T32" s="254">
        <v>134710.818707628</v>
      </c>
      <c r="U32" s="254">
        <v>130410.96927881701</v>
      </c>
      <c r="V32" s="254">
        <v>110749.65176301</v>
      </c>
      <c r="W32" s="254">
        <v>183073.78434173801</v>
      </c>
      <c r="X32" s="254">
        <v>423944.20017721702</v>
      </c>
      <c r="Y32" s="254">
        <v>4251692.6658422612</v>
      </c>
      <c r="Z32" s="9"/>
      <c r="AA32" s="74"/>
    </row>
    <row r="33" spans="2:27" s="4" customFormat="1" x14ac:dyDescent="0.25">
      <c r="B33" s="249" t="s">
        <v>94</v>
      </c>
      <c r="C33" s="258">
        <v>3363010.8982496699</v>
      </c>
      <c r="D33" s="258">
        <v>6012695.2243695697</v>
      </c>
      <c r="E33" s="258">
        <v>5678940.0106521202</v>
      </c>
      <c r="F33" s="258">
        <v>4612222.7342213802</v>
      </c>
      <c r="G33" s="258">
        <v>7549172.3625300899</v>
      </c>
      <c r="H33" s="258">
        <v>6576060.5497879405</v>
      </c>
      <c r="I33" s="258">
        <v>6375518.6643430097</v>
      </c>
      <c r="J33" s="258">
        <v>3440590.3365355399</v>
      </c>
      <c r="K33" s="258">
        <v>6063372.1155079203</v>
      </c>
      <c r="L33" s="258">
        <v>9096862.9058522806</v>
      </c>
      <c r="M33" s="258">
        <v>11963500.152439101</v>
      </c>
      <c r="N33" s="258">
        <v>6930317.5257323002</v>
      </c>
      <c r="O33" s="258">
        <v>7082492.5777545897</v>
      </c>
      <c r="P33" s="258">
        <v>6484957.6486246996</v>
      </c>
      <c r="Q33" s="258">
        <v>11654144.9233438</v>
      </c>
      <c r="R33" s="258">
        <v>2923714.9226457998</v>
      </c>
      <c r="S33" s="258">
        <v>8751557.4035562892</v>
      </c>
      <c r="T33" s="258">
        <v>3348765.5423361398</v>
      </c>
      <c r="U33" s="258">
        <v>4516932.8534484096</v>
      </c>
      <c r="V33" s="258">
        <v>4578438.1401291396</v>
      </c>
      <c r="W33" s="258">
        <v>7554466.2447952498</v>
      </c>
      <c r="X33" s="258">
        <v>17671460.263144799</v>
      </c>
      <c r="Y33" s="258">
        <v>152229193.99999982</v>
      </c>
      <c r="Z33" s="9"/>
      <c r="AA33" s="74"/>
    </row>
    <row r="34" spans="2:27" s="5" customFormat="1" x14ac:dyDescent="0.3">
      <c r="B34" s="249" t="s">
        <v>95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75"/>
      <c r="AA34" s="76"/>
    </row>
    <row r="35" spans="2:27" s="4" customFormat="1" x14ac:dyDescent="0.25">
      <c r="B35" s="252" t="s">
        <v>96</v>
      </c>
      <c r="C35" s="254">
        <v>5768764.6296502501</v>
      </c>
      <c r="D35" s="254">
        <v>12436749.9106819</v>
      </c>
      <c r="E35" s="254">
        <v>7027142.04579507</v>
      </c>
      <c r="F35" s="254">
        <v>6639944.7239422798</v>
      </c>
      <c r="G35" s="254">
        <v>9216888.4498528801</v>
      </c>
      <c r="H35" s="254">
        <v>8054353.2419393603</v>
      </c>
      <c r="I35" s="254">
        <v>14196376.729614399</v>
      </c>
      <c r="J35" s="254">
        <v>6506384.2276909202</v>
      </c>
      <c r="K35" s="254">
        <v>8562960.6448079497</v>
      </c>
      <c r="L35" s="254">
        <v>13244946.9513095</v>
      </c>
      <c r="M35" s="254">
        <v>14076755.8318964</v>
      </c>
      <c r="N35" s="254">
        <v>8841051.34469405</v>
      </c>
      <c r="O35" s="254">
        <v>8609070.2889440898</v>
      </c>
      <c r="P35" s="254">
        <v>7675184.5234117704</v>
      </c>
      <c r="Q35" s="254">
        <v>13875680.899156099</v>
      </c>
      <c r="R35" s="254">
        <v>3409608.9517240501</v>
      </c>
      <c r="S35" s="254">
        <v>10351689.206108101</v>
      </c>
      <c r="T35" s="254">
        <v>3914996.8742053499</v>
      </c>
      <c r="U35" s="254">
        <v>5246058.5425447999</v>
      </c>
      <c r="V35" s="254">
        <v>5997784.2780855903</v>
      </c>
      <c r="W35" s="254">
        <v>8849990.6563170496</v>
      </c>
      <c r="X35" s="254">
        <v>21093042.834159099</v>
      </c>
      <c r="Y35" s="254">
        <v>203595425.78653097</v>
      </c>
      <c r="Z35" s="9"/>
      <c r="AA35" s="74"/>
    </row>
    <row r="36" spans="2:27" s="4" customFormat="1" x14ac:dyDescent="0.25">
      <c r="B36" s="252" t="s">
        <v>97</v>
      </c>
      <c r="C36" s="254">
        <v>3219700.7902670498</v>
      </c>
      <c r="D36" s="254">
        <v>5588428.2702161204</v>
      </c>
      <c r="E36" s="254">
        <v>5360993.0995886698</v>
      </c>
      <c r="F36" s="254">
        <v>4376193.7235345896</v>
      </c>
      <c r="G36" s="254">
        <v>6882572.46643575</v>
      </c>
      <c r="H36" s="254">
        <v>6092397.2852585902</v>
      </c>
      <c r="I36" s="254">
        <v>5847088.3854312496</v>
      </c>
      <c r="J36" s="254">
        <v>3143249.1683266698</v>
      </c>
      <c r="K36" s="254">
        <v>5683656.7853307202</v>
      </c>
      <c r="L36" s="254">
        <v>8451289.3812038098</v>
      </c>
      <c r="M36" s="254">
        <v>10904791.614660401</v>
      </c>
      <c r="N36" s="254">
        <v>6613476.2877403898</v>
      </c>
      <c r="O36" s="254">
        <v>6398272.9853997296</v>
      </c>
      <c r="P36" s="254">
        <v>5664869.72697597</v>
      </c>
      <c r="Q36" s="254">
        <v>10878666.9657332</v>
      </c>
      <c r="R36" s="254">
        <v>2745033.8925008802</v>
      </c>
      <c r="S36" s="254">
        <v>8231869.1449618004</v>
      </c>
      <c r="T36" s="254">
        <v>3255422.2849965398</v>
      </c>
      <c r="U36" s="254">
        <v>4154482.6447987701</v>
      </c>
      <c r="V36" s="254">
        <v>3999461.3735379502</v>
      </c>
      <c r="W36" s="254">
        <v>6872055.8111106101</v>
      </c>
      <c r="X36" s="254">
        <v>15365069.269990999</v>
      </c>
      <c r="Y36" s="254">
        <v>139729041.35800046</v>
      </c>
      <c r="Z36" s="9"/>
      <c r="AA36" s="74"/>
    </row>
    <row r="37" spans="2:27" s="4" customFormat="1" x14ac:dyDescent="0.25">
      <c r="B37" s="252" t="s">
        <v>98</v>
      </c>
      <c r="C37" s="256">
        <v>2230993.1120930798</v>
      </c>
      <c r="D37" s="256">
        <v>4870470.1838813797</v>
      </c>
      <c r="E37" s="256">
        <v>4364887.5780290999</v>
      </c>
      <c r="F37" s="256">
        <v>3342134.3544044001</v>
      </c>
      <c r="G37" s="256">
        <v>4591782.4209079603</v>
      </c>
      <c r="H37" s="256">
        <v>3765685.34539985</v>
      </c>
      <c r="I37" s="256">
        <v>4254317.54103937</v>
      </c>
      <c r="J37" s="256">
        <v>2455376.78308857</v>
      </c>
      <c r="K37" s="256">
        <v>4412861.4242176898</v>
      </c>
      <c r="L37" s="256">
        <v>5406736.1711836103</v>
      </c>
      <c r="M37" s="256">
        <v>7102091.0889453096</v>
      </c>
      <c r="N37" s="256">
        <v>3910339.3090982698</v>
      </c>
      <c r="O37" s="256">
        <v>4255808.5493451199</v>
      </c>
      <c r="P37" s="256">
        <v>3940996.5325077702</v>
      </c>
      <c r="Q37" s="256">
        <v>6535115.5621526605</v>
      </c>
      <c r="R37" s="256">
        <v>1717406.14586255</v>
      </c>
      <c r="S37" s="256">
        <v>4924486.5374143301</v>
      </c>
      <c r="T37" s="256">
        <v>1887747.30528463</v>
      </c>
      <c r="U37" s="256">
        <v>2552606.2194478898</v>
      </c>
      <c r="V37" s="256">
        <v>2707854.18952929</v>
      </c>
      <c r="W37" s="256">
        <v>4502008.0260774102</v>
      </c>
      <c r="X37" s="256">
        <v>11287115.980827801</v>
      </c>
      <c r="Y37" s="257">
        <v>95018820.360738039</v>
      </c>
      <c r="Z37" s="9"/>
      <c r="AA37" s="74"/>
    </row>
    <row r="38" spans="2:27" s="4" customFormat="1" x14ac:dyDescent="0.25">
      <c r="B38" s="252" t="s">
        <v>99</v>
      </c>
      <c r="C38" s="254">
        <v>2185046.9063564502</v>
      </c>
      <c r="D38" s="254">
        <v>3899574.4836016502</v>
      </c>
      <c r="E38" s="254">
        <v>3477838.9927608501</v>
      </c>
      <c r="F38" s="254">
        <v>3136360.2969155102</v>
      </c>
      <c r="G38" s="254">
        <v>4455614.9793491596</v>
      </c>
      <c r="H38" s="254">
        <v>3942524.63183092</v>
      </c>
      <c r="I38" s="254">
        <v>4114893.32379532</v>
      </c>
      <c r="J38" s="254">
        <v>2255600.3314884598</v>
      </c>
      <c r="K38" s="254">
        <v>3810260.1188351102</v>
      </c>
      <c r="L38" s="254">
        <v>5793718.7588840099</v>
      </c>
      <c r="M38" s="254">
        <v>7162557.3241216</v>
      </c>
      <c r="N38" s="254">
        <v>4433877.2091302099</v>
      </c>
      <c r="O38" s="254">
        <v>4250906.4056429705</v>
      </c>
      <c r="P38" s="254">
        <v>3848708.2195472401</v>
      </c>
      <c r="Q38" s="254">
        <v>7499466.1238846201</v>
      </c>
      <c r="R38" s="254">
        <v>1859882.08878845</v>
      </c>
      <c r="S38" s="254">
        <v>5565770.0061718598</v>
      </c>
      <c r="T38" s="254">
        <v>2138900.7540412699</v>
      </c>
      <c r="U38" s="254">
        <v>2861512.55239094</v>
      </c>
      <c r="V38" s="254">
        <v>2486465.0941079301</v>
      </c>
      <c r="W38" s="254">
        <v>4785025.42405992</v>
      </c>
      <c r="X38" s="254">
        <v>10368387.7468725</v>
      </c>
      <c r="Y38" s="254">
        <v>94332891.772576943</v>
      </c>
      <c r="Z38" s="9"/>
      <c r="AA38" s="74"/>
    </row>
    <row r="39" spans="2:27" s="4" customFormat="1" x14ac:dyDescent="0.25">
      <c r="B39" s="252" t="s">
        <v>63</v>
      </c>
      <c r="C39" s="254">
        <v>1880934.4843131001</v>
      </c>
      <c r="D39" s="254">
        <v>3362904.88890999</v>
      </c>
      <c r="E39" s="254">
        <v>3176235.3508697902</v>
      </c>
      <c r="F39" s="254">
        <v>2579619.5886980402</v>
      </c>
      <c r="G39" s="254">
        <v>4222257.6894105701</v>
      </c>
      <c r="H39" s="254">
        <v>3677995.5323560801</v>
      </c>
      <c r="I39" s="254">
        <v>3565832.3074082001</v>
      </c>
      <c r="J39" s="254">
        <v>1924324.7215619499</v>
      </c>
      <c r="K39" s="254">
        <v>3391248.5116289998</v>
      </c>
      <c r="L39" s="254">
        <v>5087882.1557169696</v>
      </c>
      <c r="M39" s="254">
        <v>6691194.4892951604</v>
      </c>
      <c r="N39" s="254">
        <v>3876131.7211828898</v>
      </c>
      <c r="O39" s="254">
        <v>3961243.3404017999</v>
      </c>
      <c r="P39" s="254">
        <v>3627041.61231136</v>
      </c>
      <c r="Q39" s="254">
        <v>6518171.8807122596</v>
      </c>
      <c r="R39" s="254">
        <v>1635235.92004043</v>
      </c>
      <c r="S39" s="254">
        <v>4894752.53272657</v>
      </c>
      <c r="T39" s="254">
        <v>1872967.0462078501</v>
      </c>
      <c r="U39" s="254">
        <v>2526323.88785887</v>
      </c>
      <c r="V39" s="254">
        <v>2560723.8402187</v>
      </c>
      <c r="W39" s="254">
        <v>4225218.5616794201</v>
      </c>
      <c r="X39" s="254">
        <v>9883660.8036023304</v>
      </c>
      <c r="Y39" s="254">
        <v>85141900.867111325</v>
      </c>
      <c r="Z39" s="9"/>
      <c r="AA39" s="74"/>
    </row>
    <row r="40" spans="2:27" s="4" customFormat="1" x14ac:dyDescent="0.25">
      <c r="B40" s="252" t="s">
        <v>100</v>
      </c>
      <c r="C40" s="254">
        <v>1568459.5772957399</v>
      </c>
      <c r="D40" s="254">
        <v>3329217.11422292</v>
      </c>
      <c r="E40" s="254">
        <v>3116441.4358431799</v>
      </c>
      <c r="F40" s="254">
        <v>2199200.4226223798</v>
      </c>
      <c r="G40" s="254">
        <v>3305601.5562088401</v>
      </c>
      <c r="H40" s="254">
        <v>2650330.7556974902</v>
      </c>
      <c r="I40" s="254">
        <v>2773825.0898002</v>
      </c>
      <c r="J40" s="254">
        <v>1673306.3935058401</v>
      </c>
      <c r="K40" s="254">
        <v>3112194.0565752801</v>
      </c>
      <c r="L40" s="254">
        <v>3863905.8786882502</v>
      </c>
      <c r="M40" s="254">
        <v>4997004.3172505097</v>
      </c>
      <c r="N40" s="254">
        <v>2965455.7716726498</v>
      </c>
      <c r="O40" s="254">
        <v>3088354.7874900899</v>
      </c>
      <c r="P40" s="254">
        <v>2732894.4055668102</v>
      </c>
      <c r="Q40" s="254">
        <v>4907790.3404689599</v>
      </c>
      <c r="R40" s="254">
        <v>1277559.4399427001</v>
      </c>
      <c r="S40" s="254">
        <v>3859945.97034181</v>
      </c>
      <c r="T40" s="254">
        <v>1671583.60802345</v>
      </c>
      <c r="U40" s="254">
        <v>1887475.98005089</v>
      </c>
      <c r="V40" s="254">
        <v>1821182.9309475301</v>
      </c>
      <c r="W40" s="254">
        <v>3025146.2350358702</v>
      </c>
      <c r="X40" s="254">
        <v>7439788.9309162404</v>
      </c>
      <c r="Y40" s="254">
        <v>67266664.998167634</v>
      </c>
      <c r="Z40" s="9"/>
      <c r="AA40" s="74"/>
    </row>
    <row r="41" spans="2:27" s="4" customFormat="1" x14ac:dyDescent="0.25">
      <c r="B41" s="252" t="s">
        <v>101</v>
      </c>
      <c r="C41" s="254">
        <v>1165561.8159511101</v>
      </c>
      <c r="D41" s="254">
        <v>2042458.6568196299</v>
      </c>
      <c r="E41" s="254">
        <v>1951839.13705733</v>
      </c>
      <c r="F41" s="254">
        <v>1512155.1274606199</v>
      </c>
      <c r="G41" s="254">
        <v>1910771.5863051701</v>
      </c>
      <c r="H41" s="254">
        <v>2302674.9341930798</v>
      </c>
      <c r="I41" s="254">
        <v>2008848.33608391</v>
      </c>
      <c r="J41" s="254">
        <v>1579047.14439397</v>
      </c>
      <c r="K41" s="254">
        <v>2279113.8065999602</v>
      </c>
      <c r="L41" s="254">
        <v>3951944.0939264698</v>
      </c>
      <c r="M41" s="254">
        <v>7253439.6030434901</v>
      </c>
      <c r="N41" s="254">
        <v>2800713.8011037102</v>
      </c>
      <c r="O41" s="254">
        <v>2327876.1950833802</v>
      </c>
      <c r="P41" s="254">
        <v>1860834.6678679299</v>
      </c>
      <c r="Q41" s="254">
        <v>3838509.8631476602</v>
      </c>
      <c r="R41" s="254">
        <v>1038605.46373004</v>
      </c>
      <c r="S41" s="254">
        <v>2756507.34537401</v>
      </c>
      <c r="T41" s="254">
        <v>1617652.8023899801</v>
      </c>
      <c r="U41" s="254">
        <v>1649395.77348237</v>
      </c>
      <c r="V41" s="254">
        <v>1463136.75321835</v>
      </c>
      <c r="W41" s="254">
        <v>3126097.2101801499</v>
      </c>
      <c r="X41" s="254">
        <v>8398066.5179405492</v>
      </c>
      <c r="Y41" s="254">
        <v>58835250.635352865</v>
      </c>
      <c r="Z41" s="9"/>
      <c r="AA41" s="74"/>
    </row>
    <row r="42" spans="2:27" s="4" customFormat="1" x14ac:dyDescent="0.25">
      <c r="B42" s="252" t="s">
        <v>102</v>
      </c>
      <c r="C42" s="254">
        <v>1164748.7108361199</v>
      </c>
      <c r="D42" s="254">
        <v>2082443.15083246</v>
      </c>
      <c r="E42" s="254">
        <v>1966850.0211418699</v>
      </c>
      <c r="F42" s="254">
        <v>1597402.0442721001</v>
      </c>
      <c r="G42" s="254">
        <v>2614588.2493907399</v>
      </c>
      <c r="H42" s="254">
        <v>2277559.6866879798</v>
      </c>
      <c r="I42" s="254">
        <v>2208103.8003980401</v>
      </c>
      <c r="J42" s="254">
        <v>1191617.6546084599</v>
      </c>
      <c r="K42" s="254">
        <v>2099994.6382966498</v>
      </c>
      <c r="L42" s="254">
        <v>3150617.0104173599</v>
      </c>
      <c r="M42" s="254">
        <v>4143451.1517323898</v>
      </c>
      <c r="N42" s="254">
        <v>2400253.4181447001</v>
      </c>
      <c r="O42" s="254">
        <v>2452957.8847750798</v>
      </c>
      <c r="P42" s="254">
        <v>2246007.0126426602</v>
      </c>
      <c r="Q42" s="254">
        <v>4036308.7382282699</v>
      </c>
      <c r="R42" s="254">
        <v>1012602.4833212401</v>
      </c>
      <c r="S42" s="254">
        <v>3031023.5417035902</v>
      </c>
      <c r="T42" s="254">
        <v>1159814.9593742001</v>
      </c>
      <c r="U42" s="254">
        <v>1564399.24733088</v>
      </c>
      <c r="V42" s="254">
        <v>1585701.0526293099</v>
      </c>
      <c r="W42" s="254">
        <v>2616421.7381096999</v>
      </c>
      <c r="X42" s="254">
        <v>6120352.0246700104</v>
      </c>
      <c r="Y42" s="254">
        <v>52723218.219543807</v>
      </c>
      <c r="Z42" s="9"/>
      <c r="AA42" s="74"/>
    </row>
    <row r="43" spans="2:27" s="4" customFormat="1" x14ac:dyDescent="0.25">
      <c r="B43" s="252" t="s">
        <v>103</v>
      </c>
      <c r="C43" s="254">
        <v>1126544.6986159601</v>
      </c>
      <c r="D43" s="254">
        <v>1981419.9549863101</v>
      </c>
      <c r="E43" s="254">
        <v>1858148.1018325</v>
      </c>
      <c r="F43" s="254">
        <v>1458596.0187190601</v>
      </c>
      <c r="G43" s="254">
        <v>2284452.36879715</v>
      </c>
      <c r="H43" s="254">
        <v>1988836.77315518</v>
      </c>
      <c r="I43" s="254">
        <v>2098344.6368693798</v>
      </c>
      <c r="J43" s="254">
        <v>1147720.06925023</v>
      </c>
      <c r="K43" s="254">
        <v>1988778.5545039901</v>
      </c>
      <c r="L43" s="254">
        <v>2869879.3502165899</v>
      </c>
      <c r="M43" s="254">
        <v>3721833.5493019698</v>
      </c>
      <c r="N43" s="254">
        <v>2170561.8290704498</v>
      </c>
      <c r="O43" s="254">
        <v>2139391.77615791</v>
      </c>
      <c r="P43" s="254">
        <v>1962261.30247878</v>
      </c>
      <c r="Q43" s="254">
        <v>3587768.7460733498</v>
      </c>
      <c r="R43" s="254">
        <v>894120.94984772603</v>
      </c>
      <c r="S43" s="254">
        <v>2619595.4733951902</v>
      </c>
      <c r="T43" s="254">
        <v>1062742.3234711699</v>
      </c>
      <c r="U43" s="254">
        <v>1381414.79602178</v>
      </c>
      <c r="V43" s="254">
        <v>1405824.9756644301</v>
      </c>
      <c r="W43" s="254">
        <v>2261617.0686345501</v>
      </c>
      <c r="X43" s="254">
        <v>5269766.7648503203</v>
      </c>
      <c r="Y43" s="254">
        <v>47279620.08191397</v>
      </c>
      <c r="Z43" s="9"/>
      <c r="AA43" s="74"/>
    </row>
    <row r="44" spans="2:27" s="4" customFormat="1" ht="31" x14ac:dyDescent="0.25">
      <c r="B44" s="252" t="s">
        <v>104</v>
      </c>
      <c r="C44" s="254">
        <v>1103509.3227607</v>
      </c>
      <c r="D44" s="254">
        <v>1630963.5304900799</v>
      </c>
      <c r="E44" s="254">
        <v>1527906.4018370199</v>
      </c>
      <c r="F44" s="254">
        <v>1220008.41219276</v>
      </c>
      <c r="G44" s="254">
        <v>2004077.72759834</v>
      </c>
      <c r="H44" s="254">
        <v>1738610.4061207301</v>
      </c>
      <c r="I44" s="254">
        <v>1742610.4795455199</v>
      </c>
      <c r="J44" s="254">
        <v>932587.69867370604</v>
      </c>
      <c r="K44" s="254">
        <v>1788736.7574513201</v>
      </c>
      <c r="L44" s="254">
        <v>2444109.2633884698</v>
      </c>
      <c r="M44" s="254">
        <v>3100349.5046707499</v>
      </c>
      <c r="N44" s="254">
        <v>1832521.0791690301</v>
      </c>
      <c r="O44" s="254">
        <v>1835681.0287160799</v>
      </c>
      <c r="P44" s="254">
        <v>1686085.5503529899</v>
      </c>
      <c r="Q44" s="254">
        <v>3069245.7627340299</v>
      </c>
      <c r="R44" s="254">
        <v>760476.82145161997</v>
      </c>
      <c r="S44" s="254">
        <v>2317063.9289484201</v>
      </c>
      <c r="T44" s="254">
        <v>886150.90327503998</v>
      </c>
      <c r="U44" s="254">
        <v>1156330.13914349</v>
      </c>
      <c r="V44" s="254">
        <v>1212897.5993397201</v>
      </c>
      <c r="W44" s="254">
        <v>1961196.56402602</v>
      </c>
      <c r="X44" s="254">
        <v>4454002.6159788501</v>
      </c>
      <c r="Y44" s="254">
        <v>40405121.497864693</v>
      </c>
      <c r="Z44" s="9"/>
      <c r="AA44" s="74"/>
    </row>
    <row r="45" spans="2:27" s="4" customFormat="1" x14ac:dyDescent="0.25">
      <c r="B45" s="252" t="s">
        <v>105</v>
      </c>
      <c r="C45" s="254">
        <v>860963.69542400097</v>
      </c>
      <c r="D45" s="254">
        <v>1408209.6960954401</v>
      </c>
      <c r="E45" s="254">
        <v>1322993.6217306301</v>
      </c>
      <c r="F45" s="254">
        <v>1103707.5914832801</v>
      </c>
      <c r="G45" s="254">
        <v>1766792.4348422701</v>
      </c>
      <c r="H45" s="254">
        <v>1038135.60410705</v>
      </c>
      <c r="I45" s="254">
        <v>1483023.1424779</v>
      </c>
      <c r="J45" s="254">
        <v>786626.268850444</v>
      </c>
      <c r="K45" s="254">
        <v>1395155.31874594</v>
      </c>
      <c r="L45" s="254">
        <v>1697031.5428567501</v>
      </c>
      <c r="M45" s="254">
        <v>3529879.5600416102</v>
      </c>
      <c r="N45" s="254">
        <v>856686.40098459402</v>
      </c>
      <c r="O45" s="254">
        <v>1080412.28017857</v>
      </c>
      <c r="P45" s="254">
        <v>927260.92598632304</v>
      </c>
      <c r="Q45" s="254">
        <v>2905549.2789219702</v>
      </c>
      <c r="R45" s="254">
        <v>283595.09414436802</v>
      </c>
      <c r="S45" s="254">
        <v>1740646.1675646701</v>
      </c>
      <c r="T45" s="254">
        <v>904490.79078187398</v>
      </c>
      <c r="U45" s="254">
        <v>629210.98489173804</v>
      </c>
      <c r="V45" s="254">
        <v>995696.373528303</v>
      </c>
      <c r="W45" s="254">
        <v>2301339.06483689</v>
      </c>
      <c r="X45" s="254">
        <v>5250597.6822458301</v>
      </c>
      <c r="Y45" s="254">
        <v>34268003.520720445</v>
      </c>
      <c r="Z45" s="9"/>
      <c r="AA45" s="74"/>
    </row>
    <row r="46" spans="2:27" s="4" customFormat="1" x14ac:dyDescent="0.25">
      <c r="B46" s="252" t="s">
        <v>106</v>
      </c>
      <c r="C46" s="254">
        <v>748650.92826320406</v>
      </c>
      <c r="D46" s="254">
        <v>1165111.9156766301</v>
      </c>
      <c r="E46" s="254">
        <v>1103446.6271424701</v>
      </c>
      <c r="F46" s="254">
        <v>926803.71303196496</v>
      </c>
      <c r="G46" s="254">
        <v>1419908.3791221399</v>
      </c>
      <c r="H46" s="254">
        <v>1212797.19432274</v>
      </c>
      <c r="I46" s="254">
        <v>1367408.3469600701</v>
      </c>
      <c r="J46" s="254">
        <v>781412.67503326095</v>
      </c>
      <c r="K46" s="254">
        <v>1161254.06673769</v>
      </c>
      <c r="L46" s="254">
        <v>1740035.69872339</v>
      </c>
      <c r="M46" s="254">
        <v>2345700.06960114</v>
      </c>
      <c r="N46" s="254">
        <v>1237724.12782411</v>
      </c>
      <c r="O46" s="254">
        <v>1302819.9378456399</v>
      </c>
      <c r="P46" s="254">
        <v>1344920.6349800001</v>
      </c>
      <c r="Q46" s="254">
        <v>2045262.2385319101</v>
      </c>
      <c r="R46" s="254">
        <v>529982.88846406003</v>
      </c>
      <c r="S46" s="254">
        <v>1528828.02995763</v>
      </c>
      <c r="T46" s="254">
        <v>575577.36300321401</v>
      </c>
      <c r="U46" s="254">
        <v>813351.88021043502</v>
      </c>
      <c r="V46" s="254">
        <v>1001615.72427775</v>
      </c>
      <c r="W46" s="254">
        <v>1393013.5373726899</v>
      </c>
      <c r="X46" s="254">
        <v>3347200.4683638802</v>
      </c>
      <c r="Y46" s="254">
        <v>29092826.445446018</v>
      </c>
      <c r="Z46" s="9"/>
      <c r="AA46" s="74"/>
    </row>
    <row r="47" spans="2:27" s="4" customFormat="1" x14ac:dyDescent="0.25">
      <c r="B47" s="252" t="s">
        <v>107</v>
      </c>
      <c r="C47" s="254">
        <v>484115.85862328799</v>
      </c>
      <c r="D47" s="254">
        <v>724200.12922482705</v>
      </c>
      <c r="E47" s="254">
        <v>764047.75251026603</v>
      </c>
      <c r="F47" s="254">
        <v>585575.958163306</v>
      </c>
      <c r="G47" s="254">
        <v>1124985.4647598099</v>
      </c>
      <c r="H47" s="254">
        <v>911580.69134625199</v>
      </c>
      <c r="I47" s="254">
        <v>788620.97360445699</v>
      </c>
      <c r="J47" s="254">
        <v>493414.67752623302</v>
      </c>
      <c r="K47" s="254">
        <v>858003.26833834394</v>
      </c>
      <c r="L47" s="254">
        <v>1498779.2622040301</v>
      </c>
      <c r="M47" s="254">
        <v>1547098.7960000399</v>
      </c>
      <c r="N47" s="254">
        <v>1212637.7543516599</v>
      </c>
      <c r="O47" s="254">
        <v>972974.73896888294</v>
      </c>
      <c r="P47" s="254">
        <v>1089849.6591064001</v>
      </c>
      <c r="Q47" s="254">
        <v>2142207.6037433702</v>
      </c>
      <c r="R47" s="254">
        <v>521747.99149896402</v>
      </c>
      <c r="S47" s="254">
        <v>1721295.62997886</v>
      </c>
      <c r="T47" s="254">
        <v>667861.14422728599</v>
      </c>
      <c r="U47" s="254">
        <v>678220.90219969396</v>
      </c>
      <c r="V47" s="254">
        <v>496113.83133530902</v>
      </c>
      <c r="W47" s="254">
        <v>851778.05232781498</v>
      </c>
      <c r="X47" s="254">
        <v>1794297.59918504</v>
      </c>
      <c r="Y47" s="254">
        <v>21929407.739224132</v>
      </c>
      <c r="Z47" s="9"/>
      <c r="AA47" s="74"/>
    </row>
    <row r="48" spans="2:27" s="4" customFormat="1" x14ac:dyDescent="0.25">
      <c r="B48" s="252" t="s">
        <v>108</v>
      </c>
      <c r="C48" s="254">
        <v>345578.95736777497</v>
      </c>
      <c r="D48" s="254">
        <v>637669.08757526497</v>
      </c>
      <c r="E48" s="254">
        <v>577252.93225593097</v>
      </c>
      <c r="F48" s="254">
        <v>486260.54597271199</v>
      </c>
      <c r="G48" s="254">
        <v>664786.02656565805</v>
      </c>
      <c r="H48" s="254">
        <v>604026.93705683795</v>
      </c>
      <c r="I48" s="254">
        <v>648323.29946904804</v>
      </c>
      <c r="J48" s="254">
        <v>355526.67305003997</v>
      </c>
      <c r="K48" s="254">
        <v>642225.14714810206</v>
      </c>
      <c r="L48" s="254">
        <v>884745.47907420294</v>
      </c>
      <c r="M48" s="254">
        <v>1110001.4608737701</v>
      </c>
      <c r="N48" s="254">
        <v>685724.82967362099</v>
      </c>
      <c r="O48" s="254">
        <v>647629.95136268903</v>
      </c>
      <c r="P48" s="254">
        <v>515456.801145365</v>
      </c>
      <c r="Q48" s="254">
        <v>1081263.3491074301</v>
      </c>
      <c r="R48" s="254">
        <v>286246.41047545703</v>
      </c>
      <c r="S48" s="254">
        <v>811942.89112001099</v>
      </c>
      <c r="T48" s="254">
        <v>346543.519835382</v>
      </c>
      <c r="U48" s="254">
        <v>438420.931890679</v>
      </c>
      <c r="V48" s="254">
        <v>374402.835911631</v>
      </c>
      <c r="W48" s="254">
        <v>710104.65939713805</v>
      </c>
      <c r="X48" s="254">
        <v>1576703.3913259699</v>
      </c>
      <c r="Y48" s="254">
        <v>14430836.117654715</v>
      </c>
      <c r="Z48" s="9"/>
      <c r="AA48" s="74"/>
    </row>
    <row r="49" spans="2:27" s="4" customFormat="1" x14ac:dyDescent="0.25">
      <c r="B49" s="252" t="s">
        <v>109</v>
      </c>
      <c r="C49" s="254">
        <v>305131.38295400603</v>
      </c>
      <c r="D49" s="254">
        <v>642057.41370198003</v>
      </c>
      <c r="E49" s="254">
        <v>582217.63207425806</v>
      </c>
      <c r="F49" s="254">
        <v>453668.17306066799</v>
      </c>
      <c r="G49" s="254">
        <v>596450.64679053705</v>
      </c>
      <c r="H49" s="254">
        <v>516414.82937037502</v>
      </c>
      <c r="I49" s="254">
        <v>659169.19120068802</v>
      </c>
      <c r="J49" s="254">
        <v>360001.92481473199</v>
      </c>
      <c r="K49" s="254">
        <v>601771.08177105105</v>
      </c>
      <c r="L49" s="254">
        <v>811698.75834719697</v>
      </c>
      <c r="M49" s="254">
        <v>981038.57970510295</v>
      </c>
      <c r="N49" s="254">
        <v>581489.17168622406</v>
      </c>
      <c r="O49" s="254">
        <v>588666.17665384803</v>
      </c>
      <c r="P49" s="254">
        <v>519230.89227224299</v>
      </c>
      <c r="Q49" s="254">
        <v>984941.61937828502</v>
      </c>
      <c r="R49" s="254">
        <v>248849.28053732199</v>
      </c>
      <c r="S49" s="254">
        <v>704370.19564155303</v>
      </c>
      <c r="T49" s="254">
        <v>311572.26462035702</v>
      </c>
      <c r="U49" s="254">
        <v>383736.891026975</v>
      </c>
      <c r="V49" s="254">
        <v>390905.29366083798</v>
      </c>
      <c r="W49" s="254">
        <v>620883.61293995404</v>
      </c>
      <c r="X49" s="254">
        <v>1426637.8641470899</v>
      </c>
      <c r="Y49" s="254">
        <v>13270902.876355283</v>
      </c>
      <c r="Z49" s="9"/>
      <c r="AA49" s="74"/>
    </row>
    <row r="50" spans="2:27" s="4" customFormat="1" x14ac:dyDescent="0.25">
      <c r="B50" s="252" t="s">
        <v>110</v>
      </c>
      <c r="C50" s="254">
        <v>149427.42954382201</v>
      </c>
      <c r="D50" s="254">
        <v>268665.17414284998</v>
      </c>
      <c r="E50" s="254">
        <v>255524.60353882701</v>
      </c>
      <c r="F50" s="254">
        <v>202827.811344897</v>
      </c>
      <c r="G50" s="254">
        <v>330518.97813564702</v>
      </c>
      <c r="H50" s="254">
        <v>285789.30355203</v>
      </c>
      <c r="I50" s="254">
        <v>287804.36349308002</v>
      </c>
      <c r="J50" s="254">
        <v>156815.12041884</v>
      </c>
      <c r="K50" s="254">
        <v>270752.66242581198</v>
      </c>
      <c r="L50" s="254">
        <v>401904.86926935398</v>
      </c>
      <c r="M50" s="254">
        <v>533336.44257455703</v>
      </c>
      <c r="N50" s="254">
        <v>306640.90584317798</v>
      </c>
      <c r="O50" s="254">
        <v>311465.15075981303</v>
      </c>
      <c r="P50" s="254">
        <v>283481.94351683598</v>
      </c>
      <c r="Q50" s="254">
        <v>509647.20131635899</v>
      </c>
      <c r="R50" s="254">
        <v>126454.71152525301</v>
      </c>
      <c r="S50" s="254">
        <v>382729.465748168</v>
      </c>
      <c r="T50" s="254">
        <v>148185.800825332</v>
      </c>
      <c r="U50" s="254">
        <v>197424.139692967</v>
      </c>
      <c r="V50" s="254">
        <v>206081.91327794001</v>
      </c>
      <c r="W50" s="254">
        <v>321188.65566149098</v>
      </c>
      <c r="X50" s="254">
        <v>773614.88014092098</v>
      </c>
      <c r="Y50" s="254">
        <v>6710281.5267479736</v>
      </c>
      <c r="Z50" s="9"/>
      <c r="AA50" s="74"/>
    </row>
    <row r="51" spans="2:27" s="4" customFormat="1" ht="31" x14ac:dyDescent="0.25">
      <c r="B51" s="252" t="s">
        <v>111</v>
      </c>
      <c r="C51" s="254">
        <v>99327.404536944305</v>
      </c>
      <c r="D51" s="254">
        <v>156995.798319327</v>
      </c>
      <c r="E51" s="254">
        <v>174857.07754604399</v>
      </c>
      <c r="F51" s="254">
        <v>162309.18274045299</v>
      </c>
      <c r="G51" s="254">
        <v>181312.75308050599</v>
      </c>
      <c r="H51" s="254">
        <v>192181.82609831501</v>
      </c>
      <c r="I51" s="254">
        <v>162759.17620934299</v>
      </c>
      <c r="J51" s="254">
        <v>93044.803413593399</v>
      </c>
      <c r="K51" s="254">
        <v>178214.72112160901</v>
      </c>
      <c r="L51" s="254">
        <v>281349.76270300802</v>
      </c>
      <c r="M51" s="254">
        <v>387963.59994775098</v>
      </c>
      <c r="N51" s="254">
        <v>294416.880741934</v>
      </c>
      <c r="O51" s="254">
        <v>227679.38781730301</v>
      </c>
      <c r="P51" s="254">
        <v>165268.75517046201</v>
      </c>
      <c r="Q51" s="254">
        <v>428307.24517786299</v>
      </c>
      <c r="R51" s="254">
        <v>108984.95667697101</v>
      </c>
      <c r="S51" s="254">
        <v>289380.41537858598</v>
      </c>
      <c r="T51" s="254">
        <v>153897.76636042999</v>
      </c>
      <c r="U51" s="254">
        <v>174355.16175381999</v>
      </c>
      <c r="V51" s="254">
        <v>100037.00962250101</v>
      </c>
      <c r="W51" s="254">
        <v>229496.66913397401</v>
      </c>
      <c r="X51" s="254">
        <v>527859.64644925296</v>
      </c>
      <c r="Y51" s="254">
        <v>4769999.9999999916</v>
      </c>
      <c r="Z51" s="9"/>
      <c r="AA51" s="74"/>
    </row>
    <row r="52" spans="2:27" s="4" customFormat="1" x14ac:dyDescent="0.25">
      <c r="B52" s="252" t="s">
        <v>112</v>
      </c>
      <c r="C52" s="254">
        <v>0</v>
      </c>
      <c r="D52" s="254">
        <v>962532.59100000001</v>
      </c>
      <c r="E52" s="254">
        <v>285888.40899999999</v>
      </c>
      <c r="F52" s="254">
        <v>0</v>
      </c>
      <c r="G52" s="254">
        <v>0</v>
      </c>
      <c r="H52" s="254">
        <v>0</v>
      </c>
      <c r="I52" s="254">
        <v>554034.18000000005</v>
      </c>
      <c r="J52" s="254">
        <v>0</v>
      </c>
      <c r="K52" s="254">
        <v>984676</v>
      </c>
      <c r="L52" s="254">
        <v>138508.54500000001</v>
      </c>
      <c r="M52" s="254">
        <v>0</v>
      </c>
      <c r="N52" s="254">
        <v>0</v>
      </c>
      <c r="O52" s="254">
        <v>0</v>
      </c>
      <c r="P52" s="254">
        <v>0</v>
      </c>
      <c r="Q52" s="254">
        <v>48053.985000000001</v>
      </c>
      <c r="R52" s="254">
        <v>37689.4</v>
      </c>
      <c r="S52" s="254">
        <v>0</v>
      </c>
      <c r="T52" s="254">
        <v>29209.285</v>
      </c>
      <c r="U52" s="254">
        <v>29209.285</v>
      </c>
      <c r="V52" s="254">
        <v>105530.32</v>
      </c>
      <c r="W52" s="254">
        <v>0</v>
      </c>
      <c r="X52" s="254">
        <v>0</v>
      </c>
      <c r="Y52" s="254">
        <v>3175332</v>
      </c>
      <c r="Z52" s="9"/>
      <c r="AA52" s="74"/>
    </row>
    <row r="53" spans="2:27" s="4" customFormat="1" x14ac:dyDescent="0.25">
      <c r="B53" s="252" t="s">
        <v>113</v>
      </c>
      <c r="C53" s="254">
        <v>117647.676006661</v>
      </c>
      <c r="D53" s="254">
        <v>299882.436929891</v>
      </c>
      <c r="E53" s="254">
        <v>351304.89582242299</v>
      </c>
      <c r="F53" s="254">
        <v>139985.84233704</v>
      </c>
      <c r="G53" s="254">
        <v>41102.226047896896</v>
      </c>
      <c r="H53" s="254">
        <v>0</v>
      </c>
      <c r="I53" s="254">
        <v>0</v>
      </c>
      <c r="J53" s="254">
        <v>192331.61210456101</v>
      </c>
      <c r="K53" s="254">
        <v>183172.96390910499</v>
      </c>
      <c r="L53" s="254">
        <v>134922.524635487</v>
      </c>
      <c r="M53" s="254">
        <v>117647.676006661</v>
      </c>
      <c r="N53" s="254">
        <v>43187.121572065596</v>
      </c>
      <c r="O53" s="254">
        <v>34996.460584259999</v>
      </c>
      <c r="P53" s="254">
        <v>59568.443547676703</v>
      </c>
      <c r="Q53" s="254">
        <v>0</v>
      </c>
      <c r="R53" s="254">
        <v>0</v>
      </c>
      <c r="S53" s="254">
        <v>0</v>
      </c>
      <c r="T53" s="254">
        <v>0</v>
      </c>
      <c r="U53" s="254">
        <v>0</v>
      </c>
      <c r="V53" s="254">
        <v>0</v>
      </c>
      <c r="W53" s="254">
        <v>0</v>
      </c>
      <c r="X53" s="254">
        <v>35741.066128605999</v>
      </c>
      <c r="Y53" s="254">
        <v>1751490.9456323343</v>
      </c>
      <c r="Z53" s="9"/>
      <c r="AA53" s="74"/>
    </row>
    <row r="54" spans="2:27" s="4" customFormat="1" x14ac:dyDescent="0.25">
      <c r="B54" s="252" t="s">
        <v>114</v>
      </c>
      <c r="C54" s="254">
        <v>3784</v>
      </c>
      <c r="D54" s="254">
        <v>122221</v>
      </c>
      <c r="E54" s="254">
        <v>40131</v>
      </c>
      <c r="F54" s="254">
        <v>0</v>
      </c>
      <c r="G54" s="254">
        <v>0</v>
      </c>
      <c r="H54" s="254">
        <v>0</v>
      </c>
      <c r="I54" s="254">
        <v>45773</v>
      </c>
      <c r="J54" s="254">
        <v>11668</v>
      </c>
      <c r="K54" s="254">
        <v>0</v>
      </c>
      <c r="L54" s="254">
        <v>0</v>
      </c>
      <c r="M54" s="254">
        <v>0</v>
      </c>
      <c r="N54" s="254">
        <v>0</v>
      </c>
      <c r="O54" s="254">
        <v>0</v>
      </c>
      <c r="P54" s="254">
        <v>0</v>
      </c>
      <c r="Q54" s="254">
        <v>0</v>
      </c>
      <c r="R54" s="254">
        <v>0</v>
      </c>
      <c r="S54" s="254">
        <v>0</v>
      </c>
      <c r="T54" s="254">
        <v>0</v>
      </c>
      <c r="U54" s="254">
        <v>0</v>
      </c>
      <c r="V54" s="254">
        <v>96345</v>
      </c>
      <c r="W54" s="254">
        <v>777433</v>
      </c>
      <c r="X54" s="254">
        <v>143540</v>
      </c>
      <c r="Y54" s="254">
        <v>1240895</v>
      </c>
      <c r="Z54" s="9"/>
      <c r="AA54" s="74"/>
    </row>
    <row r="55" spans="2:27" s="4" customFormat="1" x14ac:dyDescent="0.25">
      <c r="B55" s="252" t="s">
        <v>115</v>
      </c>
      <c r="C55" s="254">
        <v>-62974.282220278197</v>
      </c>
      <c r="D55" s="254">
        <v>-110185.387944571</v>
      </c>
      <c r="E55" s="254">
        <v>-122811.61389409201</v>
      </c>
      <c r="F55" s="254">
        <v>-96774.924358434902</v>
      </c>
      <c r="G55" s="254">
        <v>-121243.138620859</v>
      </c>
      <c r="H55" s="254">
        <v>-108381.64138035401</v>
      </c>
      <c r="I55" s="254">
        <v>-125713.29314957101</v>
      </c>
      <c r="J55" s="254">
        <v>-61954.773292677099</v>
      </c>
      <c r="K55" s="254">
        <v>-119517.81582030399</v>
      </c>
      <c r="L55" s="254">
        <v>-173316.51769217299</v>
      </c>
      <c r="M55" s="254">
        <v>-196843.64679065801</v>
      </c>
      <c r="N55" s="254">
        <v>-125556.44562224799</v>
      </c>
      <c r="O55" s="254">
        <v>-128144.429823082</v>
      </c>
      <c r="P55" s="254">
        <v>-104538.876960935</v>
      </c>
      <c r="Q55" s="254">
        <v>-204764.44692048099</v>
      </c>
      <c r="R55" s="254">
        <v>-50191.208743434603</v>
      </c>
      <c r="S55" s="254">
        <v>-141398.045881895</v>
      </c>
      <c r="T55" s="254">
        <v>-62425.315874646803</v>
      </c>
      <c r="U55" s="254">
        <v>-79678.543880202502</v>
      </c>
      <c r="V55" s="254">
        <v>-77639.526025000494</v>
      </c>
      <c r="W55" s="254">
        <v>-112930.219672728</v>
      </c>
      <c r="X55" s="254">
        <v>-215351.65501479901</v>
      </c>
      <c r="Y55" s="254">
        <v>-2602335.7495834245</v>
      </c>
      <c r="Z55" s="9"/>
      <c r="AA55" s="74"/>
    </row>
    <row r="56" spans="2:27" s="5" customFormat="1" x14ac:dyDescent="0.3">
      <c r="B56" s="261" t="s">
        <v>116</v>
      </c>
      <c r="C56" s="258">
        <v>508247.22658251697</v>
      </c>
      <c r="D56" s="258">
        <v>493834.39138179203</v>
      </c>
      <c r="E56" s="258">
        <v>174108.736588734</v>
      </c>
      <c r="F56" s="258">
        <v>168517.71090503599</v>
      </c>
      <c r="G56" s="258">
        <v>225093.538663015</v>
      </c>
      <c r="H56" s="258">
        <v>321698.495176122</v>
      </c>
      <c r="I56" s="258">
        <v>47934.263739119699</v>
      </c>
      <c r="J56" s="258">
        <v>107276.17481602301</v>
      </c>
      <c r="K56" s="258">
        <v>365928.64131396799</v>
      </c>
      <c r="L56" s="258">
        <v>1194545.5422912601</v>
      </c>
      <c r="M56" s="258">
        <v>969377.35678249097</v>
      </c>
      <c r="N56" s="258">
        <v>2358764.33330297</v>
      </c>
      <c r="O56" s="258">
        <v>757871.50667167199</v>
      </c>
      <c r="P56" s="258">
        <v>167442.525329094</v>
      </c>
      <c r="Q56" s="258">
        <v>4223497.2238374697</v>
      </c>
      <c r="R56" s="258">
        <v>2145633.5826209099</v>
      </c>
      <c r="S56" s="258">
        <v>2465636.6804098599</v>
      </c>
      <c r="T56" s="258">
        <v>2625414.23467047</v>
      </c>
      <c r="U56" s="258">
        <v>452037.91106067301</v>
      </c>
      <c r="V56" s="258">
        <v>431.30011846119999</v>
      </c>
      <c r="W56" s="258">
        <v>715569.51655496506</v>
      </c>
      <c r="X56" s="258">
        <v>1511139.10718334</v>
      </c>
      <c r="Y56" s="258">
        <v>21999999.999999963</v>
      </c>
      <c r="Z56" s="75"/>
      <c r="AA56" s="76"/>
    </row>
    <row r="57" spans="2:27" s="262" customFormat="1" ht="12.75" customHeight="1" x14ac:dyDescent="0.35">
      <c r="B57" s="263" t="s">
        <v>117</v>
      </c>
      <c r="C57" s="264">
        <v>5185606.6133998698</v>
      </c>
      <c r="D57" s="264">
        <v>8541226.8846801408</v>
      </c>
      <c r="E57" s="264">
        <v>9137731.8375510592</v>
      </c>
      <c r="F57" s="264">
        <v>8920095.1852082703</v>
      </c>
      <c r="G57" s="264">
        <v>9609427.9516233504</v>
      </c>
      <c r="H57" s="264">
        <v>9062420.7548432406</v>
      </c>
      <c r="I57" s="264">
        <v>8775365.18241705</v>
      </c>
      <c r="J57" s="264">
        <v>5122285.3860613601</v>
      </c>
      <c r="K57" s="264">
        <v>8187272.6043029604</v>
      </c>
      <c r="L57" s="264">
        <v>13995674.075766999</v>
      </c>
      <c r="M57" s="264">
        <v>19263698.2674818</v>
      </c>
      <c r="N57" s="264">
        <v>15977270.7434012</v>
      </c>
      <c r="O57" s="264">
        <v>13087698.5466814</v>
      </c>
      <c r="P57" s="264">
        <v>9062401.00959149</v>
      </c>
      <c r="Q57" s="264">
        <v>21936335.6658074</v>
      </c>
      <c r="R57" s="264">
        <v>5595483.0367780803</v>
      </c>
      <c r="S57" s="264">
        <v>12371766.233625101</v>
      </c>
      <c r="T57" s="264">
        <v>8067076.9743222203</v>
      </c>
      <c r="U57" s="264">
        <v>8330704.8055473603</v>
      </c>
      <c r="V57" s="264">
        <v>5753257.4708843296</v>
      </c>
      <c r="W57" s="264">
        <v>10082869.7254526</v>
      </c>
      <c r="X57" s="264">
        <v>27934331.044572402</v>
      </c>
      <c r="Y57" s="264">
        <v>243999999.99999973</v>
      </c>
      <c r="Z57" s="265"/>
      <c r="AA57" s="266"/>
    </row>
    <row r="58" spans="2:27" s="2" customFormat="1" ht="31" x14ac:dyDescent="0.35">
      <c r="B58" s="249" t="s">
        <v>118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75"/>
      <c r="AA58" s="76"/>
    </row>
    <row r="59" spans="2:27" s="4" customFormat="1" x14ac:dyDescent="0.25">
      <c r="B59" s="252" t="s">
        <v>119</v>
      </c>
      <c r="C59" s="254">
        <v>8165172</v>
      </c>
      <c r="D59" s="254">
        <v>14873529</v>
      </c>
      <c r="E59" s="254">
        <v>12496578</v>
      </c>
      <c r="F59" s="254">
        <v>11418751</v>
      </c>
      <c r="G59" s="254">
        <v>15197871</v>
      </c>
      <c r="H59" s="254">
        <v>12573494</v>
      </c>
      <c r="I59" s="254">
        <v>17317660</v>
      </c>
      <c r="J59" s="254">
        <v>9834856</v>
      </c>
      <c r="K59" s="254">
        <v>13784165</v>
      </c>
      <c r="L59" s="254">
        <v>20608035</v>
      </c>
      <c r="M59" s="254">
        <v>24861663</v>
      </c>
      <c r="N59" s="254">
        <v>15454571</v>
      </c>
      <c r="O59" s="254">
        <v>14014410</v>
      </c>
      <c r="P59" s="254">
        <v>11760737</v>
      </c>
      <c r="Q59" s="254">
        <v>26689012</v>
      </c>
      <c r="R59" s="254">
        <v>6580481</v>
      </c>
      <c r="S59" s="254">
        <v>17831362</v>
      </c>
      <c r="T59" s="254">
        <v>9117926</v>
      </c>
      <c r="U59" s="254">
        <v>10324405</v>
      </c>
      <c r="V59" s="254">
        <v>8673917</v>
      </c>
      <c r="W59" s="254">
        <v>15273160</v>
      </c>
      <c r="X59" s="254">
        <v>31765766</v>
      </c>
      <c r="Y59" s="254">
        <v>328617521</v>
      </c>
      <c r="Z59" s="9"/>
      <c r="AA59" s="74"/>
    </row>
    <row r="60" spans="2:27" x14ac:dyDescent="0.35">
      <c r="B60" s="267" t="s">
        <v>120</v>
      </c>
      <c r="C60" s="259">
        <v>0</v>
      </c>
      <c r="D60" s="259">
        <v>0</v>
      </c>
      <c r="E60" s="259">
        <v>3646500</v>
      </c>
      <c r="F60" s="259">
        <v>1171603</v>
      </c>
      <c r="G60" s="259">
        <v>0</v>
      </c>
      <c r="H60" s="259">
        <v>1617541</v>
      </c>
      <c r="I60" s="259">
        <v>0</v>
      </c>
      <c r="J60" s="259">
        <v>998895</v>
      </c>
      <c r="K60" s="259">
        <v>665934</v>
      </c>
      <c r="L60" s="259">
        <v>0</v>
      </c>
      <c r="M60" s="259">
        <v>0</v>
      </c>
      <c r="N60" s="259">
        <v>0</v>
      </c>
      <c r="O60" s="259">
        <v>1643978</v>
      </c>
      <c r="P60" s="259">
        <v>0</v>
      </c>
      <c r="Q60" s="259">
        <v>2142652</v>
      </c>
      <c r="R60" s="259">
        <v>0</v>
      </c>
      <c r="S60" s="259">
        <v>5695971</v>
      </c>
      <c r="T60" s="259">
        <v>0</v>
      </c>
      <c r="U60" s="259">
        <v>0</v>
      </c>
      <c r="V60" s="259">
        <v>0</v>
      </c>
      <c r="W60" s="259">
        <v>6934458</v>
      </c>
      <c r="X60" s="259">
        <v>0</v>
      </c>
      <c r="Y60" s="259">
        <v>24517532</v>
      </c>
      <c r="Z60" s="9"/>
      <c r="AA60" s="74"/>
    </row>
    <row r="61" spans="2:27" ht="31" x14ac:dyDescent="0.35">
      <c r="B61" s="252" t="s">
        <v>121</v>
      </c>
      <c r="C61" s="254">
        <v>370826.24359838001</v>
      </c>
      <c r="D61" s="254">
        <v>794304.19424309302</v>
      </c>
      <c r="E61" s="254">
        <v>513679.11580802198</v>
      </c>
      <c r="F61" s="254">
        <v>487131.908768275</v>
      </c>
      <c r="G61" s="254">
        <v>577848.91218237695</v>
      </c>
      <c r="H61" s="254">
        <v>441569.68535495602</v>
      </c>
      <c r="I61" s="254">
        <v>962222.92509865097</v>
      </c>
      <c r="J61" s="254">
        <v>488417.607659114</v>
      </c>
      <c r="K61" s="254">
        <v>635102.97317397594</v>
      </c>
      <c r="L61" s="254">
        <v>897035.81279143097</v>
      </c>
      <c r="M61" s="254">
        <v>711011.40672864998</v>
      </c>
      <c r="N61" s="254">
        <v>444305.29182803101</v>
      </c>
      <c r="O61" s="254">
        <v>474535.87362420198</v>
      </c>
      <c r="P61" s="254">
        <v>455439.44245054998</v>
      </c>
      <c r="Q61" s="254">
        <v>755921.30580890505</v>
      </c>
      <c r="R61" s="254">
        <v>145308.81938079701</v>
      </c>
      <c r="S61" s="254">
        <v>581476.66138984798</v>
      </c>
      <c r="T61" s="254">
        <v>214254.27010128699</v>
      </c>
      <c r="U61" s="254">
        <v>239864.42843253401</v>
      </c>
      <c r="V61" s="254">
        <v>369094.53151003597</v>
      </c>
      <c r="W61" s="254">
        <v>393802.48022897303</v>
      </c>
      <c r="X61" s="254">
        <v>1046846.1098379</v>
      </c>
      <c r="Y61" s="254">
        <v>11999999.999999989</v>
      </c>
      <c r="Z61" s="9"/>
      <c r="AA61" s="74"/>
    </row>
    <row r="62" spans="2:27" ht="31" x14ac:dyDescent="0.35">
      <c r="B62" s="268" t="s">
        <v>122</v>
      </c>
      <c r="C62" s="259">
        <v>244602.24343057501</v>
      </c>
      <c r="D62" s="259">
        <v>264905.31207557098</v>
      </c>
      <c r="E62" s="259">
        <v>131282.45035219501</v>
      </c>
      <c r="F62" s="259">
        <v>536831.85826468701</v>
      </c>
      <c r="G62" s="259">
        <v>469545.03134322801</v>
      </c>
      <c r="H62" s="259">
        <v>163097.41742918899</v>
      </c>
      <c r="I62" s="259">
        <v>571791.75312170596</v>
      </c>
      <c r="J62" s="259">
        <v>234041.13711811899</v>
      </c>
      <c r="K62" s="259">
        <v>1096043.9002662899</v>
      </c>
      <c r="L62" s="259">
        <v>634105.20587940502</v>
      </c>
      <c r="M62" s="259">
        <v>375270.33579783503</v>
      </c>
      <c r="N62" s="259">
        <v>680182.05474953505</v>
      </c>
      <c r="O62" s="259">
        <v>328754.65979560901</v>
      </c>
      <c r="P62" s="259">
        <v>153289.631026833</v>
      </c>
      <c r="Q62" s="259">
        <v>1170205.6855905899</v>
      </c>
      <c r="R62" s="259">
        <v>125285.146213543</v>
      </c>
      <c r="S62" s="259">
        <v>380316.84781694401</v>
      </c>
      <c r="T62" s="259">
        <v>148104.15708256001</v>
      </c>
      <c r="U62" s="259">
        <v>596804.89965120505</v>
      </c>
      <c r="V62" s="259">
        <v>581445.95002782904</v>
      </c>
      <c r="W62" s="259">
        <v>109706.78302411801</v>
      </c>
      <c r="X62" s="259">
        <v>1004387.53994241</v>
      </c>
      <c r="Y62" s="259">
        <v>9999999.9999999758</v>
      </c>
      <c r="Z62" s="9"/>
      <c r="AA62" s="74"/>
    </row>
    <row r="63" spans="2:27" x14ac:dyDescent="0.35">
      <c r="B63" s="269" t="s">
        <v>42</v>
      </c>
      <c r="C63" s="256">
        <v>0</v>
      </c>
      <c r="D63" s="256">
        <v>0</v>
      </c>
      <c r="E63" s="256">
        <v>0</v>
      </c>
      <c r="F63" s="256">
        <v>1145236</v>
      </c>
      <c r="G63" s="256">
        <v>0</v>
      </c>
      <c r="H63" s="256">
        <v>0</v>
      </c>
      <c r="I63" s="256">
        <v>0</v>
      </c>
      <c r="J63" s="256">
        <v>0</v>
      </c>
      <c r="K63" s="256">
        <v>0</v>
      </c>
      <c r="L63" s="256">
        <v>0</v>
      </c>
      <c r="M63" s="256">
        <v>0</v>
      </c>
      <c r="N63" s="256">
        <v>150654</v>
      </c>
      <c r="O63" s="256">
        <v>0</v>
      </c>
      <c r="P63" s="256">
        <v>0</v>
      </c>
      <c r="Q63" s="256">
        <v>0</v>
      </c>
      <c r="R63" s="256">
        <v>0</v>
      </c>
      <c r="S63" s="256">
        <v>0</v>
      </c>
      <c r="T63" s="256">
        <v>0</v>
      </c>
      <c r="U63" s="256">
        <v>0</v>
      </c>
      <c r="V63" s="256">
        <v>0</v>
      </c>
      <c r="W63" s="256">
        <v>0</v>
      </c>
      <c r="X63" s="256">
        <v>0</v>
      </c>
      <c r="Y63" s="257">
        <v>1295890</v>
      </c>
      <c r="Z63" s="9"/>
      <c r="AA63" s="74"/>
    </row>
    <row r="64" spans="2:27" x14ac:dyDescent="0.35">
      <c r="B64" s="270" t="s">
        <v>123</v>
      </c>
      <c r="C64" s="271">
        <v>148167730.00804114</v>
      </c>
      <c r="D64" s="271">
        <v>264635330.34842566</v>
      </c>
      <c r="E64" s="271">
        <v>239224980.63642687</v>
      </c>
      <c r="F64" s="271">
        <v>215751600.27307856</v>
      </c>
      <c r="G64" s="271">
        <v>298689286.01262969</v>
      </c>
      <c r="H64" s="271">
        <v>265412678.97717109</v>
      </c>
      <c r="I64" s="271">
        <v>280031698.07057548</v>
      </c>
      <c r="J64" s="271">
        <v>154802030.50625217</v>
      </c>
      <c r="K64" s="271">
        <v>258848836.83322808</v>
      </c>
      <c r="L64" s="271">
        <v>391959926.27797186</v>
      </c>
      <c r="M64" s="271">
        <v>484440675.70546746</v>
      </c>
      <c r="N64" s="271">
        <v>306371570.62452859</v>
      </c>
      <c r="O64" s="271">
        <v>290404199.25316036</v>
      </c>
      <c r="P64" s="271">
        <v>257077045.42618522</v>
      </c>
      <c r="Q64" s="271">
        <v>515846924.14965463</v>
      </c>
      <c r="R64" s="271">
        <v>128437774.23066561</v>
      </c>
      <c r="S64" s="271">
        <v>379882926.22689581</v>
      </c>
      <c r="T64" s="271">
        <v>151082921.26369902</v>
      </c>
      <c r="U64" s="271">
        <v>195066973.31808344</v>
      </c>
      <c r="V64" s="271">
        <v>167708754.59427881</v>
      </c>
      <c r="W64" s="271">
        <v>327071234.47109461</v>
      </c>
      <c r="X64" s="271">
        <v>697816328.79247653</v>
      </c>
      <c r="Y64" s="271">
        <v>6418731425.9999933</v>
      </c>
      <c r="Z64" s="9"/>
      <c r="AA64" s="74"/>
    </row>
    <row r="65" spans="2:27" x14ac:dyDescent="0.35"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9"/>
      <c r="AA65" s="74"/>
    </row>
    <row r="66" spans="2:27" x14ac:dyDescent="0.35">
      <c r="B66" s="79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9"/>
      <c r="AA66" s="74"/>
    </row>
    <row r="67" spans="2:27" x14ac:dyDescent="0.35">
      <c r="B67" s="79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9"/>
      <c r="AA67" s="74"/>
    </row>
    <row r="68" spans="2:27" x14ac:dyDescent="0.35">
      <c r="B68" s="79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"/>
      <c r="AA68" s="74"/>
    </row>
    <row r="69" spans="2:27" x14ac:dyDescent="0.35">
      <c r="B69" s="79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spans="2:27" x14ac:dyDescent="0.35">
      <c r="B70" s="79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</row>
    <row r="71" spans="2:27" x14ac:dyDescent="0.35">
      <c r="B71" s="79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</row>
    <row r="72" spans="2:27" x14ac:dyDescent="0.35">
      <c r="B72" s="79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</row>
    <row r="73" spans="2:27" x14ac:dyDescent="0.35">
      <c r="B73" s="79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</row>
    <row r="74" spans="2:27" x14ac:dyDescent="0.35">
      <c r="B74" s="79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2:27" x14ac:dyDescent="0.35">
      <c r="B75" s="79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2:27" x14ac:dyDescent="0.35">
      <c r="B76" s="79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2:27" x14ac:dyDescent="0.35">
      <c r="B77" s="79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2:27" x14ac:dyDescent="0.35">
      <c r="B78" s="79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2:27" x14ac:dyDescent="0.35">
      <c r="B79" s="79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2:27" x14ac:dyDescent="0.35">
      <c r="B80" s="79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</row>
    <row r="81" spans="2:25" x14ac:dyDescent="0.35">
      <c r="B81" s="79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</row>
    <row r="82" spans="2:25" x14ac:dyDescent="0.35">
      <c r="B82" s="79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</row>
    <row r="83" spans="2:25" x14ac:dyDescent="0.35">
      <c r="B83" s="79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</row>
    <row r="84" spans="2:25" x14ac:dyDescent="0.35">
      <c r="B84" s="79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</row>
    <row r="85" spans="2:25" x14ac:dyDescent="0.35">
      <c r="B85" s="79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</row>
    <row r="86" spans="2:25" x14ac:dyDescent="0.35">
      <c r="B86" s="79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</row>
    <row r="87" spans="2:25" x14ac:dyDescent="0.35">
      <c r="B87" s="79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</row>
    <row r="88" spans="2:25" x14ac:dyDescent="0.35">
      <c r="B88" s="79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</row>
    <row r="89" spans="2:25" x14ac:dyDescent="0.35">
      <c r="B89" s="79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</row>
    <row r="90" spans="2:25" x14ac:dyDescent="0.35">
      <c r="B90" s="79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</row>
    <row r="91" spans="2:25" x14ac:dyDescent="0.35">
      <c r="B91" s="79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</row>
    <row r="92" spans="2:25" x14ac:dyDescent="0.35">
      <c r="B92" s="79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</row>
    <row r="93" spans="2:25" x14ac:dyDescent="0.35">
      <c r="B93" s="79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</row>
    <row r="94" spans="2:25" x14ac:dyDescent="0.35">
      <c r="B94" s="79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</row>
    <row r="95" spans="2:25" x14ac:dyDescent="0.35">
      <c r="B95" s="79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</row>
    <row r="96" spans="2:25" x14ac:dyDescent="0.35">
      <c r="B96" s="79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</row>
    <row r="97" spans="2:25" x14ac:dyDescent="0.35">
      <c r="B97" s="79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</row>
    <row r="98" spans="2:25" x14ac:dyDescent="0.35">
      <c r="B98" s="79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</row>
    <row r="99" spans="2:25" x14ac:dyDescent="0.35">
      <c r="B99" s="79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</row>
    <row r="100" spans="2:25" x14ac:dyDescent="0.35">
      <c r="B100" s="79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</row>
    <row r="101" spans="2:25" x14ac:dyDescent="0.35">
      <c r="B101" s="79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</row>
    <row r="102" spans="2:25" x14ac:dyDescent="0.35">
      <c r="B102" s="79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</row>
    <row r="103" spans="2:25" x14ac:dyDescent="0.35">
      <c r="B103" s="79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</row>
    <row r="104" spans="2:25" x14ac:dyDescent="0.35">
      <c r="B104" s="79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</row>
    <row r="105" spans="2:25" x14ac:dyDescent="0.35">
      <c r="B105" s="79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</row>
    <row r="106" spans="2:25" x14ac:dyDescent="0.35">
      <c r="B106" s="79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</row>
    <row r="107" spans="2:25" x14ac:dyDescent="0.35">
      <c r="B107" s="79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</row>
    <row r="108" spans="2:25" x14ac:dyDescent="0.35">
      <c r="B108" s="79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</row>
    <row r="109" spans="2:25" x14ac:dyDescent="0.35">
      <c r="B109" s="79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</row>
    <row r="110" spans="2:25" x14ac:dyDescent="0.35">
      <c r="B110" s="79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</row>
    <row r="111" spans="2:25" x14ac:dyDescent="0.35">
      <c r="B111" s="79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</row>
    <row r="112" spans="2:25" x14ac:dyDescent="0.35">
      <c r="B112" s="79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</row>
    <row r="113" spans="2:25" x14ac:dyDescent="0.35">
      <c r="B113" s="79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2:25" x14ac:dyDescent="0.35">
      <c r="B114" s="79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</row>
    <row r="115" spans="2:25" x14ac:dyDescent="0.35">
      <c r="B115" s="79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</row>
    <row r="116" spans="2:25" x14ac:dyDescent="0.35">
      <c r="B116" s="79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</row>
    <row r="117" spans="2:25" x14ac:dyDescent="0.35">
      <c r="B117" s="79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</row>
    <row r="118" spans="2:25" x14ac:dyDescent="0.35">
      <c r="B118" s="79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</row>
    <row r="119" spans="2:25" x14ac:dyDescent="0.35">
      <c r="B119" s="79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</row>
    <row r="120" spans="2:25" x14ac:dyDescent="0.35">
      <c r="B120" s="79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</row>
    <row r="121" spans="2:25" x14ac:dyDescent="0.35">
      <c r="B121" s="79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</row>
    <row r="122" spans="2:25" x14ac:dyDescent="0.35">
      <c r="B122" s="79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</row>
    <row r="123" spans="2:25" x14ac:dyDescent="0.35">
      <c r="B123" s="79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</row>
    <row r="124" spans="2:25" x14ac:dyDescent="0.35">
      <c r="B124" s="79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</row>
    <row r="125" spans="2:25" x14ac:dyDescent="0.35">
      <c r="B125" s="79"/>
      <c r="C125" s="78"/>
    </row>
    <row r="126" spans="2:25" x14ac:dyDescent="0.35">
      <c r="B126" s="79"/>
      <c r="C126" s="78"/>
    </row>
    <row r="127" spans="2:25" x14ac:dyDescent="0.35">
      <c r="B127" s="79"/>
      <c r="C127" s="78"/>
    </row>
    <row r="128" spans="2:25" x14ac:dyDescent="0.35">
      <c r="B128" s="79"/>
      <c r="C128" s="78"/>
    </row>
    <row r="129" spans="2:3" x14ac:dyDescent="0.35">
      <c r="B129" s="79"/>
      <c r="C129" s="78"/>
    </row>
    <row r="130" spans="2:3" x14ac:dyDescent="0.35">
      <c r="B130" s="79"/>
      <c r="C130" s="78"/>
    </row>
    <row r="131" spans="2:3" x14ac:dyDescent="0.35">
      <c r="B131" s="79"/>
      <c r="C131" s="78"/>
    </row>
    <row r="132" spans="2:3" x14ac:dyDescent="0.35">
      <c r="B132" s="79"/>
      <c r="C132" s="78"/>
    </row>
    <row r="133" spans="2:3" x14ac:dyDescent="0.35">
      <c r="B133" s="79"/>
      <c r="C133" s="78"/>
    </row>
    <row r="134" spans="2:3" x14ac:dyDescent="0.35">
      <c r="B134" s="79"/>
      <c r="C134" s="78"/>
    </row>
    <row r="135" spans="2:3" x14ac:dyDescent="0.35">
      <c r="B135" s="79"/>
      <c r="C135" s="78"/>
    </row>
    <row r="136" spans="2:3" x14ac:dyDescent="0.35">
      <c r="B136" s="79"/>
      <c r="C136" s="78"/>
    </row>
    <row r="137" spans="2:3" x14ac:dyDescent="0.35">
      <c r="B137" s="79"/>
      <c r="C137" s="78"/>
    </row>
    <row r="138" spans="2:3" x14ac:dyDescent="0.35">
      <c r="B138" s="79"/>
      <c r="C138" s="78"/>
    </row>
    <row r="139" spans="2:3" x14ac:dyDescent="0.35">
      <c r="B139" s="79"/>
      <c r="C139" s="78"/>
    </row>
    <row r="140" spans="2:3" x14ac:dyDescent="0.35">
      <c r="B140" s="79"/>
      <c r="C140" s="78"/>
    </row>
    <row r="141" spans="2:3" x14ac:dyDescent="0.35">
      <c r="B141" s="79"/>
      <c r="C141" s="78"/>
    </row>
    <row r="142" spans="2:3" x14ac:dyDescent="0.35">
      <c r="B142" s="79"/>
      <c r="C142" s="78"/>
    </row>
    <row r="143" spans="2:3" x14ac:dyDescent="0.35">
      <c r="B143" s="79"/>
      <c r="C143" s="78"/>
    </row>
    <row r="144" spans="2:3" x14ac:dyDescent="0.35">
      <c r="B144" s="79"/>
      <c r="C144" s="78"/>
    </row>
    <row r="145" spans="2:3" x14ac:dyDescent="0.35">
      <c r="B145" s="79"/>
      <c r="C145" s="78"/>
    </row>
    <row r="146" spans="2:3" x14ac:dyDescent="0.35">
      <c r="B146" s="79"/>
      <c r="C146" s="78"/>
    </row>
    <row r="147" spans="2:3" x14ac:dyDescent="0.35">
      <c r="B147" s="79"/>
      <c r="C147" s="78"/>
    </row>
    <row r="148" spans="2:3" x14ac:dyDescent="0.35">
      <c r="B148" s="79"/>
      <c r="C148" s="78"/>
    </row>
    <row r="149" spans="2:3" x14ac:dyDescent="0.35">
      <c r="B149" s="79"/>
      <c r="C149" s="78"/>
    </row>
    <row r="150" spans="2:3" x14ac:dyDescent="0.35">
      <c r="B150" s="79"/>
      <c r="C150" s="78"/>
    </row>
    <row r="151" spans="2:3" x14ac:dyDescent="0.35">
      <c r="B151" s="79"/>
      <c r="C151" s="78"/>
    </row>
    <row r="152" spans="2:3" x14ac:dyDescent="0.35">
      <c r="B152" s="79"/>
      <c r="C152" s="78"/>
    </row>
    <row r="153" spans="2:3" x14ac:dyDescent="0.35">
      <c r="B153" s="79"/>
      <c r="C153" s="78"/>
    </row>
    <row r="154" spans="2:3" x14ac:dyDescent="0.35">
      <c r="B154" s="79"/>
      <c r="C154" s="78"/>
    </row>
    <row r="155" spans="2:3" x14ac:dyDescent="0.35">
      <c r="B155" s="79"/>
      <c r="C155" s="78"/>
    </row>
    <row r="156" spans="2:3" x14ac:dyDescent="0.35">
      <c r="B156" s="79"/>
      <c r="C156" s="78"/>
    </row>
    <row r="157" spans="2:3" x14ac:dyDescent="0.35">
      <c r="B157" s="79"/>
      <c r="C157" s="78"/>
    </row>
    <row r="158" spans="2:3" x14ac:dyDescent="0.35">
      <c r="B158" s="79"/>
      <c r="C158" s="78"/>
    </row>
    <row r="159" spans="2:3" x14ac:dyDescent="0.35">
      <c r="B159" s="79"/>
      <c r="C159" s="78"/>
    </row>
    <row r="160" spans="2:3" x14ac:dyDescent="0.35">
      <c r="B160" s="79"/>
      <c r="C160" s="78"/>
    </row>
    <row r="161" spans="2:3" x14ac:dyDescent="0.35">
      <c r="B161" s="79"/>
      <c r="C161" s="78"/>
    </row>
    <row r="162" spans="2:3" x14ac:dyDescent="0.35">
      <c r="B162" s="79"/>
      <c r="C162" s="78"/>
    </row>
    <row r="163" spans="2:3" x14ac:dyDescent="0.35">
      <c r="B163" s="79"/>
      <c r="C163" s="78"/>
    </row>
    <row r="164" spans="2:3" x14ac:dyDescent="0.35">
      <c r="B164" s="79"/>
      <c r="C164" s="78"/>
    </row>
    <row r="165" spans="2:3" x14ac:dyDescent="0.35">
      <c r="B165" s="79"/>
      <c r="C165" s="78"/>
    </row>
    <row r="166" spans="2:3" x14ac:dyDescent="0.35">
      <c r="B166" s="79"/>
      <c r="C166" s="78"/>
    </row>
    <row r="167" spans="2:3" x14ac:dyDescent="0.35">
      <c r="B167" s="79"/>
      <c r="C167" s="78"/>
    </row>
    <row r="168" spans="2:3" x14ac:dyDescent="0.35">
      <c r="B168" s="79"/>
      <c r="C168" s="78"/>
    </row>
    <row r="169" spans="2:3" x14ac:dyDescent="0.35">
      <c r="B169" s="79"/>
      <c r="C169" s="78"/>
    </row>
    <row r="170" spans="2:3" x14ac:dyDescent="0.35">
      <c r="B170" s="79"/>
      <c r="C170" s="78"/>
    </row>
    <row r="171" spans="2:3" x14ac:dyDescent="0.35">
      <c r="B171" s="79"/>
      <c r="C171" s="78"/>
    </row>
    <row r="172" spans="2:3" x14ac:dyDescent="0.35">
      <c r="B172" s="79"/>
      <c r="C172" s="78"/>
    </row>
    <row r="173" spans="2:3" x14ac:dyDescent="0.35">
      <c r="B173" s="79"/>
      <c r="C173" s="78"/>
    </row>
    <row r="174" spans="2:3" x14ac:dyDescent="0.35">
      <c r="B174" s="79"/>
      <c r="C174" s="78"/>
    </row>
    <row r="175" spans="2:3" x14ac:dyDescent="0.35">
      <c r="B175" s="79"/>
      <c r="C175" s="78"/>
    </row>
    <row r="176" spans="2:3" x14ac:dyDescent="0.35">
      <c r="B176" s="79"/>
      <c r="C176" s="78"/>
    </row>
    <row r="177" spans="2:3" x14ac:dyDescent="0.35">
      <c r="B177" s="79"/>
      <c r="C177" s="78"/>
    </row>
    <row r="178" spans="2:3" x14ac:dyDescent="0.35">
      <c r="B178" s="79"/>
      <c r="C178" s="78"/>
    </row>
    <row r="179" spans="2:3" x14ac:dyDescent="0.35">
      <c r="B179" s="79"/>
      <c r="C179" s="78"/>
    </row>
    <row r="180" spans="2:3" x14ac:dyDescent="0.35">
      <c r="B180" s="79"/>
      <c r="C180" s="78"/>
    </row>
    <row r="181" spans="2:3" x14ac:dyDescent="0.35">
      <c r="B181" s="79"/>
      <c r="C181" s="78"/>
    </row>
    <row r="182" spans="2:3" x14ac:dyDescent="0.35">
      <c r="B182" s="79"/>
      <c r="C182" s="78"/>
    </row>
    <row r="183" spans="2:3" x14ac:dyDescent="0.35">
      <c r="B183" s="79"/>
      <c r="C183" s="78"/>
    </row>
    <row r="184" spans="2:3" x14ac:dyDescent="0.35">
      <c r="B184" s="79"/>
      <c r="C184" s="78"/>
    </row>
    <row r="185" spans="2:3" x14ac:dyDescent="0.35">
      <c r="B185" s="79"/>
      <c r="C185" s="78"/>
    </row>
    <row r="186" spans="2:3" x14ac:dyDescent="0.35">
      <c r="B186" s="79"/>
      <c r="C186" s="78"/>
    </row>
    <row r="187" spans="2:3" x14ac:dyDescent="0.35">
      <c r="B187" s="79"/>
      <c r="C187" s="78"/>
    </row>
  </sheetData>
  <conditionalFormatting sqref="Y6">
    <cfRule type="expression" dxfId="3" priority="1" stopIfTrue="1">
      <formula>$A$1&gt;0</formula>
    </cfRule>
  </conditionalFormatting>
  <hyperlinks>
    <hyperlink ref="Y1" location="Cynnwys!A1" display="Yn ol i cynnwy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="60" zoomScaleNormal="60" workbookViewId="0">
      <selection activeCell="B36" sqref="B36"/>
    </sheetView>
  </sheetViews>
  <sheetFormatPr defaultColWidth="8.84375" defaultRowHeight="15.5" x14ac:dyDescent="0.35"/>
  <cols>
    <col min="1" max="1" width="2.23046875" style="1" customWidth="1"/>
    <col min="2" max="2" width="23.921875" style="1" customWidth="1"/>
    <col min="3" max="3" width="2.765625" style="1" customWidth="1"/>
    <col min="4" max="4" width="9" style="1" customWidth="1"/>
    <col min="5" max="5" width="2.765625" style="1" customWidth="1"/>
    <col min="6" max="6" width="9" style="1" customWidth="1"/>
    <col min="7" max="7" width="2.765625" style="1" customWidth="1"/>
    <col min="8" max="8" width="8.15234375" style="1" customWidth="1"/>
    <col min="9" max="9" width="2.765625" style="1" customWidth="1"/>
    <col min="10" max="10" width="9.69140625" style="1" customWidth="1"/>
    <col min="11" max="11" width="2.765625" style="1" customWidth="1"/>
    <col min="12" max="12" width="14.3046875" style="1" customWidth="1"/>
    <col min="13" max="13" width="2.765625" style="1" customWidth="1"/>
    <col min="14" max="14" width="10.23046875" style="1" customWidth="1"/>
    <col min="15" max="15" width="3.4609375" style="1" customWidth="1"/>
    <col min="16" max="16" width="8.3046875" style="60" customWidth="1"/>
    <col min="17" max="17" width="5.765625" style="60" customWidth="1"/>
    <col min="18" max="18" width="8.84375" style="60"/>
    <col min="19" max="19" width="13.4609375" style="60" bestFit="1" customWidth="1"/>
    <col min="20" max="20" width="2.765625" style="60" customWidth="1"/>
    <col min="21" max="21" width="14.53515625" style="60" bestFit="1" customWidth="1"/>
    <col min="22" max="22" width="6.07421875" style="60" bestFit="1" customWidth="1"/>
    <col min="23" max="23" width="10.69140625" style="60" bestFit="1" customWidth="1"/>
    <col min="24" max="24" width="13.4609375" style="60" bestFit="1" customWidth="1"/>
    <col min="25" max="256" width="8.84375" style="1"/>
    <col min="257" max="257" width="2.23046875" style="1" customWidth="1"/>
    <col min="258" max="258" width="17.53515625" style="1" customWidth="1"/>
    <col min="259" max="259" width="2.765625" style="1" customWidth="1"/>
    <col min="260" max="260" width="9" style="1" customWidth="1"/>
    <col min="261" max="261" width="2.765625" style="1" customWidth="1"/>
    <col min="262" max="262" width="9" style="1" customWidth="1"/>
    <col min="263" max="263" width="2.765625" style="1" customWidth="1"/>
    <col min="264" max="264" width="8.15234375" style="1" customWidth="1"/>
    <col min="265" max="265" width="2.765625" style="1" customWidth="1"/>
    <col min="266" max="266" width="9.69140625" style="1" customWidth="1"/>
    <col min="267" max="267" width="2.765625" style="1" customWidth="1"/>
    <col min="268" max="268" width="12" style="1" customWidth="1"/>
    <col min="269" max="269" width="2.765625" style="1" customWidth="1"/>
    <col min="270" max="270" width="10.23046875" style="1" customWidth="1"/>
    <col min="271" max="271" width="3.4609375" style="1" customWidth="1"/>
    <col min="272" max="272" width="8.3046875" style="1" customWidth="1"/>
    <col min="273" max="273" width="5.765625" style="1" customWidth="1"/>
    <col min="274" max="274" width="8.84375" style="1"/>
    <col min="275" max="275" width="13.4609375" style="1" bestFit="1" customWidth="1"/>
    <col min="276" max="276" width="2.765625" style="1" customWidth="1"/>
    <col min="277" max="277" width="14.53515625" style="1" bestFit="1" customWidth="1"/>
    <col min="278" max="278" width="6.07421875" style="1" bestFit="1" customWidth="1"/>
    <col min="279" max="279" width="10.69140625" style="1" bestFit="1" customWidth="1"/>
    <col min="280" max="280" width="13.4609375" style="1" bestFit="1" customWidth="1"/>
    <col min="281" max="512" width="8.84375" style="1"/>
    <col min="513" max="513" width="2.23046875" style="1" customWidth="1"/>
    <col min="514" max="514" width="17.53515625" style="1" customWidth="1"/>
    <col min="515" max="515" width="2.765625" style="1" customWidth="1"/>
    <col min="516" max="516" width="9" style="1" customWidth="1"/>
    <col min="517" max="517" width="2.765625" style="1" customWidth="1"/>
    <col min="518" max="518" width="9" style="1" customWidth="1"/>
    <col min="519" max="519" width="2.765625" style="1" customWidth="1"/>
    <col min="520" max="520" width="8.15234375" style="1" customWidth="1"/>
    <col min="521" max="521" width="2.765625" style="1" customWidth="1"/>
    <col min="522" max="522" width="9.69140625" style="1" customWidth="1"/>
    <col min="523" max="523" width="2.765625" style="1" customWidth="1"/>
    <col min="524" max="524" width="12" style="1" customWidth="1"/>
    <col min="525" max="525" width="2.765625" style="1" customWidth="1"/>
    <col min="526" max="526" width="10.23046875" style="1" customWidth="1"/>
    <col min="527" max="527" width="3.4609375" style="1" customWidth="1"/>
    <col min="528" max="528" width="8.3046875" style="1" customWidth="1"/>
    <col min="529" max="529" width="5.765625" style="1" customWidth="1"/>
    <col min="530" max="530" width="8.84375" style="1"/>
    <col min="531" max="531" width="13.4609375" style="1" bestFit="1" customWidth="1"/>
    <col min="532" max="532" width="2.765625" style="1" customWidth="1"/>
    <col min="533" max="533" width="14.53515625" style="1" bestFit="1" customWidth="1"/>
    <col min="534" max="534" width="6.07421875" style="1" bestFit="1" customWidth="1"/>
    <col min="535" max="535" width="10.69140625" style="1" bestFit="1" customWidth="1"/>
    <col min="536" max="536" width="13.4609375" style="1" bestFit="1" customWidth="1"/>
    <col min="537" max="768" width="8.84375" style="1"/>
    <col min="769" max="769" width="2.23046875" style="1" customWidth="1"/>
    <col min="770" max="770" width="17.53515625" style="1" customWidth="1"/>
    <col min="771" max="771" width="2.765625" style="1" customWidth="1"/>
    <col min="772" max="772" width="9" style="1" customWidth="1"/>
    <col min="773" max="773" width="2.765625" style="1" customWidth="1"/>
    <col min="774" max="774" width="9" style="1" customWidth="1"/>
    <col min="775" max="775" width="2.765625" style="1" customWidth="1"/>
    <col min="776" max="776" width="8.15234375" style="1" customWidth="1"/>
    <col min="777" max="777" width="2.765625" style="1" customWidth="1"/>
    <col min="778" max="778" width="9.69140625" style="1" customWidth="1"/>
    <col min="779" max="779" width="2.765625" style="1" customWidth="1"/>
    <col min="780" max="780" width="12" style="1" customWidth="1"/>
    <col min="781" max="781" width="2.765625" style="1" customWidth="1"/>
    <col min="782" max="782" width="10.23046875" style="1" customWidth="1"/>
    <col min="783" max="783" width="3.4609375" style="1" customWidth="1"/>
    <col min="784" max="784" width="8.3046875" style="1" customWidth="1"/>
    <col min="785" max="785" width="5.765625" style="1" customWidth="1"/>
    <col min="786" max="786" width="8.84375" style="1"/>
    <col min="787" max="787" width="13.4609375" style="1" bestFit="1" customWidth="1"/>
    <col min="788" max="788" width="2.765625" style="1" customWidth="1"/>
    <col min="789" max="789" width="14.53515625" style="1" bestFit="1" customWidth="1"/>
    <col min="790" max="790" width="6.07421875" style="1" bestFit="1" customWidth="1"/>
    <col min="791" max="791" width="10.69140625" style="1" bestFit="1" customWidth="1"/>
    <col min="792" max="792" width="13.4609375" style="1" bestFit="1" customWidth="1"/>
    <col min="793" max="1024" width="8.84375" style="1"/>
    <col min="1025" max="1025" width="2.23046875" style="1" customWidth="1"/>
    <col min="1026" max="1026" width="17.53515625" style="1" customWidth="1"/>
    <col min="1027" max="1027" width="2.765625" style="1" customWidth="1"/>
    <col min="1028" max="1028" width="9" style="1" customWidth="1"/>
    <col min="1029" max="1029" width="2.765625" style="1" customWidth="1"/>
    <col min="1030" max="1030" width="9" style="1" customWidth="1"/>
    <col min="1031" max="1031" width="2.765625" style="1" customWidth="1"/>
    <col min="1032" max="1032" width="8.15234375" style="1" customWidth="1"/>
    <col min="1033" max="1033" width="2.765625" style="1" customWidth="1"/>
    <col min="1034" max="1034" width="9.69140625" style="1" customWidth="1"/>
    <col min="1035" max="1035" width="2.765625" style="1" customWidth="1"/>
    <col min="1036" max="1036" width="12" style="1" customWidth="1"/>
    <col min="1037" max="1037" width="2.765625" style="1" customWidth="1"/>
    <col min="1038" max="1038" width="10.23046875" style="1" customWidth="1"/>
    <col min="1039" max="1039" width="3.4609375" style="1" customWidth="1"/>
    <col min="1040" max="1040" width="8.3046875" style="1" customWidth="1"/>
    <col min="1041" max="1041" width="5.765625" style="1" customWidth="1"/>
    <col min="1042" max="1042" width="8.84375" style="1"/>
    <col min="1043" max="1043" width="13.4609375" style="1" bestFit="1" customWidth="1"/>
    <col min="1044" max="1044" width="2.765625" style="1" customWidth="1"/>
    <col min="1045" max="1045" width="14.53515625" style="1" bestFit="1" customWidth="1"/>
    <col min="1046" max="1046" width="6.07421875" style="1" bestFit="1" customWidth="1"/>
    <col min="1047" max="1047" width="10.69140625" style="1" bestFit="1" customWidth="1"/>
    <col min="1048" max="1048" width="13.4609375" style="1" bestFit="1" customWidth="1"/>
    <col min="1049" max="1280" width="8.84375" style="1"/>
    <col min="1281" max="1281" width="2.23046875" style="1" customWidth="1"/>
    <col min="1282" max="1282" width="17.53515625" style="1" customWidth="1"/>
    <col min="1283" max="1283" width="2.765625" style="1" customWidth="1"/>
    <col min="1284" max="1284" width="9" style="1" customWidth="1"/>
    <col min="1285" max="1285" width="2.765625" style="1" customWidth="1"/>
    <col min="1286" max="1286" width="9" style="1" customWidth="1"/>
    <col min="1287" max="1287" width="2.765625" style="1" customWidth="1"/>
    <col min="1288" max="1288" width="8.15234375" style="1" customWidth="1"/>
    <col min="1289" max="1289" width="2.765625" style="1" customWidth="1"/>
    <col min="1290" max="1290" width="9.69140625" style="1" customWidth="1"/>
    <col min="1291" max="1291" width="2.765625" style="1" customWidth="1"/>
    <col min="1292" max="1292" width="12" style="1" customWidth="1"/>
    <col min="1293" max="1293" width="2.765625" style="1" customWidth="1"/>
    <col min="1294" max="1294" width="10.23046875" style="1" customWidth="1"/>
    <col min="1295" max="1295" width="3.4609375" style="1" customWidth="1"/>
    <col min="1296" max="1296" width="8.3046875" style="1" customWidth="1"/>
    <col min="1297" max="1297" width="5.765625" style="1" customWidth="1"/>
    <col min="1298" max="1298" width="8.84375" style="1"/>
    <col min="1299" max="1299" width="13.4609375" style="1" bestFit="1" customWidth="1"/>
    <col min="1300" max="1300" width="2.765625" style="1" customWidth="1"/>
    <col min="1301" max="1301" width="14.53515625" style="1" bestFit="1" customWidth="1"/>
    <col min="1302" max="1302" width="6.07421875" style="1" bestFit="1" customWidth="1"/>
    <col min="1303" max="1303" width="10.69140625" style="1" bestFit="1" customWidth="1"/>
    <col min="1304" max="1304" width="13.4609375" style="1" bestFit="1" customWidth="1"/>
    <col min="1305" max="1536" width="8.84375" style="1"/>
    <col min="1537" max="1537" width="2.23046875" style="1" customWidth="1"/>
    <col min="1538" max="1538" width="17.53515625" style="1" customWidth="1"/>
    <col min="1539" max="1539" width="2.765625" style="1" customWidth="1"/>
    <col min="1540" max="1540" width="9" style="1" customWidth="1"/>
    <col min="1541" max="1541" width="2.765625" style="1" customWidth="1"/>
    <col min="1542" max="1542" width="9" style="1" customWidth="1"/>
    <col min="1543" max="1543" width="2.765625" style="1" customWidth="1"/>
    <col min="1544" max="1544" width="8.15234375" style="1" customWidth="1"/>
    <col min="1545" max="1545" width="2.765625" style="1" customWidth="1"/>
    <col min="1546" max="1546" width="9.69140625" style="1" customWidth="1"/>
    <col min="1547" max="1547" width="2.765625" style="1" customWidth="1"/>
    <col min="1548" max="1548" width="12" style="1" customWidth="1"/>
    <col min="1549" max="1549" width="2.765625" style="1" customWidth="1"/>
    <col min="1550" max="1550" width="10.23046875" style="1" customWidth="1"/>
    <col min="1551" max="1551" width="3.4609375" style="1" customWidth="1"/>
    <col min="1552" max="1552" width="8.3046875" style="1" customWidth="1"/>
    <col min="1553" max="1553" width="5.765625" style="1" customWidth="1"/>
    <col min="1554" max="1554" width="8.84375" style="1"/>
    <col min="1555" max="1555" width="13.4609375" style="1" bestFit="1" customWidth="1"/>
    <col min="1556" max="1556" width="2.765625" style="1" customWidth="1"/>
    <col min="1557" max="1557" width="14.53515625" style="1" bestFit="1" customWidth="1"/>
    <col min="1558" max="1558" width="6.07421875" style="1" bestFit="1" customWidth="1"/>
    <col min="1559" max="1559" width="10.69140625" style="1" bestFit="1" customWidth="1"/>
    <col min="1560" max="1560" width="13.4609375" style="1" bestFit="1" customWidth="1"/>
    <col min="1561" max="1792" width="8.84375" style="1"/>
    <col min="1793" max="1793" width="2.23046875" style="1" customWidth="1"/>
    <col min="1794" max="1794" width="17.53515625" style="1" customWidth="1"/>
    <col min="1795" max="1795" width="2.765625" style="1" customWidth="1"/>
    <col min="1796" max="1796" width="9" style="1" customWidth="1"/>
    <col min="1797" max="1797" width="2.765625" style="1" customWidth="1"/>
    <col min="1798" max="1798" width="9" style="1" customWidth="1"/>
    <col min="1799" max="1799" width="2.765625" style="1" customWidth="1"/>
    <col min="1800" max="1800" width="8.15234375" style="1" customWidth="1"/>
    <col min="1801" max="1801" width="2.765625" style="1" customWidth="1"/>
    <col min="1802" max="1802" width="9.69140625" style="1" customWidth="1"/>
    <col min="1803" max="1803" width="2.765625" style="1" customWidth="1"/>
    <col min="1804" max="1804" width="12" style="1" customWidth="1"/>
    <col min="1805" max="1805" width="2.765625" style="1" customWidth="1"/>
    <col min="1806" max="1806" width="10.23046875" style="1" customWidth="1"/>
    <col min="1807" max="1807" width="3.4609375" style="1" customWidth="1"/>
    <col min="1808" max="1808" width="8.3046875" style="1" customWidth="1"/>
    <col min="1809" max="1809" width="5.765625" style="1" customWidth="1"/>
    <col min="1810" max="1810" width="8.84375" style="1"/>
    <col min="1811" max="1811" width="13.4609375" style="1" bestFit="1" customWidth="1"/>
    <col min="1812" max="1812" width="2.765625" style="1" customWidth="1"/>
    <col min="1813" max="1813" width="14.53515625" style="1" bestFit="1" customWidth="1"/>
    <col min="1814" max="1814" width="6.07421875" style="1" bestFit="1" customWidth="1"/>
    <col min="1815" max="1815" width="10.69140625" style="1" bestFit="1" customWidth="1"/>
    <col min="1816" max="1816" width="13.4609375" style="1" bestFit="1" customWidth="1"/>
    <col min="1817" max="2048" width="8.84375" style="1"/>
    <col min="2049" max="2049" width="2.23046875" style="1" customWidth="1"/>
    <col min="2050" max="2050" width="17.53515625" style="1" customWidth="1"/>
    <col min="2051" max="2051" width="2.765625" style="1" customWidth="1"/>
    <col min="2052" max="2052" width="9" style="1" customWidth="1"/>
    <col min="2053" max="2053" width="2.765625" style="1" customWidth="1"/>
    <col min="2054" max="2054" width="9" style="1" customWidth="1"/>
    <col min="2055" max="2055" width="2.765625" style="1" customWidth="1"/>
    <col min="2056" max="2056" width="8.15234375" style="1" customWidth="1"/>
    <col min="2057" max="2057" width="2.765625" style="1" customWidth="1"/>
    <col min="2058" max="2058" width="9.69140625" style="1" customWidth="1"/>
    <col min="2059" max="2059" width="2.765625" style="1" customWidth="1"/>
    <col min="2060" max="2060" width="12" style="1" customWidth="1"/>
    <col min="2061" max="2061" width="2.765625" style="1" customWidth="1"/>
    <col min="2062" max="2062" width="10.23046875" style="1" customWidth="1"/>
    <col min="2063" max="2063" width="3.4609375" style="1" customWidth="1"/>
    <col min="2064" max="2064" width="8.3046875" style="1" customWidth="1"/>
    <col min="2065" max="2065" width="5.765625" style="1" customWidth="1"/>
    <col min="2066" max="2066" width="8.84375" style="1"/>
    <col min="2067" max="2067" width="13.4609375" style="1" bestFit="1" customWidth="1"/>
    <col min="2068" max="2068" width="2.765625" style="1" customWidth="1"/>
    <col min="2069" max="2069" width="14.53515625" style="1" bestFit="1" customWidth="1"/>
    <col min="2070" max="2070" width="6.07421875" style="1" bestFit="1" customWidth="1"/>
    <col min="2071" max="2071" width="10.69140625" style="1" bestFit="1" customWidth="1"/>
    <col min="2072" max="2072" width="13.4609375" style="1" bestFit="1" customWidth="1"/>
    <col min="2073" max="2304" width="8.84375" style="1"/>
    <col min="2305" max="2305" width="2.23046875" style="1" customWidth="1"/>
    <col min="2306" max="2306" width="17.53515625" style="1" customWidth="1"/>
    <col min="2307" max="2307" width="2.765625" style="1" customWidth="1"/>
    <col min="2308" max="2308" width="9" style="1" customWidth="1"/>
    <col min="2309" max="2309" width="2.765625" style="1" customWidth="1"/>
    <col min="2310" max="2310" width="9" style="1" customWidth="1"/>
    <col min="2311" max="2311" width="2.765625" style="1" customWidth="1"/>
    <col min="2312" max="2312" width="8.15234375" style="1" customWidth="1"/>
    <col min="2313" max="2313" width="2.765625" style="1" customWidth="1"/>
    <col min="2314" max="2314" width="9.69140625" style="1" customWidth="1"/>
    <col min="2315" max="2315" width="2.765625" style="1" customWidth="1"/>
    <col min="2316" max="2316" width="12" style="1" customWidth="1"/>
    <col min="2317" max="2317" width="2.765625" style="1" customWidth="1"/>
    <col min="2318" max="2318" width="10.23046875" style="1" customWidth="1"/>
    <col min="2319" max="2319" width="3.4609375" style="1" customWidth="1"/>
    <col min="2320" max="2320" width="8.3046875" style="1" customWidth="1"/>
    <col min="2321" max="2321" width="5.765625" style="1" customWidth="1"/>
    <col min="2322" max="2322" width="8.84375" style="1"/>
    <col min="2323" max="2323" width="13.4609375" style="1" bestFit="1" customWidth="1"/>
    <col min="2324" max="2324" width="2.765625" style="1" customWidth="1"/>
    <col min="2325" max="2325" width="14.53515625" style="1" bestFit="1" customWidth="1"/>
    <col min="2326" max="2326" width="6.07421875" style="1" bestFit="1" customWidth="1"/>
    <col min="2327" max="2327" width="10.69140625" style="1" bestFit="1" customWidth="1"/>
    <col min="2328" max="2328" width="13.4609375" style="1" bestFit="1" customWidth="1"/>
    <col min="2329" max="2560" width="8.84375" style="1"/>
    <col min="2561" max="2561" width="2.23046875" style="1" customWidth="1"/>
    <col min="2562" max="2562" width="17.53515625" style="1" customWidth="1"/>
    <col min="2563" max="2563" width="2.765625" style="1" customWidth="1"/>
    <col min="2564" max="2564" width="9" style="1" customWidth="1"/>
    <col min="2565" max="2565" width="2.765625" style="1" customWidth="1"/>
    <col min="2566" max="2566" width="9" style="1" customWidth="1"/>
    <col min="2567" max="2567" width="2.765625" style="1" customWidth="1"/>
    <col min="2568" max="2568" width="8.15234375" style="1" customWidth="1"/>
    <col min="2569" max="2569" width="2.765625" style="1" customWidth="1"/>
    <col min="2570" max="2570" width="9.69140625" style="1" customWidth="1"/>
    <col min="2571" max="2571" width="2.765625" style="1" customWidth="1"/>
    <col min="2572" max="2572" width="12" style="1" customWidth="1"/>
    <col min="2573" max="2573" width="2.765625" style="1" customWidth="1"/>
    <col min="2574" max="2574" width="10.23046875" style="1" customWidth="1"/>
    <col min="2575" max="2575" width="3.4609375" style="1" customWidth="1"/>
    <col min="2576" max="2576" width="8.3046875" style="1" customWidth="1"/>
    <col min="2577" max="2577" width="5.765625" style="1" customWidth="1"/>
    <col min="2578" max="2578" width="8.84375" style="1"/>
    <col min="2579" max="2579" width="13.4609375" style="1" bestFit="1" customWidth="1"/>
    <col min="2580" max="2580" width="2.765625" style="1" customWidth="1"/>
    <col min="2581" max="2581" width="14.53515625" style="1" bestFit="1" customWidth="1"/>
    <col min="2582" max="2582" width="6.07421875" style="1" bestFit="1" customWidth="1"/>
    <col min="2583" max="2583" width="10.69140625" style="1" bestFit="1" customWidth="1"/>
    <col min="2584" max="2584" width="13.4609375" style="1" bestFit="1" customWidth="1"/>
    <col min="2585" max="2816" width="8.84375" style="1"/>
    <col min="2817" max="2817" width="2.23046875" style="1" customWidth="1"/>
    <col min="2818" max="2818" width="17.53515625" style="1" customWidth="1"/>
    <col min="2819" max="2819" width="2.765625" style="1" customWidth="1"/>
    <col min="2820" max="2820" width="9" style="1" customWidth="1"/>
    <col min="2821" max="2821" width="2.765625" style="1" customWidth="1"/>
    <col min="2822" max="2822" width="9" style="1" customWidth="1"/>
    <col min="2823" max="2823" width="2.765625" style="1" customWidth="1"/>
    <col min="2824" max="2824" width="8.15234375" style="1" customWidth="1"/>
    <col min="2825" max="2825" width="2.765625" style="1" customWidth="1"/>
    <col min="2826" max="2826" width="9.69140625" style="1" customWidth="1"/>
    <col min="2827" max="2827" width="2.765625" style="1" customWidth="1"/>
    <col min="2828" max="2828" width="12" style="1" customWidth="1"/>
    <col min="2829" max="2829" width="2.765625" style="1" customWidth="1"/>
    <col min="2830" max="2830" width="10.23046875" style="1" customWidth="1"/>
    <col min="2831" max="2831" width="3.4609375" style="1" customWidth="1"/>
    <col min="2832" max="2832" width="8.3046875" style="1" customWidth="1"/>
    <col min="2833" max="2833" width="5.765625" style="1" customWidth="1"/>
    <col min="2834" max="2834" width="8.84375" style="1"/>
    <col min="2835" max="2835" width="13.4609375" style="1" bestFit="1" customWidth="1"/>
    <col min="2836" max="2836" width="2.765625" style="1" customWidth="1"/>
    <col min="2837" max="2837" width="14.53515625" style="1" bestFit="1" customWidth="1"/>
    <col min="2838" max="2838" width="6.07421875" style="1" bestFit="1" customWidth="1"/>
    <col min="2839" max="2839" width="10.69140625" style="1" bestFit="1" customWidth="1"/>
    <col min="2840" max="2840" width="13.4609375" style="1" bestFit="1" customWidth="1"/>
    <col min="2841" max="3072" width="8.84375" style="1"/>
    <col min="3073" max="3073" width="2.23046875" style="1" customWidth="1"/>
    <col min="3074" max="3074" width="17.53515625" style="1" customWidth="1"/>
    <col min="3075" max="3075" width="2.765625" style="1" customWidth="1"/>
    <col min="3076" max="3076" width="9" style="1" customWidth="1"/>
    <col min="3077" max="3077" width="2.765625" style="1" customWidth="1"/>
    <col min="3078" max="3078" width="9" style="1" customWidth="1"/>
    <col min="3079" max="3079" width="2.765625" style="1" customWidth="1"/>
    <col min="3080" max="3080" width="8.15234375" style="1" customWidth="1"/>
    <col min="3081" max="3081" width="2.765625" style="1" customWidth="1"/>
    <col min="3082" max="3082" width="9.69140625" style="1" customWidth="1"/>
    <col min="3083" max="3083" width="2.765625" style="1" customWidth="1"/>
    <col min="3084" max="3084" width="12" style="1" customWidth="1"/>
    <col min="3085" max="3085" width="2.765625" style="1" customWidth="1"/>
    <col min="3086" max="3086" width="10.23046875" style="1" customWidth="1"/>
    <col min="3087" max="3087" width="3.4609375" style="1" customWidth="1"/>
    <col min="3088" max="3088" width="8.3046875" style="1" customWidth="1"/>
    <col min="3089" max="3089" width="5.765625" style="1" customWidth="1"/>
    <col min="3090" max="3090" width="8.84375" style="1"/>
    <col min="3091" max="3091" width="13.4609375" style="1" bestFit="1" customWidth="1"/>
    <col min="3092" max="3092" width="2.765625" style="1" customWidth="1"/>
    <col min="3093" max="3093" width="14.53515625" style="1" bestFit="1" customWidth="1"/>
    <col min="3094" max="3094" width="6.07421875" style="1" bestFit="1" customWidth="1"/>
    <col min="3095" max="3095" width="10.69140625" style="1" bestFit="1" customWidth="1"/>
    <col min="3096" max="3096" width="13.4609375" style="1" bestFit="1" customWidth="1"/>
    <col min="3097" max="3328" width="8.84375" style="1"/>
    <col min="3329" max="3329" width="2.23046875" style="1" customWidth="1"/>
    <col min="3330" max="3330" width="17.53515625" style="1" customWidth="1"/>
    <col min="3331" max="3331" width="2.765625" style="1" customWidth="1"/>
    <col min="3332" max="3332" width="9" style="1" customWidth="1"/>
    <col min="3333" max="3333" width="2.765625" style="1" customWidth="1"/>
    <col min="3334" max="3334" width="9" style="1" customWidth="1"/>
    <col min="3335" max="3335" width="2.765625" style="1" customWidth="1"/>
    <col min="3336" max="3336" width="8.15234375" style="1" customWidth="1"/>
    <col min="3337" max="3337" width="2.765625" style="1" customWidth="1"/>
    <col min="3338" max="3338" width="9.69140625" style="1" customWidth="1"/>
    <col min="3339" max="3339" width="2.765625" style="1" customWidth="1"/>
    <col min="3340" max="3340" width="12" style="1" customWidth="1"/>
    <col min="3341" max="3341" width="2.765625" style="1" customWidth="1"/>
    <col min="3342" max="3342" width="10.23046875" style="1" customWidth="1"/>
    <col min="3343" max="3343" width="3.4609375" style="1" customWidth="1"/>
    <col min="3344" max="3344" width="8.3046875" style="1" customWidth="1"/>
    <col min="3345" max="3345" width="5.765625" style="1" customWidth="1"/>
    <col min="3346" max="3346" width="8.84375" style="1"/>
    <col min="3347" max="3347" width="13.4609375" style="1" bestFit="1" customWidth="1"/>
    <col min="3348" max="3348" width="2.765625" style="1" customWidth="1"/>
    <col min="3349" max="3349" width="14.53515625" style="1" bestFit="1" customWidth="1"/>
    <col min="3350" max="3350" width="6.07421875" style="1" bestFit="1" customWidth="1"/>
    <col min="3351" max="3351" width="10.69140625" style="1" bestFit="1" customWidth="1"/>
    <col min="3352" max="3352" width="13.4609375" style="1" bestFit="1" customWidth="1"/>
    <col min="3353" max="3584" width="8.84375" style="1"/>
    <col min="3585" max="3585" width="2.23046875" style="1" customWidth="1"/>
    <col min="3586" max="3586" width="17.53515625" style="1" customWidth="1"/>
    <col min="3587" max="3587" width="2.765625" style="1" customWidth="1"/>
    <col min="3588" max="3588" width="9" style="1" customWidth="1"/>
    <col min="3589" max="3589" width="2.765625" style="1" customWidth="1"/>
    <col min="3590" max="3590" width="9" style="1" customWidth="1"/>
    <col min="3591" max="3591" width="2.765625" style="1" customWidth="1"/>
    <col min="3592" max="3592" width="8.15234375" style="1" customWidth="1"/>
    <col min="3593" max="3593" width="2.765625" style="1" customWidth="1"/>
    <col min="3594" max="3594" width="9.69140625" style="1" customWidth="1"/>
    <col min="3595" max="3595" width="2.765625" style="1" customWidth="1"/>
    <col min="3596" max="3596" width="12" style="1" customWidth="1"/>
    <col min="3597" max="3597" width="2.765625" style="1" customWidth="1"/>
    <col min="3598" max="3598" width="10.23046875" style="1" customWidth="1"/>
    <col min="3599" max="3599" width="3.4609375" style="1" customWidth="1"/>
    <col min="3600" max="3600" width="8.3046875" style="1" customWidth="1"/>
    <col min="3601" max="3601" width="5.765625" style="1" customWidth="1"/>
    <col min="3602" max="3602" width="8.84375" style="1"/>
    <col min="3603" max="3603" width="13.4609375" style="1" bestFit="1" customWidth="1"/>
    <col min="3604" max="3604" width="2.765625" style="1" customWidth="1"/>
    <col min="3605" max="3605" width="14.53515625" style="1" bestFit="1" customWidth="1"/>
    <col min="3606" max="3606" width="6.07421875" style="1" bestFit="1" customWidth="1"/>
    <col min="3607" max="3607" width="10.69140625" style="1" bestFit="1" customWidth="1"/>
    <col min="3608" max="3608" width="13.4609375" style="1" bestFit="1" customWidth="1"/>
    <col min="3609" max="3840" width="8.84375" style="1"/>
    <col min="3841" max="3841" width="2.23046875" style="1" customWidth="1"/>
    <col min="3842" max="3842" width="17.53515625" style="1" customWidth="1"/>
    <col min="3843" max="3843" width="2.765625" style="1" customWidth="1"/>
    <col min="3844" max="3844" width="9" style="1" customWidth="1"/>
    <col min="3845" max="3845" width="2.765625" style="1" customWidth="1"/>
    <col min="3846" max="3846" width="9" style="1" customWidth="1"/>
    <col min="3847" max="3847" width="2.765625" style="1" customWidth="1"/>
    <col min="3848" max="3848" width="8.15234375" style="1" customWidth="1"/>
    <col min="3849" max="3849" width="2.765625" style="1" customWidth="1"/>
    <col min="3850" max="3850" width="9.69140625" style="1" customWidth="1"/>
    <col min="3851" max="3851" width="2.765625" style="1" customWidth="1"/>
    <col min="3852" max="3852" width="12" style="1" customWidth="1"/>
    <col min="3853" max="3853" width="2.765625" style="1" customWidth="1"/>
    <col min="3854" max="3854" width="10.23046875" style="1" customWidth="1"/>
    <col min="3855" max="3855" width="3.4609375" style="1" customWidth="1"/>
    <col min="3856" max="3856" width="8.3046875" style="1" customWidth="1"/>
    <col min="3857" max="3857" width="5.765625" style="1" customWidth="1"/>
    <col min="3858" max="3858" width="8.84375" style="1"/>
    <col min="3859" max="3859" width="13.4609375" style="1" bestFit="1" customWidth="1"/>
    <col min="3860" max="3860" width="2.765625" style="1" customWidth="1"/>
    <col min="3861" max="3861" width="14.53515625" style="1" bestFit="1" customWidth="1"/>
    <col min="3862" max="3862" width="6.07421875" style="1" bestFit="1" customWidth="1"/>
    <col min="3863" max="3863" width="10.69140625" style="1" bestFit="1" customWidth="1"/>
    <col min="3864" max="3864" width="13.4609375" style="1" bestFit="1" customWidth="1"/>
    <col min="3865" max="4096" width="8.84375" style="1"/>
    <col min="4097" max="4097" width="2.23046875" style="1" customWidth="1"/>
    <col min="4098" max="4098" width="17.53515625" style="1" customWidth="1"/>
    <col min="4099" max="4099" width="2.765625" style="1" customWidth="1"/>
    <col min="4100" max="4100" width="9" style="1" customWidth="1"/>
    <col min="4101" max="4101" width="2.765625" style="1" customWidth="1"/>
    <col min="4102" max="4102" width="9" style="1" customWidth="1"/>
    <col min="4103" max="4103" width="2.765625" style="1" customWidth="1"/>
    <col min="4104" max="4104" width="8.15234375" style="1" customWidth="1"/>
    <col min="4105" max="4105" width="2.765625" style="1" customWidth="1"/>
    <col min="4106" max="4106" width="9.69140625" style="1" customWidth="1"/>
    <col min="4107" max="4107" width="2.765625" style="1" customWidth="1"/>
    <col min="4108" max="4108" width="12" style="1" customWidth="1"/>
    <col min="4109" max="4109" width="2.765625" style="1" customWidth="1"/>
    <col min="4110" max="4110" width="10.23046875" style="1" customWidth="1"/>
    <col min="4111" max="4111" width="3.4609375" style="1" customWidth="1"/>
    <col min="4112" max="4112" width="8.3046875" style="1" customWidth="1"/>
    <col min="4113" max="4113" width="5.765625" style="1" customWidth="1"/>
    <col min="4114" max="4114" width="8.84375" style="1"/>
    <col min="4115" max="4115" width="13.4609375" style="1" bestFit="1" customWidth="1"/>
    <col min="4116" max="4116" width="2.765625" style="1" customWidth="1"/>
    <col min="4117" max="4117" width="14.53515625" style="1" bestFit="1" customWidth="1"/>
    <col min="4118" max="4118" width="6.07421875" style="1" bestFit="1" customWidth="1"/>
    <col min="4119" max="4119" width="10.69140625" style="1" bestFit="1" customWidth="1"/>
    <col min="4120" max="4120" width="13.4609375" style="1" bestFit="1" customWidth="1"/>
    <col min="4121" max="4352" width="8.84375" style="1"/>
    <col min="4353" max="4353" width="2.23046875" style="1" customWidth="1"/>
    <col min="4354" max="4354" width="17.53515625" style="1" customWidth="1"/>
    <col min="4355" max="4355" width="2.765625" style="1" customWidth="1"/>
    <col min="4356" max="4356" width="9" style="1" customWidth="1"/>
    <col min="4357" max="4357" width="2.765625" style="1" customWidth="1"/>
    <col min="4358" max="4358" width="9" style="1" customWidth="1"/>
    <col min="4359" max="4359" width="2.765625" style="1" customWidth="1"/>
    <col min="4360" max="4360" width="8.15234375" style="1" customWidth="1"/>
    <col min="4361" max="4361" width="2.765625" style="1" customWidth="1"/>
    <col min="4362" max="4362" width="9.69140625" style="1" customWidth="1"/>
    <col min="4363" max="4363" width="2.765625" style="1" customWidth="1"/>
    <col min="4364" max="4364" width="12" style="1" customWidth="1"/>
    <col min="4365" max="4365" width="2.765625" style="1" customWidth="1"/>
    <col min="4366" max="4366" width="10.23046875" style="1" customWidth="1"/>
    <col min="4367" max="4367" width="3.4609375" style="1" customWidth="1"/>
    <col min="4368" max="4368" width="8.3046875" style="1" customWidth="1"/>
    <col min="4369" max="4369" width="5.765625" style="1" customWidth="1"/>
    <col min="4370" max="4370" width="8.84375" style="1"/>
    <col min="4371" max="4371" width="13.4609375" style="1" bestFit="1" customWidth="1"/>
    <col min="4372" max="4372" width="2.765625" style="1" customWidth="1"/>
    <col min="4373" max="4373" width="14.53515625" style="1" bestFit="1" customWidth="1"/>
    <col min="4374" max="4374" width="6.07421875" style="1" bestFit="1" customWidth="1"/>
    <col min="4375" max="4375" width="10.69140625" style="1" bestFit="1" customWidth="1"/>
    <col min="4376" max="4376" width="13.4609375" style="1" bestFit="1" customWidth="1"/>
    <col min="4377" max="4608" width="8.84375" style="1"/>
    <col min="4609" max="4609" width="2.23046875" style="1" customWidth="1"/>
    <col min="4610" max="4610" width="17.53515625" style="1" customWidth="1"/>
    <col min="4611" max="4611" width="2.765625" style="1" customWidth="1"/>
    <col min="4612" max="4612" width="9" style="1" customWidth="1"/>
    <col min="4613" max="4613" width="2.765625" style="1" customWidth="1"/>
    <col min="4614" max="4614" width="9" style="1" customWidth="1"/>
    <col min="4615" max="4615" width="2.765625" style="1" customWidth="1"/>
    <col min="4616" max="4616" width="8.15234375" style="1" customWidth="1"/>
    <col min="4617" max="4617" width="2.765625" style="1" customWidth="1"/>
    <col min="4618" max="4618" width="9.69140625" style="1" customWidth="1"/>
    <col min="4619" max="4619" width="2.765625" style="1" customWidth="1"/>
    <col min="4620" max="4620" width="12" style="1" customWidth="1"/>
    <col min="4621" max="4621" width="2.765625" style="1" customWidth="1"/>
    <col min="4622" max="4622" width="10.23046875" style="1" customWidth="1"/>
    <col min="4623" max="4623" width="3.4609375" style="1" customWidth="1"/>
    <col min="4624" max="4624" width="8.3046875" style="1" customWidth="1"/>
    <col min="4625" max="4625" width="5.765625" style="1" customWidth="1"/>
    <col min="4626" max="4626" width="8.84375" style="1"/>
    <col min="4627" max="4627" width="13.4609375" style="1" bestFit="1" customWidth="1"/>
    <col min="4628" max="4628" width="2.765625" style="1" customWidth="1"/>
    <col min="4629" max="4629" width="14.53515625" style="1" bestFit="1" customWidth="1"/>
    <col min="4630" max="4630" width="6.07421875" style="1" bestFit="1" customWidth="1"/>
    <col min="4631" max="4631" width="10.69140625" style="1" bestFit="1" customWidth="1"/>
    <col min="4632" max="4632" width="13.4609375" style="1" bestFit="1" customWidth="1"/>
    <col min="4633" max="4864" width="8.84375" style="1"/>
    <col min="4865" max="4865" width="2.23046875" style="1" customWidth="1"/>
    <col min="4866" max="4866" width="17.53515625" style="1" customWidth="1"/>
    <col min="4867" max="4867" width="2.765625" style="1" customWidth="1"/>
    <col min="4868" max="4868" width="9" style="1" customWidth="1"/>
    <col min="4869" max="4869" width="2.765625" style="1" customWidth="1"/>
    <col min="4870" max="4870" width="9" style="1" customWidth="1"/>
    <col min="4871" max="4871" width="2.765625" style="1" customWidth="1"/>
    <col min="4872" max="4872" width="8.15234375" style="1" customWidth="1"/>
    <col min="4873" max="4873" width="2.765625" style="1" customWidth="1"/>
    <col min="4874" max="4874" width="9.69140625" style="1" customWidth="1"/>
    <col min="4875" max="4875" width="2.765625" style="1" customWidth="1"/>
    <col min="4876" max="4876" width="12" style="1" customWidth="1"/>
    <col min="4877" max="4877" width="2.765625" style="1" customWidth="1"/>
    <col min="4878" max="4878" width="10.23046875" style="1" customWidth="1"/>
    <col min="4879" max="4879" width="3.4609375" style="1" customWidth="1"/>
    <col min="4880" max="4880" width="8.3046875" style="1" customWidth="1"/>
    <col min="4881" max="4881" width="5.765625" style="1" customWidth="1"/>
    <col min="4882" max="4882" width="8.84375" style="1"/>
    <col min="4883" max="4883" width="13.4609375" style="1" bestFit="1" customWidth="1"/>
    <col min="4884" max="4884" width="2.765625" style="1" customWidth="1"/>
    <col min="4885" max="4885" width="14.53515625" style="1" bestFit="1" customWidth="1"/>
    <col min="4886" max="4886" width="6.07421875" style="1" bestFit="1" customWidth="1"/>
    <col min="4887" max="4887" width="10.69140625" style="1" bestFit="1" customWidth="1"/>
    <col min="4888" max="4888" width="13.4609375" style="1" bestFit="1" customWidth="1"/>
    <col min="4889" max="5120" width="8.84375" style="1"/>
    <col min="5121" max="5121" width="2.23046875" style="1" customWidth="1"/>
    <col min="5122" max="5122" width="17.53515625" style="1" customWidth="1"/>
    <col min="5123" max="5123" width="2.765625" style="1" customWidth="1"/>
    <col min="5124" max="5124" width="9" style="1" customWidth="1"/>
    <col min="5125" max="5125" width="2.765625" style="1" customWidth="1"/>
    <col min="5126" max="5126" width="9" style="1" customWidth="1"/>
    <col min="5127" max="5127" width="2.765625" style="1" customWidth="1"/>
    <col min="5128" max="5128" width="8.15234375" style="1" customWidth="1"/>
    <col min="5129" max="5129" width="2.765625" style="1" customWidth="1"/>
    <col min="5130" max="5130" width="9.69140625" style="1" customWidth="1"/>
    <col min="5131" max="5131" width="2.765625" style="1" customWidth="1"/>
    <col min="5132" max="5132" width="12" style="1" customWidth="1"/>
    <col min="5133" max="5133" width="2.765625" style="1" customWidth="1"/>
    <col min="5134" max="5134" width="10.23046875" style="1" customWidth="1"/>
    <col min="5135" max="5135" width="3.4609375" style="1" customWidth="1"/>
    <col min="5136" max="5136" width="8.3046875" style="1" customWidth="1"/>
    <col min="5137" max="5137" width="5.765625" style="1" customWidth="1"/>
    <col min="5138" max="5138" width="8.84375" style="1"/>
    <col min="5139" max="5139" width="13.4609375" style="1" bestFit="1" customWidth="1"/>
    <col min="5140" max="5140" width="2.765625" style="1" customWidth="1"/>
    <col min="5141" max="5141" width="14.53515625" style="1" bestFit="1" customWidth="1"/>
    <col min="5142" max="5142" width="6.07421875" style="1" bestFit="1" customWidth="1"/>
    <col min="5143" max="5143" width="10.69140625" style="1" bestFit="1" customWidth="1"/>
    <col min="5144" max="5144" width="13.4609375" style="1" bestFit="1" customWidth="1"/>
    <col min="5145" max="5376" width="8.84375" style="1"/>
    <col min="5377" max="5377" width="2.23046875" style="1" customWidth="1"/>
    <col min="5378" max="5378" width="17.53515625" style="1" customWidth="1"/>
    <col min="5379" max="5379" width="2.765625" style="1" customWidth="1"/>
    <col min="5380" max="5380" width="9" style="1" customWidth="1"/>
    <col min="5381" max="5381" width="2.765625" style="1" customWidth="1"/>
    <col min="5382" max="5382" width="9" style="1" customWidth="1"/>
    <col min="5383" max="5383" width="2.765625" style="1" customWidth="1"/>
    <col min="5384" max="5384" width="8.15234375" style="1" customWidth="1"/>
    <col min="5385" max="5385" width="2.765625" style="1" customWidth="1"/>
    <col min="5386" max="5386" width="9.69140625" style="1" customWidth="1"/>
    <col min="5387" max="5387" width="2.765625" style="1" customWidth="1"/>
    <col min="5388" max="5388" width="12" style="1" customWidth="1"/>
    <col min="5389" max="5389" width="2.765625" style="1" customWidth="1"/>
    <col min="5390" max="5390" width="10.23046875" style="1" customWidth="1"/>
    <col min="5391" max="5391" width="3.4609375" style="1" customWidth="1"/>
    <col min="5392" max="5392" width="8.3046875" style="1" customWidth="1"/>
    <col min="5393" max="5393" width="5.765625" style="1" customWidth="1"/>
    <col min="5394" max="5394" width="8.84375" style="1"/>
    <col min="5395" max="5395" width="13.4609375" style="1" bestFit="1" customWidth="1"/>
    <col min="5396" max="5396" width="2.765625" style="1" customWidth="1"/>
    <col min="5397" max="5397" width="14.53515625" style="1" bestFit="1" customWidth="1"/>
    <col min="5398" max="5398" width="6.07421875" style="1" bestFit="1" customWidth="1"/>
    <col min="5399" max="5399" width="10.69140625" style="1" bestFit="1" customWidth="1"/>
    <col min="5400" max="5400" width="13.4609375" style="1" bestFit="1" customWidth="1"/>
    <col min="5401" max="5632" width="8.84375" style="1"/>
    <col min="5633" max="5633" width="2.23046875" style="1" customWidth="1"/>
    <col min="5634" max="5634" width="17.53515625" style="1" customWidth="1"/>
    <col min="5635" max="5635" width="2.765625" style="1" customWidth="1"/>
    <col min="5636" max="5636" width="9" style="1" customWidth="1"/>
    <col min="5637" max="5637" width="2.765625" style="1" customWidth="1"/>
    <col min="5638" max="5638" width="9" style="1" customWidth="1"/>
    <col min="5639" max="5639" width="2.765625" style="1" customWidth="1"/>
    <col min="5640" max="5640" width="8.15234375" style="1" customWidth="1"/>
    <col min="5641" max="5641" width="2.765625" style="1" customWidth="1"/>
    <col min="5642" max="5642" width="9.69140625" style="1" customWidth="1"/>
    <col min="5643" max="5643" width="2.765625" style="1" customWidth="1"/>
    <col min="5644" max="5644" width="12" style="1" customWidth="1"/>
    <col min="5645" max="5645" width="2.765625" style="1" customWidth="1"/>
    <col min="5646" max="5646" width="10.23046875" style="1" customWidth="1"/>
    <col min="5647" max="5647" width="3.4609375" style="1" customWidth="1"/>
    <col min="5648" max="5648" width="8.3046875" style="1" customWidth="1"/>
    <col min="5649" max="5649" width="5.765625" style="1" customWidth="1"/>
    <col min="5650" max="5650" width="8.84375" style="1"/>
    <col min="5651" max="5651" width="13.4609375" style="1" bestFit="1" customWidth="1"/>
    <col min="5652" max="5652" width="2.765625" style="1" customWidth="1"/>
    <col min="5653" max="5653" width="14.53515625" style="1" bestFit="1" customWidth="1"/>
    <col min="5654" max="5654" width="6.07421875" style="1" bestFit="1" customWidth="1"/>
    <col min="5655" max="5655" width="10.69140625" style="1" bestFit="1" customWidth="1"/>
    <col min="5656" max="5656" width="13.4609375" style="1" bestFit="1" customWidth="1"/>
    <col min="5657" max="5888" width="8.84375" style="1"/>
    <col min="5889" max="5889" width="2.23046875" style="1" customWidth="1"/>
    <col min="5890" max="5890" width="17.53515625" style="1" customWidth="1"/>
    <col min="5891" max="5891" width="2.765625" style="1" customWidth="1"/>
    <col min="5892" max="5892" width="9" style="1" customWidth="1"/>
    <col min="5893" max="5893" width="2.765625" style="1" customWidth="1"/>
    <col min="5894" max="5894" width="9" style="1" customWidth="1"/>
    <col min="5895" max="5895" width="2.765625" style="1" customWidth="1"/>
    <col min="5896" max="5896" width="8.15234375" style="1" customWidth="1"/>
    <col min="5897" max="5897" width="2.765625" style="1" customWidth="1"/>
    <col min="5898" max="5898" width="9.69140625" style="1" customWidth="1"/>
    <col min="5899" max="5899" width="2.765625" style="1" customWidth="1"/>
    <col min="5900" max="5900" width="12" style="1" customWidth="1"/>
    <col min="5901" max="5901" width="2.765625" style="1" customWidth="1"/>
    <col min="5902" max="5902" width="10.23046875" style="1" customWidth="1"/>
    <col min="5903" max="5903" width="3.4609375" style="1" customWidth="1"/>
    <col min="5904" max="5904" width="8.3046875" style="1" customWidth="1"/>
    <col min="5905" max="5905" width="5.765625" style="1" customWidth="1"/>
    <col min="5906" max="5906" width="8.84375" style="1"/>
    <col min="5907" max="5907" width="13.4609375" style="1" bestFit="1" customWidth="1"/>
    <col min="5908" max="5908" width="2.765625" style="1" customWidth="1"/>
    <col min="5909" max="5909" width="14.53515625" style="1" bestFit="1" customWidth="1"/>
    <col min="5910" max="5910" width="6.07421875" style="1" bestFit="1" customWidth="1"/>
    <col min="5911" max="5911" width="10.69140625" style="1" bestFit="1" customWidth="1"/>
    <col min="5912" max="5912" width="13.4609375" style="1" bestFit="1" customWidth="1"/>
    <col min="5913" max="6144" width="8.84375" style="1"/>
    <col min="6145" max="6145" width="2.23046875" style="1" customWidth="1"/>
    <col min="6146" max="6146" width="17.53515625" style="1" customWidth="1"/>
    <col min="6147" max="6147" width="2.765625" style="1" customWidth="1"/>
    <col min="6148" max="6148" width="9" style="1" customWidth="1"/>
    <col min="6149" max="6149" width="2.765625" style="1" customWidth="1"/>
    <col min="6150" max="6150" width="9" style="1" customWidth="1"/>
    <col min="6151" max="6151" width="2.765625" style="1" customWidth="1"/>
    <col min="6152" max="6152" width="8.15234375" style="1" customWidth="1"/>
    <col min="6153" max="6153" width="2.765625" style="1" customWidth="1"/>
    <col min="6154" max="6154" width="9.69140625" style="1" customWidth="1"/>
    <col min="6155" max="6155" width="2.765625" style="1" customWidth="1"/>
    <col min="6156" max="6156" width="12" style="1" customWidth="1"/>
    <col min="6157" max="6157" width="2.765625" style="1" customWidth="1"/>
    <col min="6158" max="6158" width="10.23046875" style="1" customWidth="1"/>
    <col min="6159" max="6159" width="3.4609375" style="1" customWidth="1"/>
    <col min="6160" max="6160" width="8.3046875" style="1" customWidth="1"/>
    <col min="6161" max="6161" width="5.765625" style="1" customWidth="1"/>
    <col min="6162" max="6162" width="8.84375" style="1"/>
    <col min="6163" max="6163" width="13.4609375" style="1" bestFit="1" customWidth="1"/>
    <col min="6164" max="6164" width="2.765625" style="1" customWidth="1"/>
    <col min="6165" max="6165" width="14.53515625" style="1" bestFit="1" customWidth="1"/>
    <col min="6166" max="6166" width="6.07421875" style="1" bestFit="1" customWidth="1"/>
    <col min="6167" max="6167" width="10.69140625" style="1" bestFit="1" customWidth="1"/>
    <col min="6168" max="6168" width="13.4609375" style="1" bestFit="1" customWidth="1"/>
    <col min="6169" max="6400" width="8.84375" style="1"/>
    <col min="6401" max="6401" width="2.23046875" style="1" customWidth="1"/>
    <col min="6402" max="6402" width="17.53515625" style="1" customWidth="1"/>
    <col min="6403" max="6403" width="2.765625" style="1" customWidth="1"/>
    <col min="6404" max="6404" width="9" style="1" customWidth="1"/>
    <col min="6405" max="6405" width="2.765625" style="1" customWidth="1"/>
    <col min="6406" max="6406" width="9" style="1" customWidth="1"/>
    <col min="6407" max="6407" width="2.765625" style="1" customWidth="1"/>
    <col min="6408" max="6408" width="8.15234375" style="1" customWidth="1"/>
    <col min="6409" max="6409" width="2.765625" style="1" customWidth="1"/>
    <col min="6410" max="6410" width="9.69140625" style="1" customWidth="1"/>
    <col min="6411" max="6411" width="2.765625" style="1" customWidth="1"/>
    <col min="6412" max="6412" width="12" style="1" customWidth="1"/>
    <col min="6413" max="6413" width="2.765625" style="1" customWidth="1"/>
    <col min="6414" max="6414" width="10.23046875" style="1" customWidth="1"/>
    <col min="6415" max="6415" width="3.4609375" style="1" customWidth="1"/>
    <col min="6416" max="6416" width="8.3046875" style="1" customWidth="1"/>
    <col min="6417" max="6417" width="5.765625" style="1" customWidth="1"/>
    <col min="6418" max="6418" width="8.84375" style="1"/>
    <col min="6419" max="6419" width="13.4609375" style="1" bestFit="1" customWidth="1"/>
    <col min="6420" max="6420" width="2.765625" style="1" customWidth="1"/>
    <col min="6421" max="6421" width="14.53515625" style="1" bestFit="1" customWidth="1"/>
    <col min="6422" max="6422" width="6.07421875" style="1" bestFit="1" customWidth="1"/>
    <col min="6423" max="6423" width="10.69140625" style="1" bestFit="1" customWidth="1"/>
    <col min="6424" max="6424" width="13.4609375" style="1" bestFit="1" customWidth="1"/>
    <col min="6425" max="6656" width="8.84375" style="1"/>
    <col min="6657" max="6657" width="2.23046875" style="1" customWidth="1"/>
    <col min="6658" max="6658" width="17.53515625" style="1" customWidth="1"/>
    <col min="6659" max="6659" width="2.765625" style="1" customWidth="1"/>
    <col min="6660" max="6660" width="9" style="1" customWidth="1"/>
    <col min="6661" max="6661" width="2.765625" style="1" customWidth="1"/>
    <col min="6662" max="6662" width="9" style="1" customWidth="1"/>
    <col min="6663" max="6663" width="2.765625" style="1" customWidth="1"/>
    <col min="6664" max="6664" width="8.15234375" style="1" customWidth="1"/>
    <col min="6665" max="6665" width="2.765625" style="1" customWidth="1"/>
    <col min="6666" max="6666" width="9.69140625" style="1" customWidth="1"/>
    <col min="6667" max="6667" width="2.765625" style="1" customWidth="1"/>
    <col min="6668" max="6668" width="12" style="1" customWidth="1"/>
    <col min="6669" max="6669" width="2.765625" style="1" customWidth="1"/>
    <col min="6670" max="6670" width="10.23046875" style="1" customWidth="1"/>
    <col min="6671" max="6671" width="3.4609375" style="1" customWidth="1"/>
    <col min="6672" max="6672" width="8.3046875" style="1" customWidth="1"/>
    <col min="6673" max="6673" width="5.765625" style="1" customWidth="1"/>
    <col min="6674" max="6674" width="8.84375" style="1"/>
    <col min="6675" max="6675" width="13.4609375" style="1" bestFit="1" customWidth="1"/>
    <col min="6676" max="6676" width="2.765625" style="1" customWidth="1"/>
    <col min="6677" max="6677" width="14.53515625" style="1" bestFit="1" customWidth="1"/>
    <col min="6678" max="6678" width="6.07421875" style="1" bestFit="1" customWidth="1"/>
    <col min="6679" max="6679" width="10.69140625" style="1" bestFit="1" customWidth="1"/>
    <col min="6680" max="6680" width="13.4609375" style="1" bestFit="1" customWidth="1"/>
    <col min="6681" max="6912" width="8.84375" style="1"/>
    <col min="6913" max="6913" width="2.23046875" style="1" customWidth="1"/>
    <col min="6914" max="6914" width="17.53515625" style="1" customWidth="1"/>
    <col min="6915" max="6915" width="2.765625" style="1" customWidth="1"/>
    <col min="6916" max="6916" width="9" style="1" customWidth="1"/>
    <col min="6917" max="6917" width="2.765625" style="1" customWidth="1"/>
    <col min="6918" max="6918" width="9" style="1" customWidth="1"/>
    <col min="6919" max="6919" width="2.765625" style="1" customWidth="1"/>
    <col min="6920" max="6920" width="8.15234375" style="1" customWidth="1"/>
    <col min="6921" max="6921" width="2.765625" style="1" customWidth="1"/>
    <col min="6922" max="6922" width="9.69140625" style="1" customWidth="1"/>
    <col min="6923" max="6923" width="2.765625" style="1" customWidth="1"/>
    <col min="6924" max="6924" width="12" style="1" customWidth="1"/>
    <col min="6925" max="6925" width="2.765625" style="1" customWidth="1"/>
    <col min="6926" max="6926" width="10.23046875" style="1" customWidth="1"/>
    <col min="6927" max="6927" width="3.4609375" style="1" customWidth="1"/>
    <col min="6928" max="6928" width="8.3046875" style="1" customWidth="1"/>
    <col min="6929" max="6929" width="5.765625" style="1" customWidth="1"/>
    <col min="6930" max="6930" width="8.84375" style="1"/>
    <col min="6931" max="6931" width="13.4609375" style="1" bestFit="1" customWidth="1"/>
    <col min="6932" max="6932" width="2.765625" style="1" customWidth="1"/>
    <col min="6933" max="6933" width="14.53515625" style="1" bestFit="1" customWidth="1"/>
    <col min="6934" max="6934" width="6.07421875" style="1" bestFit="1" customWidth="1"/>
    <col min="6935" max="6935" width="10.69140625" style="1" bestFit="1" customWidth="1"/>
    <col min="6936" max="6936" width="13.4609375" style="1" bestFit="1" customWidth="1"/>
    <col min="6937" max="7168" width="8.84375" style="1"/>
    <col min="7169" max="7169" width="2.23046875" style="1" customWidth="1"/>
    <col min="7170" max="7170" width="17.53515625" style="1" customWidth="1"/>
    <col min="7171" max="7171" width="2.765625" style="1" customWidth="1"/>
    <col min="7172" max="7172" width="9" style="1" customWidth="1"/>
    <col min="7173" max="7173" width="2.765625" style="1" customWidth="1"/>
    <col min="7174" max="7174" width="9" style="1" customWidth="1"/>
    <col min="7175" max="7175" width="2.765625" style="1" customWidth="1"/>
    <col min="7176" max="7176" width="8.15234375" style="1" customWidth="1"/>
    <col min="7177" max="7177" width="2.765625" style="1" customWidth="1"/>
    <col min="7178" max="7178" width="9.69140625" style="1" customWidth="1"/>
    <col min="7179" max="7179" width="2.765625" style="1" customWidth="1"/>
    <col min="7180" max="7180" width="12" style="1" customWidth="1"/>
    <col min="7181" max="7181" width="2.765625" style="1" customWidth="1"/>
    <col min="7182" max="7182" width="10.23046875" style="1" customWidth="1"/>
    <col min="7183" max="7183" width="3.4609375" style="1" customWidth="1"/>
    <col min="7184" max="7184" width="8.3046875" style="1" customWidth="1"/>
    <col min="7185" max="7185" width="5.765625" style="1" customWidth="1"/>
    <col min="7186" max="7186" width="8.84375" style="1"/>
    <col min="7187" max="7187" width="13.4609375" style="1" bestFit="1" customWidth="1"/>
    <col min="7188" max="7188" width="2.765625" style="1" customWidth="1"/>
    <col min="7189" max="7189" width="14.53515625" style="1" bestFit="1" customWidth="1"/>
    <col min="7190" max="7190" width="6.07421875" style="1" bestFit="1" customWidth="1"/>
    <col min="7191" max="7191" width="10.69140625" style="1" bestFit="1" customWidth="1"/>
    <col min="7192" max="7192" width="13.4609375" style="1" bestFit="1" customWidth="1"/>
    <col min="7193" max="7424" width="8.84375" style="1"/>
    <col min="7425" max="7425" width="2.23046875" style="1" customWidth="1"/>
    <col min="7426" max="7426" width="17.53515625" style="1" customWidth="1"/>
    <col min="7427" max="7427" width="2.765625" style="1" customWidth="1"/>
    <col min="7428" max="7428" width="9" style="1" customWidth="1"/>
    <col min="7429" max="7429" width="2.765625" style="1" customWidth="1"/>
    <col min="7430" max="7430" width="9" style="1" customWidth="1"/>
    <col min="7431" max="7431" width="2.765625" style="1" customWidth="1"/>
    <col min="7432" max="7432" width="8.15234375" style="1" customWidth="1"/>
    <col min="7433" max="7433" width="2.765625" style="1" customWidth="1"/>
    <col min="7434" max="7434" width="9.69140625" style="1" customWidth="1"/>
    <col min="7435" max="7435" width="2.765625" style="1" customWidth="1"/>
    <col min="7436" max="7436" width="12" style="1" customWidth="1"/>
    <col min="7437" max="7437" width="2.765625" style="1" customWidth="1"/>
    <col min="7438" max="7438" width="10.23046875" style="1" customWidth="1"/>
    <col min="7439" max="7439" width="3.4609375" style="1" customWidth="1"/>
    <col min="7440" max="7440" width="8.3046875" style="1" customWidth="1"/>
    <col min="7441" max="7441" width="5.765625" style="1" customWidth="1"/>
    <col min="7442" max="7442" width="8.84375" style="1"/>
    <col min="7443" max="7443" width="13.4609375" style="1" bestFit="1" customWidth="1"/>
    <col min="7444" max="7444" width="2.765625" style="1" customWidth="1"/>
    <col min="7445" max="7445" width="14.53515625" style="1" bestFit="1" customWidth="1"/>
    <col min="7446" max="7446" width="6.07421875" style="1" bestFit="1" customWidth="1"/>
    <col min="7447" max="7447" width="10.69140625" style="1" bestFit="1" customWidth="1"/>
    <col min="7448" max="7448" width="13.4609375" style="1" bestFit="1" customWidth="1"/>
    <col min="7449" max="7680" width="8.84375" style="1"/>
    <col min="7681" max="7681" width="2.23046875" style="1" customWidth="1"/>
    <col min="7682" max="7682" width="17.53515625" style="1" customWidth="1"/>
    <col min="7683" max="7683" width="2.765625" style="1" customWidth="1"/>
    <col min="7684" max="7684" width="9" style="1" customWidth="1"/>
    <col min="7685" max="7685" width="2.765625" style="1" customWidth="1"/>
    <col min="7686" max="7686" width="9" style="1" customWidth="1"/>
    <col min="7687" max="7687" width="2.765625" style="1" customWidth="1"/>
    <col min="7688" max="7688" width="8.15234375" style="1" customWidth="1"/>
    <col min="7689" max="7689" width="2.765625" style="1" customWidth="1"/>
    <col min="7690" max="7690" width="9.69140625" style="1" customWidth="1"/>
    <col min="7691" max="7691" width="2.765625" style="1" customWidth="1"/>
    <col min="7692" max="7692" width="12" style="1" customWidth="1"/>
    <col min="7693" max="7693" width="2.765625" style="1" customWidth="1"/>
    <col min="7694" max="7694" width="10.23046875" style="1" customWidth="1"/>
    <col min="7695" max="7695" width="3.4609375" style="1" customWidth="1"/>
    <col min="7696" max="7696" width="8.3046875" style="1" customWidth="1"/>
    <col min="7697" max="7697" width="5.765625" style="1" customWidth="1"/>
    <col min="7698" max="7698" width="8.84375" style="1"/>
    <col min="7699" max="7699" width="13.4609375" style="1" bestFit="1" customWidth="1"/>
    <col min="7700" max="7700" width="2.765625" style="1" customWidth="1"/>
    <col min="7701" max="7701" width="14.53515625" style="1" bestFit="1" customWidth="1"/>
    <col min="7702" max="7702" width="6.07421875" style="1" bestFit="1" customWidth="1"/>
    <col min="7703" max="7703" width="10.69140625" style="1" bestFit="1" customWidth="1"/>
    <col min="7704" max="7704" width="13.4609375" style="1" bestFit="1" customWidth="1"/>
    <col min="7705" max="7936" width="8.84375" style="1"/>
    <col min="7937" max="7937" width="2.23046875" style="1" customWidth="1"/>
    <col min="7938" max="7938" width="17.53515625" style="1" customWidth="1"/>
    <col min="7939" max="7939" width="2.765625" style="1" customWidth="1"/>
    <col min="7940" max="7940" width="9" style="1" customWidth="1"/>
    <col min="7941" max="7941" width="2.765625" style="1" customWidth="1"/>
    <col min="7942" max="7942" width="9" style="1" customWidth="1"/>
    <col min="7943" max="7943" width="2.765625" style="1" customWidth="1"/>
    <col min="7944" max="7944" width="8.15234375" style="1" customWidth="1"/>
    <col min="7945" max="7945" width="2.765625" style="1" customWidth="1"/>
    <col min="7946" max="7946" width="9.69140625" style="1" customWidth="1"/>
    <col min="7947" max="7947" width="2.765625" style="1" customWidth="1"/>
    <col min="7948" max="7948" width="12" style="1" customWidth="1"/>
    <col min="7949" max="7949" width="2.765625" style="1" customWidth="1"/>
    <col min="7950" max="7950" width="10.23046875" style="1" customWidth="1"/>
    <col min="7951" max="7951" width="3.4609375" style="1" customWidth="1"/>
    <col min="7952" max="7952" width="8.3046875" style="1" customWidth="1"/>
    <col min="7953" max="7953" width="5.765625" style="1" customWidth="1"/>
    <col min="7954" max="7954" width="8.84375" style="1"/>
    <col min="7955" max="7955" width="13.4609375" style="1" bestFit="1" customWidth="1"/>
    <col min="7956" max="7956" width="2.765625" style="1" customWidth="1"/>
    <col min="7957" max="7957" width="14.53515625" style="1" bestFit="1" customWidth="1"/>
    <col min="7958" max="7958" width="6.07421875" style="1" bestFit="1" customWidth="1"/>
    <col min="7959" max="7959" width="10.69140625" style="1" bestFit="1" customWidth="1"/>
    <col min="7960" max="7960" width="13.4609375" style="1" bestFit="1" customWidth="1"/>
    <col min="7961" max="8192" width="8.84375" style="1"/>
    <col min="8193" max="8193" width="2.23046875" style="1" customWidth="1"/>
    <col min="8194" max="8194" width="17.53515625" style="1" customWidth="1"/>
    <col min="8195" max="8195" width="2.765625" style="1" customWidth="1"/>
    <col min="8196" max="8196" width="9" style="1" customWidth="1"/>
    <col min="8197" max="8197" width="2.765625" style="1" customWidth="1"/>
    <col min="8198" max="8198" width="9" style="1" customWidth="1"/>
    <col min="8199" max="8199" width="2.765625" style="1" customWidth="1"/>
    <col min="8200" max="8200" width="8.15234375" style="1" customWidth="1"/>
    <col min="8201" max="8201" width="2.765625" style="1" customWidth="1"/>
    <col min="8202" max="8202" width="9.69140625" style="1" customWidth="1"/>
    <col min="8203" max="8203" width="2.765625" style="1" customWidth="1"/>
    <col min="8204" max="8204" width="12" style="1" customWidth="1"/>
    <col min="8205" max="8205" width="2.765625" style="1" customWidth="1"/>
    <col min="8206" max="8206" width="10.23046875" style="1" customWidth="1"/>
    <col min="8207" max="8207" width="3.4609375" style="1" customWidth="1"/>
    <col min="8208" max="8208" width="8.3046875" style="1" customWidth="1"/>
    <col min="8209" max="8209" width="5.765625" style="1" customWidth="1"/>
    <col min="8210" max="8210" width="8.84375" style="1"/>
    <col min="8211" max="8211" width="13.4609375" style="1" bestFit="1" customWidth="1"/>
    <col min="8212" max="8212" width="2.765625" style="1" customWidth="1"/>
    <col min="8213" max="8213" width="14.53515625" style="1" bestFit="1" customWidth="1"/>
    <col min="8214" max="8214" width="6.07421875" style="1" bestFit="1" customWidth="1"/>
    <col min="8215" max="8215" width="10.69140625" style="1" bestFit="1" customWidth="1"/>
    <col min="8216" max="8216" width="13.4609375" style="1" bestFit="1" customWidth="1"/>
    <col min="8217" max="8448" width="8.84375" style="1"/>
    <col min="8449" max="8449" width="2.23046875" style="1" customWidth="1"/>
    <col min="8450" max="8450" width="17.53515625" style="1" customWidth="1"/>
    <col min="8451" max="8451" width="2.765625" style="1" customWidth="1"/>
    <col min="8452" max="8452" width="9" style="1" customWidth="1"/>
    <col min="8453" max="8453" width="2.765625" style="1" customWidth="1"/>
    <col min="8454" max="8454" width="9" style="1" customWidth="1"/>
    <col min="8455" max="8455" width="2.765625" style="1" customWidth="1"/>
    <col min="8456" max="8456" width="8.15234375" style="1" customWidth="1"/>
    <col min="8457" max="8457" width="2.765625" style="1" customWidth="1"/>
    <col min="8458" max="8458" width="9.69140625" style="1" customWidth="1"/>
    <col min="8459" max="8459" width="2.765625" style="1" customWidth="1"/>
    <col min="8460" max="8460" width="12" style="1" customWidth="1"/>
    <col min="8461" max="8461" width="2.765625" style="1" customWidth="1"/>
    <col min="8462" max="8462" width="10.23046875" style="1" customWidth="1"/>
    <col min="8463" max="8463" width="3.4609375" style="1" customWidth="1"/>
    <col min="8464" max="8464" width="8.3046875" style="1" customWidth="1"/>
    <col min="8465" max="8465" width="5.765625" style="1" customWidth="1"/>
    <col min="8466" max="8466" width="8.84375" style="1"/>
    <col min="8467" max="8467" width="13.4609375" style="1" bestFit="1" customWidth="1"/>
    <col min="8468" max="8468" width="2.765625" style="1" customWidth="1"/>
    <col min="8469" max="8469" width="14.53515625" style="1" bestFit="1" customWidth="1"/>
    <col min="8470" max="8470" width="6.07421875" style="1" bestFit="1" customWidth="1"/>
    <col min="8471" max="8471" width="10.69140625" style="1" bestFit="1" customWidth="1"/>
    <col min="8472" max="8472" width="13.4609375" style="1" bestFit="1" customWidth="1"/>
    <col min="8473" max="8704" width="8.84375" style="1"/>
    <col min="8705" max="8705" width="2.23046875" style="1" customWidth="1"/>
    <col min="8706" max="8706" width="17.53515625" style="1" customWidth="1"/>
    <col min="8707" max="8707" width="2.765625" style="1" customWidth="1"/>
    <col min="8708" max="8708" width="9" style="1" customWidth="1"/>
    <col min="8709" max="8709" width="2.765625" style="1" customWidth="1"/>
    <col min="8710" max="8710" width="9" style="1" customWidth="1"/>
    <col min="8711" max="8711" width="2.765625" style="1" customWidth="1"/>
    <col min="8712" max="8712" width="8.15234375" style="1" customWidth="1"/>
    <col min="8713" max="8713" width="2.765625" style="1" customWidth="1"/>
    <col min="8714" max="8714" width="9.69140625" style="1" customWidth="1"/>
    <col min="8715" max="8715" width="2.765625" style="1" customWidth="1"/>
    <col min="8716" max="8716" width="12" style="1" customWidth="1"/>
    <col min="8717" max="8717" width="2.765625" style="1" customWidth="1"/>
    <col min="8718" max="8718" width="10.23046875" style="1" customWidth="1"/>
    <col min="8719" max="8719" width="3.4609375" style="1" customWidth="1"/>
    <col min="8720" max="8720" width="8.3046875" style="1" customWidth="1"/>
    <col min="8721" max="8721" width="5.765625" style="1" customWidth="1"/>
    <col min="8722" max="8722" width="8.84375" style="1"/>
    <col min="8723" max="8723" width="13.4609375" style="1" bestFit="1" customWidth="1"/>
    <col min="8724" max="8724" width="2.765625" style="1" customWidth="1"/>
    <col min="8725" max="8725" width="14.53515625" style="1" bestFit="1" customWidth="1"/>
    <col min="8726" max="8726" width="6.07421875" style="1" bestFit="1" customWidth="1"/>
    <col min="8727" max="8727" width="10.69140625" style="1" bestFit="1" customWidth="1"/>
    <col min="8728" max="8728" width="13.4609375" style="1" bestFit="1" customWidth="1"/>
    <col min="8729" max="8960" width="8.84375" style="1"/>
    <col min="8961" max="8961" width="2.23046875" style="1" customWidth="1"/>
    <col min="8962" max="8962" width="17.53515625" style="1" customWidth="1"/>
    <col min="8963" max="8963" width="2.765625" style="1" customWidth="1"/>
    <col min="8964" max="8964" width="9" style="1" customWidth="1"/>
    <col min="8965" max="8965" width="2.765625" style="1" customWidth="1"/>
    <col min="8966" max="8966" width="9" style="1" customWidth="1"/>
    <col min="8967" max="8967" width="2.765625" style="1" customWidth="1"/>
    <col min="8968" max="8968" width="8.15234375" style="1" customWidth="1"/>
    <col min="8969" max="8969" width="2.765625" style="1" customWidth="1"/>
    <col min="8970" max="8970" width="9.69140625" style="1" customWidth="1"/>
    <col min="8971" max="8971" width="2.765625" style="1" customWidth="1"/>
    <col min="8972" max="8972" width="12" style="1" customWidth="1"/>
    <col min="8973" max="8973" width="2.765625" style="1" customWidth="1"/>
    <col min="8974" max="8974" width="10.23046875" style="1" customWidth="1"/>
    <col min="8975" max="8975" width="3.4609375" style="1" customWidth="1"/>
    <col min="8976" max="8976" width="8.3046875" style="1" customWidth="1"/>
    <col min="8977" max="8977" width="5.765625" style="1" customWidth="1"/>
    <col min="8978" max="8978" width="8.84375" style="1"/>
    <col min="8979" max="8979" width="13.4609375" style="1" bestFit="1" customWidth="1"/>
    <col min="8980" max="8980" width="2.765625" style="1" customWidth="1"/>
    <col min="8981" max="8981" width="14.53515625" style="1" bestFit="1" customWidth="1"/>
    <col min="8982" max="8982" width="6.07421875" style="1" bestFit="1" customWidth="1"/>
    <col min="8983" max="8983" width="10.69140625" style="1" bestFit="1" customWidth="1"/>
    <col min="8984" max="8984" width="13.4609375" style="1" bestFit="1" customWidth="1"/>
    <col min="8985" max="9216" width="8.84375" style="1"/>
    <col min="9217" max="9217" width="2.23046875" style="1" customWidth="1"/>
    <col min="9218" max="9218" width="17.53515625" style="1" customWidth="1"/>
    <col min="9219" max="9219" width="2.765625" style="1" customWidth="1"/>
    <col min="9220" max="9220" width="9" style="1" customWidth="1"/>
    <col min="9221" max="9221" width="2.765625" style="1" customWidth="1"/>
    <col min="9222" max="9222" width="9" style="1" customWidth="1"/>
    <col min="9223" max="9223" width="2.765625" style="1" customWidth="1"/>
    <col min="9224" max="9224" width="8.15234375" style="1" customWidth="1"/>
    <col min="9225" max="9225" width="2.765625" style="1" customWidth="1"/>
    <col min="9226" max="9226" width="9.69140625" style="1" customWidth="1"/>
    <col min="9227" max="9227" width="2.765625" style="1" customWidth="1"/>
    <col min="9228" max="9228" width="12" style="1" customWidth="1"/>
    <col min="9229" max="9229" width="2.765625" style="1" customWidth="1"/>
    <col min="9230" max="9230" width="10.23046875" style="1" customWidth="1"/>
    <col min="9231" max="9231" width="3.4609375" style="1" customWidth="1"/>
    <col min="9232" max="9232" width="8.3046875" style="1" customWidth="1"/>
    <col min="9233" max="9233" width="5.765625" style="1" customWidth="1"/>
    <col min="9234" max="9234" width="8.84375" style="1"/>
    <col min="9235" max="9235" width="13.4609375" style="1" bestFit="1" customWidth="1"/>
    <col min="9236" max="9236" width="2.765625" style="1" customWidth="1"/>
    <col min="9237" max="9237" width="14.53515625" style="1" bestFit="1" customWidth="1"/>
    <col min="9238" max="9238" width="6.07421875" style="1" bestFit="1" customWidth="1"/>
    <col min="9239" max="9239" width="10.69140625" style="1" bestFit="1" customWidth="1"/>
    <col min="9240" max="9240" width="13.4609375" style="1" bestFit="1" customWidth="1"/>
    <col min="9241" max="9472" width="8.84375" style="1"/>
    <col min="9473" max="9473" width="2.23046875" style="1" customWidth="1"/>
    <col min="9474" max="9474" width="17.53515625" style="1" customWidth="1"/>
    <col min="9475" max="9475" width="2.765625" style="1" customWidth="1"/>
    <col min="9476" max="9476" width="9" style="1" customWidth="1"/>
    <col min="9477" max="9477" width="2.765625" style="1" customWidth="1"/>
    <col min="9478" max="9478" width="9" style="1" customWidth="1"/>
    <col min="9479" max="9479" width="2.765625" style="1" customWidth="1"/>
    <col min="9480" max="9480" width="8.15234375" style="1" customWidth="1"/>
    <col min="9481" max="9481" width="2.765625" style="1" customWidth="1"/>
    <col min="9482" max="9482" width="9.69140625" style="1" customWidth="1"/>
    <col min="9483" max="9483" width="2.765625" style="1" customWidth="1"/>
    <col min="9484" max="9484" width="12" style="1" customWidth="1"/>
    <col min="9485" max="9485" width="2.765625" style="1" customWidth="1"/>
    <col min="9486" max="9486" width="10.23046875" style="1" customWidth="1"/>
    <col min="9487" max="9487" width="3.4609375" style="1" customWidth="1"/>
    <col min="9488" max="9488" width="8.3046875" style="1" customWidth="1"/>
    <col min="9489" max="9489" width="5.765625" style="1" customWidth="1"/>
    <col min="9490" max="9490" width="8.84375" style="1"/>
    <col min="9491" max="9491" width="13.4609375" style="1" bestFit="1" customWidth="1"/>
    <col min="9492" max="9492" width="2.765625" style="1" customWidth="1"/>
    <col min="9493" max="9493" width="14.53515625" style="1" bestFit="1" customWidth="1"/>
    <col min="9494" max="9494" width="6.07421875" style="1" bestFit="1" customWidth="1"/>
    <col min="9495" max="9495" width="10.69140625" style="1" bestFit="1" customWidth="1"/>
    <col min="9496" max="9496" width="13.4609375" style="1" bestFit="1" customWidth="1"/>
    <col min="9497" max="9728" width="8.84375" style="1"/>
    <col min="9729" max="9729" width="2.23046875" style="1" customWidth="1"/>
    <col min="9730" max="9730" width="17.53515625" style="1" customWidth="1"/>
    <col min="9731" max="9731" width="2.765625" style="1" customWidth="1"/>
    <col min="9732" max="9732" width="9" style="1" customWidth="1"/>
    <col min="9733" max="9733" width="2.765625" style="1" customWidth="1"/>
    <col min="9734" max="9734" width="9" style="1" customWidth="1"/>
    <col min="9735" max="9735" width="2.765625" style="1" customWidth="1"/>
    <col min="9736" max="9736" width="8.15234375" style="1" customWidth="1"/>
    <col min="9737" max="9737" width="2.765625" style="1" customWidth="1"/>
    <col min="9738" max="9738" width="9.69140625" style="1" customWidth="1"/>
    <col min="9739" max="9739" width="2.765625" style="1" customWidth="1"/>
    <col min="9740" max="9740" width="12" style="1" customWidth="1"/>
    <col min="9741" max="9741" width="2.765625" style="1" customWidth="1"/>
    <col min="9742" max="9742" width="10.23046875" style="1" customWidth="1"/>
    <col min="9743" max="9743" width="3.4609375" style="1" customWidth="1"/>
    <col min="9744" max="9744" width="8.3046875" style="1" customWidth="1"/>
    <col min="9745" max="9745" width="5.765625" style="1" customWidth="1"/>
    <col min="9746" max="9746" width="8.84375" style="1"/>
    <col min="9747" max="9747" width="13.4609375" style="1" bestFit="1" customWidth="1"/>
    <col min="9748" max="9748" width="2.765625" style="1" customWidth="1"/>
    <col min="9749" max="9749" width="14.53515625" style="1" bestFit="1" customWidth="1"/>
    <col min="9750" max="9750" width="6.07421875" style="1" bestFit="1" customWidth="1"/>
    <col min="9751" max="9751" width="10.69140625" style="1" bestFit="1" customWidth="1"/>
    <col min="9752" max="9752" width="13.4609375" style="1" bestFit="1" customWidth="1"/>
    <col min="9753" max="9984" width="8.84375" style="1"/>
    <col min="9985" max="9985" width="2.23046875" style="1" customWidth="1"/>
    <col min="9986" max="9986" width="17.53515625" style="1" customWidth="1"/>
    <col min="9987" max="9987" width="2.765625" style="1" customWidth="1"/>
    <col min="9988" max="9988" width="9" style="1" customWidth="1"/>
    <col min="9989" max="9989" width="2.765625" style="1" customWidth="1"/>
    <col min="9990" max="9990" width="9" style="1" customWidth="1"/>
    <col min="9991" max="9991" width="2.765625" style="1" customWidth="1"/>
    <col min="9992" max="9992" width="8.15234375" style="1" customWidth="1"/>
    <col min="9993" max="9993" width="2.765625" style="1" customWidth="1"/>
    <col min="9994" max="9994" width="9.69140625" style="1" customWidth="1"/>
    <col min="9995" max="9995" width="2.765625" style="1" customWidth="1"/>
    <col min="9996" max="9996" width="12" style="1" customWidth="1"/>
    <col min="9997" max="9997" width="2.765625" style="1" customWidth="1"/>
    <col min="9998" max="9998" width="10.23046875" style="1" customWidth="1"/>
    <col min="9999" max="9999" width="3.4609375" style="1" customWidth="1"/>
    <col min="10000" max="10000" width="8.3046875" style="1" customWidth="1"/>
    <col min="10001" max="10001" width="5.765625" style="1" customWidth="1"/>
    <col min="10002" max="10002" width="8.84375" style="1"/>
    <col min="10003" max="10003" width="13.4609375" style="1" bestFit="1" customWidth="1"/>
    <col min="10004" max="10004" width="2.765625" style="1" customWidth="1"/>
    <col min="10005" max="10005" width="14.53515625" style="1" bestFit="1" customWidth="1"/>
    <col min="10006" max="10006" width="6.07421875" style="1" bestFit="1" customWidth="1"/>
    <col min="10007" max="10007" width="10.69140625" style="1" bestFit="1" customWidth="1"/>
    <col min="10008" max="10008" width="13.4609375" style="1" bestFit="1" customWidth="1"/>
    <col min="10009" max="10240" width="8.84375" style="1"/>
    <col min="10241" max="10241" width="2.23046875" style="1" customWidth="1"/>
    <col min="10242" max="10242" width="17.53515625" style="1" customWidth="1"/>
    <col min="10243" max="10243" width="2.765625" style="1" customWidth="1"/>
    <col min="10244" max="10244" width="9" style="1" customWidth="1"/>
    <col min="10245" max="10245" width="2.765625" style="1" customWidth="1"/>
    <col min="10246" max="10246" width="9" style="1" customWidth="1"/>
    <col min="10247" max="10247" width="2.765625" style="1" customWidth="1"/>
    <col min="10248" max="10248" width="8.15234375" style="1" customWidth="1"/>
    <col min="10249" max="10249" width="2.765625" style="1" customWidth="1"/>
    <col min="10250" max="10250" width="9.69140625" style="1" customWidth="1"/>
    <col min="10251" max="10251" width="2.765625" style="1" customWidth="1"/>
    <col min="10252" max="10252" width="12" style="1" customWidth="1"/>
    <col min="10253" max="10253" width="2.765625" style="1" customWidth="1"/>
    <col min="10254" max="10254" width="10.23046875" style="1" customWidth="1"/>
    <col min="10255" max="10255" width="3.4609375" style="1" customWidth="1"/>
    <col min="10256" max="10256" width="8.3046875" style="1" customWidth="1"/>
    <col min="10257" max="10257" width="5.765625" style="1" customWidth="1"/>
    <col min="10258" max="10258" width="8.84375" style="1"/>
    <col min="10259" max="10259" width="13.4609375" style="1" bestFit="1" customWidth="1"/>
    <col min="10260" max="10260" width="2.765625" style="1" customWidth="1"/>
    <col min="10261" max="10261" width="14.53515625" style="1" bestFit="1" customWidth="1"/>
    <col min="10262" max="10262" width="6.07421875" style="1" bestFit="1" customWidth="1"/>
    <col min="10263" max="10263" width="10.69140625" style="1" bestFit="1" customWidth="1"/>
    <col min="10264" max="10264" width="13.4609375" style="1" bestFit="1" customWidth="1"/>
    <col min="10265" max="10496" width="8.84375" style="1"/>
    <col min="10497" max="10497" width="2.23046875" style="1" customWidth="1"/>
    <col min="10498" max="10498" width="17.53515625" style="1" customWidth="1"/>
    <col min="10499" max="10499" width="2.765625" style="1" customWidth="1"/>
    <col min="10500" max="10500" width="9" style="1" customWidth="1"/>
    <col min="10501" max="10501" width="2.765625" style="1" customWidth="1"/>
    <col min="10502" max="10502" width="9" style="1" customWidth="1"/>
    <col min="10503" max="10503" width="2.765625" style="1" customWidth="1"/>
    <col min="10504" max="10504" width="8.15234375" style="1" customWidth="1"/>
    <col min="10505" max="10505" width="2.765625" style="1" customWidth="1"/>
    <col min="10506" max="10506" width="9.69140625" style="1" customWidth="1"/>
    <col min="10507" max="10507" width="2.765625" style="1" customWidth="1"/>
    <col min="10508" max="10508" width="12" style="1" customWidth="1"/>
    <col min="10509" max="10509" width="2.765625" style="1" customWidth="1"/>
    <col min="10510" max="10510" width="10.23046875" style="1" customWidth="1"/>
    <col min="10511" max="10511" width="3.4609375" style="1" customWidth="1"/>
    <col min="10512" max="10512" width="8.3046875" style="1" customWidth="1"/>
    <col min="10513" max="10513" width="5.765625" style="1" customWidth="1"/>
    <col min="10514" max="10514" width="8.84375" style="1"/>
    <col min="10515" max="10515" width="13.4609375" style="1" bestFit="1" customWidth="1"/>
    <col min="10516" max="10516" width="2.765625" style="1" customWidth="1"/>
    <col min="10517" max="10517" width="14.53515625" style="1" bestFit="1" customWidth="1"/>
    <col min="10518" max="10518" width="6.07421875" style="1" bestFit="1" customWidth="1"/>
    <col min="10519" max="10519" width="10.69140625" style="1" bestFit="1" customWidth="1"/>
    <col min="10520" max="10520" width="13.4609375" style="1" bestFit="1" customWidth="1"/>
    <col min="10521" max="10752" width="8.84375" style="1"/>
    <col min="10753" max="10753" width="2.23046875" style="1" customWidth="1"/>
    <col min="10754" max="10754" width="17.53515625" style="1" customWidth="1"/>
    <col min="10755" max="10755" width="2.765625" style="1" customWidth="1"/>
    <col min="10756" max="10756" width="9" style="1" customWidth="1"/>
    <col min="10757" max="10757" width="2.765625" style="1" customWidth="1"/>
    <col min="10758" max="10758" width="9" style="1" customWidth="1"/>
    <col min="10759" max="10759" width="2.765625" style="1" customWidth="1"/>
    <col min="10760" max="10760" width="8.15234375" style="1" customWidth="1"/>
    <col min="10761" max="10761" width="2.765625" style="1" customWidth="1"/>
    <col min="10762" max="10762" width="9.69140625" style="1" customWidth="1"/>
    <col min="10763" max="10763" width="2.765625" style="1" customWidth="1"/>
    <col min="10764" max="10764" width="12" style="1" customWidth="1"/>
    <col min="10765" max="10765" width="2.765625" style="1" customWidth="1"/>
    <col min="10766" max="10766" width="10.23046875" style="1" customWidth="1"/>
    <col min="10767" max="10767" width="3.4609375" style="1" customWidth="1"/>
    <col min="10768" max="10768" width="8.3046875" style="1" customWidth="1"/>
    <col min="10769" max="10769" width="5.765625" style="1" customWidth="1"/>
    <col min="10770" max="10770" width="8.84375" style="1"/>
    <col min="10771" max="10771" width="13.4609375" style="1" bestFit="1" customWidth="1"/>
    <col min="10772" max="10772" width="2.765625" style="1" customWidth="1"/>
    <col min="10773" max="10773" width="14.53515625" style="1" bestFit="1" customWidth="1"/>
    <col min="10774" max="10774" width="6.07421875" style="1" bestFit="1" customWidth="1"/>
    <col min="10775" max="10775" width="10.69140625" style="1" bestFit="1" customWidth="1"/>
    <col min="10776" max="10776" width="13.4609375" style="1" bestFit="1" customWidth="1"/>
    <col min="10777" max="11008" width="8.84375" style="1"/>
    <col min="11009" max="11009" width="2.23046875" style="1" customWidth="1"/>
    <col min="11010" max="11010" width="17.53515625" style="1" customWidth="1"/>
    <col min="11011" max="11011" width="2.765625" style="1" customWidth="1"/>
    <col min="11012" max="11012" width="9" style="1" customWidth="1"/>
    <col min="11013" max="11013" width="2.765625" style="1" customWidth="1"/>
    <col min="11014" max="11014" width="9" style="1" customWidth="1"/>
    <col min="11015" max="11015" width="2.765625" style="1" customWidth="1"/>
    <col min="11016" max="11016" width="8.15234375" style="1" customWidth="1"/>
    <col min="11017" max="11017" width="2.765625" style="1" customWidth="1"/>
    <col min="11018" max="11018" width="9.69140625" style="1" customWidth="1"/>
    <col min="11019" max="11019" width="2.765625" style="1" customWidth="1"/>
    <col min="11020" max="11020" width="12" style="1" customWidth="1"/>
    <col min="11021" max="11021" width="2.765625" style="1" customWidth="1"/>
    <col min="11022" max="11022" width="10.23046875" style="1" customWidth="1"/>
    <col min="11023" max="11023" width="3.4609375" style="1" customWidth="1"/>
    <col min="11024" max="11024" width="8.3046875" style="1" customWidth="1"/>
    <col min="11025" max="11025" width="5.765625" style="1" customWidth="1"/>
    <col min="11026" max="11026" width="8.84375" style="1"/>
    <col min="11027" max="11027" width="13.4609375" style="1" bestFit="1" customWidth="1"/>
    <col min="11028" max="11028" width="2.765625" style="1" customWidth="1"/>
    <col min="11029" max="11029" width="14.53515625" style="1" bestFit="1" customWidth="1"/>
    <col min="11030" max="11030" width="6.07421875" style="1" bestFit="1" customWidth="1"/>
    <col min="11031" max="11031" width="10.69140625" style="1" bestFit="1" customWidth="1"/>
    <col min="11032" max="11032" width="13.4609375" style="1" bestFit="1" customWidth="1"/>
    <col min="11033" max="11264" width="8.84375" style="1"/>
    <col min="11265" max="11265" width="2.23046875" style="1" customWidth="1"/>
    <col min="11266" max="11266" width="17.53515625" style="1" customWidth="1"/>
    <col min="11267" max="11267" width="2.765625" style="1" customWidth="1"/>
    <col min="11268" max="11268" width="9" style="1" customWidth="1"/>
    <col min="11269" max="11269" width="2.765625" style="1" customWidth="1"/>
    <col min="11270" max="11270" width="9" style="1" customWidth="1"/>
    <col min="11271" max="11271" width="2.765625" style="1" customWidth="1"/>
    <col min="11272" max="11272" width="8.15234375" style="1" customWidth="1"/>
    <col min="11273" max="11273" width="2.765625" style="1" customWidth="1"/>
    <col min="11274" max="11274" width="9.69140625" style="1" customWidth="1"/>
    <col min="11275" max="11275" width="2.765625" style="1" customWidth="1"/>
    <col min="11276" max="11276" width="12" style="1" customWidth="1"/>
    <col min="11277" max="11277" width="2.765625" style="1" customWidth="1"/>
    <col min="11278" max="11278" width="10.23046875" style="1" customWidth="1"/>
    <col min="11279" max="11279" width="3.4609375" style="1" customWidth="1"/>
    <col min="11280" max="11280" width="8.3046875" style="1" customWidth="1"/>
    <col min="11281" max="11281" width="5.765625" style="1" customWidth="1"/>
    <col min="11282" max="11282" width="8.84375" style="1"/>
    <col min="11283" max="11283" width="13.4609375" style="1" bestFit="1" customWidth="1"/>
    <col min="11284" max="11284" width="2.765625" style="1" customWidth="1"/>
    <col min="11285" max="11285" width="14.53515625" style="1" bestFit="1" customWidth="1"/>
    <col min="11286" max="11286" width="6.07421875" style="1" bestFit="1" customWidth="1"/>
    <col min="11287" max="11287" width="10.69140625" style="1" bestFit="1" customWidth="1"/>
    <col min="11288" max="11288" width="13.4609375" style="1" bestFit="1" customWidth="1"/>
    <col min="11289" max="11520" width="8.84375" style="1"/>
    <col min="11521" max="11521" width="2.23046875" style="1" customWidth="1"/>
    <col min="11522" max="11522" width="17.53515625" style="1" customWidth="1"/>
    <col min="11523" max="11523" width="2.765625" style="1" customWidth="1"/>
    <col min="11524" max="11524" width="9" style="1" customWidth="1"/>
    <col min="11525" max="11525" width="2.765625" style="1" customWidth="1"/>
    <col min="11526" max="11526" width="9" style="1" customWidth="1"/>
    <col min="11527" max="11527" width="2.765625" style="1" customWidth="1"/>
    <col min="11528" max="11528" width="8.15234375" style="1" customWidth="1"/>
    <col min="11529" max="11529" width="2.765625" style="1" customWidth="1"/>
    <col min="11530" max="11530" width="9.69140625" style="1" customWidth="1"/>
    <col min="11531" max="11531" width="2.765625" style="1" customWidth="1"/>
    <col min="11532" max="11532" width="12" style="1" customWidth="1"/>
    <col min="11533" max="11533" width="2.765625" style="1" customWidth="1"/>
    <col min="11534" max="11534" width="10.23046875" style="1" customWidth="1"/>
    <col min="11535" max="11535" width="3.4609375" style="1" customWidth="1"/>
    <col min="11536" max="11536" width="8.3046875" style="1" customWidth="1"/>
    <col min="11537" max="11537" width="5.765625" style="1" customWidth="1"/>
    <col min="11538" max="11538" width="8.84375" style="1"/>
    <col min="11539" max="11539" width="13.4609375" style="1" bestFit="1" customWidth="1"/>
    <col min="11540" max="11540" width="2.765625" style="1" customWidth="1"/>
    <col min="11541" max="11541" width="14.53515625" style="1" bestFit="1" customWidth="1"/>
    <col min="11542" max="11542" width="6.07421875" style="1" bestFit="1" customWidth="1"/>
    <col min="11543" max="11543" width="10.69140625" style="1" bestFit="1" customWidth="1"/>
    <col min="11544" max="11544" width="13.4609375" style="1" bestFit="1" customWidth="1"/>
    <col min="11545" max="11776" width="8.84375" style="1"/>
    <col min="11777" max="11777" width="2.23046875" style="1" customWidth="1"/>
    <col min="11778" max="11778" width="17.53515625" style="1" customWidth="1"/>
    <col min="11779" max="11779" width="2.765625" style="1" customWidth="1"/>
    <col min="11780" max="11780" width="9" style="1" customWidth="1"/>
    <col min="11781" max="11781" width="2.765625" style="1" customWidth="1"/>
    <col min="11782" max="11782" width="9" style="1" customWidth="1"/>
    <col min="11783" max="11783" width="2.765625" style="1" customWidth="1"/>
    <col min="11784" max="11784" width="8.15234375" style="1" customWidth="1"/>
    <col min="11785" max="11785" width="2.765625" style="1" customWidth="1"/>
    <col min="11786" max="11786" width="9.69140625" style="1" customWidth="1"/>
    <col min="11787" max="11787" width="2.765625" style="1" customWidth="1"/>
    <col min="11788" max="11788" width="12" style="1" customWidth="1"/>
    <col min="11789" max="11789" width="2.765625" style="1" customWidth="1"/>
    <col min="11790" max="11790" width="10.23046875" style="1" customWidth="1"/>
    <col min="11791" max="11791" width="3.4609375" style="1" customWidth="1"/>
    <col min="11792" max="11792" width="8.3046875" style="1" customWidth="1"/>
    <col min="11793" max="11793" width="5.765625" style="1" customWidth="1"/>
    <col min="11794" max="11794" width="8.84375" style="1"/>
    <col min="11795" max="11795" width="13.4609375" style="1" bestFit="1" customWidth="1"/>
    <col min="11796" max="11796" width="2.765625" style="1" customWidth="1"/>
    <col min="11797" max="11797" width="14.53515625" style="1" bestFit="1" customWidth="1"/>
    <col min="11798" max="11798" width="6.07421875" style="1" bestFit="1" customWidth="1"/>
    <col min="11799" max="11799" width="10.69140625" style="1" bestFit="1" customWidth="1"/>
    <col min="11800" max="11800" width="13.4609375" style="1" bestFit="1" customWidth="1"/>
    <col min="11801" max="12032" width="8.84375" style="1"/>
    <col min="12033" max="12033" width="2.23046875" style="1" customWidth="1"/>
    <col min="12034" max="12034" width="17.53515625" style="1" customWidth="1"/>
    <col min="12035" max="12035" width="2.765625" style="1" customWidth="1"/>
    <col min="12036" max="12036" width="9" style="1" customWidth="1"/>
    <col min="12037" max="12037" width="2.765625" style="1" customWidth="1"/>
    <col min="12038" max="12038" width="9" style="1" customWidth="1"/>
    <col min="12039" max="12039" width="2.765625" style="1" customWidth="1"/>
    <col min="12040" max="12040" width="8.15234375" style="1" customWidth="1"/>
    <col min="12041" max="12041" width="2.765625" style="1" customWidth="1"/>
    <col min="12042" max="12042" width="9.69140625" style="1" customWidth="1"/>
    <col min="12043" max="12043" width="2.765625" style="1" customWidth="1"/>
    <col min="12044" max="12044" width="12" style="1" customWidth="1"/>
    <col min="12045" max="12045" width="2.765625" style="1" customWidth="1"/>
    <col min="12046" max="12046" width="10.23046875" style="1" customWidth="1"/>
    <col min="12047" max="12047" width="3.4609375" style="1" customWidth="1"/>
    <col min="12048" max="12048" width="8.3046875" style="1" customWidth="1"/>
    <col min="12049" max="12049" width="5.765625" style="1" customWidth="1"/>
    <col min="12050" max="12050" width="8.84375" style="1"/>
    <col min="12051" max="12051" width="13.4609375" style="1" bestFit="1" customWidth="1"/>
    <col min="12052" max="12052" width="2.765625" style="1" customWidth="1"/>
    <col min="12053" max="12053" width="14.53515625" style="1" bestFit="1" customWidth="1"/>
    <col min="12054" max="12054" width="6.07421875" style="1" bestFit="1" customWidth="1"/>
    <col min="12055" max="12055" width="10.69140625" style="1" bestFit="1" customWidth="1"/>
    <col min="12056" max="12056" width="13.4609375" style="1" bestFit="1" customWidth="1"/>
    <col min="12057" max="12288" width="8.84375" style="1"/>
    <col min="12289" max="12289" width="2.23046875" style="1" customWidth="1"/>
    <col min="12290" max="12290" width="17.53515625" style="1" customWidth="1"/>
    <col min="12291" max="12291" width="2.765625" style="1" customWidth="1"/>
    <col min="12292" max="12292" width="9" style="1" customWidth="1"/>
    <col min="12293" max="12293" width="2.765625" style="1" customWidth="1"/>
    <col min="12294" max="12294" width="9" style="1" customWidth="1"/>
    <col min="12295" max="12295" width="2.765625" style="1" customWidth="1"/>
    <col min="12296" max="12296" width="8.15234375" style="1" customWidth="1"/>
    <col min="12297" max="12297" width="2.765625" style="1" customWidth="1"/>
    <col min="12298" max="12298" width="9.69140625" style="1" customWidth="1"/>
    <col min="12299" max="12299" width="2.765625" style="1" customWidth="1"/>
    <col min="12300" max="12300" width="12" style="1" customWidth="1"/>
    <col min="12301" max="12301" width="2.765625" style="1" customWidth="1"/>
    <col min="12302" max="12302" width="10.23046875" style="1" customWidth="1"/>
    <col min="12303" max="12303" width="3.4609375" style="1" customWidth="1"/>
    <col min="12304" max="12304" width="8.3046875" style="1" customWidth="1"/>
    <col min="12305" max="12305" width="5.765625" style="1" customWidth="1"/>
    <col min="12306" max="12306" width="8.84375" style="1"/>
    <col min="12307" max="12307" width="13.4609375" style="1" bestFit="1" customWidth="1"/>
    <col min="12308" max="12308" width="2.765625" style="1" customWidth="1"/>
    <col min="12309" max="12309" width="14.53515625" style="1" bestFit="1" customWidth="1"/>
    <col min="12310" max="12310" width="6.07421875" style="1" bestFit="1" customWidth="1"/>
    <col min="12311" max="12311" width="10.69140625" style="1" bestFit="1" customWidth="1"/>
    <col min="12312" max="12312" width="13.4609375" style="1" bestFit="1" customWidth="1"/>
    <col min="12313" max="12544" width="8.84375" style="1"/>
    <col min="12545" max="12545" width="2.23046875" style="1" customWidth="1"/>
    <col min="12546" max="12546" width="17.53515625" style="1" customWidth="1"/>
    <col min="12547" max="12547" width="2.765625" style="1" customWidth="1"/>
    <col min="12548" max="12548" width="9" style="1" customWidth="1"/>
    <col min="12549" max="12549" width="2.765625" style="1" customWidth="1"/>
    <col min="12550" max="12550" width="9" style="1" customWidth="1"/>
    <col min="12551" max="12551" width="2.765625" style="1" customWidth="1"/>
    <col min="12552" max="12552" width="8.15234375" style="1" customWidth="1"/>
    <col min="12553" max="12553" width="2.765625" style="1" customWidth="1"/>
    <col min="12554" max="12554" width="9.69140625" style="1" customWidth="1"/>
    <col min="12555" max="12555" width="2.765625" style="1" customWidth="1"/>
    <col min="12556" max="12556" width="12" style="1" customWidth="1"/>
    <col min="12557" max="12557" width="2.765625" style="1" customWidth="1"/>
    <col min="12558" max="12558" width="10.23046875" style="1" customWidth="1"/>
    <col min="12559" max="12559" width="3.4609375" style="1" customWidth="1"/>
    <col min="12560" max="12560" width="8.3046875" style="1" customWidth="1"/>
    <col min="12561" max="12561" width="5.765625" style="1" customWidth="1"/>
    <col min="12562" max="12562" width="8.84375" style="1"/>
    <col min="12563" max="12563" width="13.4609375" style="1" bestFit="1" customWidth="1"/>
    <col min="12564" max="12564" width="2.765625" style="1" customWidth="1"/>
    <col min="12565" max="12565" width="14.53515625" style="1" bestFit="1" customWidth="1"/>
    <col min="12566" max="12566" width="6.07421875" style="1" bestFit="1" customWidth="1"/>
    <col min="12567" max="12567" width="10.69140625" style="1" bestFit="1" customWidth="1"/>
    <col min="12568" max="12568" width="13.4609375" style="1" bestFit="1" customWidth="1"/>
    <col min="12569" max="12800" width="8.84375" style="1"/>
    <col min="12801" max="12801" width="2.23046875" style="1" customWidth="1"/>
    <col min="12802" max="12802" width="17.53515625" style="1" customWidth="1"/>
    <col min="12803" max="12803" width="2.765625" style="1" customWidth="1"/>
    <col min="12804" max="12804" width="9" style="1" customWidth="1"/>
    <col min="12805" max="12805" width="2.765625" style="1" customWidth="1"/>
    <col min="12806" max="12806" width="9" style="1" customWidth="1"/>
    <col min="12807" max="12807" width="2.765625" style="1" customWidth="1"/>
    <col min="12808" max="12808" width="8.15234375" style="1" customWidth="1"/>
    <col min="12809" max="12809" width="2.765625" style="1" customWidth="1"/>
    <col min="12810" max="12810" width="9.69140625" style="1" customWidth="1"/>
    <col min="12811" max="12811" width="2.765625" style="1" customWidth="1"/>
    <col min="12812" max="12812" width="12" style="1" customWidth="1"/>
    <col min="12813" max="12813" width="2.765625" style="1" customWidth="1"/>
    <col min="12814" max="12814" width="10.23046875" style="1" customWidth="1"/>
    <col min="12815" max="12815" width="3.4609375" style="1" customWidth="1"/>
    <col min="12816" max="12816" width="8.3046875" style="1" customWidth="1"/>
    <col min="12817" max="12817" width="5.765625" style="1" customWidth="1"/>
    <col min="12818" max="12818" width="8.84375" style="1"/>
    <col min="12819" max="12819" width="13.4609375" style="1" bestFit="1" customWidth="1"/>
    <col min="12820" max="12820" width="2.765625" style="1" customWidth="1"/>
    <col min="12821" max="12821" width="14.53515625" style="1" bestFit="1" customWidth="1"/>
    <col min="12822" max="12822" width="6.07421875" style="1" bestFit="1" customWidth="1"/>
    <col min="12823" max="12823" width="10.69140625" style="1" bestFit="1" customWidth="1"/>
    <col min="12824" max="12824" width="13.4609375" style="1" bestFit="1" customWidth="1"/>
    <col min="12825" max="13056" width="8.84375" style="1"/>
    <col min="13057" max="13057" width="2.23046875" style="1" customWidth="1"/>
    <col min="13058" max="13058" width="17.53515625" style="1" customWidth="1"/>
    <col min="13059" max="13059" width="2.765625" style="1" customWidth="1"/>
    <col min="13060" max="13060" width="9" style="1" customWidth="1"/>
    <col min="13061" max="13061" width="2.765625" style="1" customWidth="1"/>
    <col min="13062" max="13062" width="9" style="1" customWidth="1"/>
    <col min="13063" max="13063" width="2.765625" style="1" customWidth="1"/>
    <col min="13064" max="13064" width="8.15234375" style="1" customWidth="1"/>
    <col min="13065" max="13065" width="2.765625" style="1" customWidth="1"/>
    <col min="13066" max="13066" width="9.69140625" style="1" customWidth="1"/>
    <col min="13067" max="13067" width="2.765625" style="1" customWidth="1"/>
    <col min="13068" max="13068" width="12" style="1" customWidth="1"/>
    <col min="13069" max="13069" width="2.765625" style="1" customWidth="1"/>
    <col min="13070" max="13070" width="10.23046875" style="1" customWidth="1"/>
    <col min="13071" max="13071" width="3.4609375" style="1" customWidth="1"/>
    <col min="13072" max="13072" width="8.3046875" style="1" customWidth="1"/>
    <col min="13073" max="13073" width="5.765625" style="1" customWidth="1"/>
    <col min="13074" max="13074" width="8.84375" style="1"/>
    <col min="13075" max="13075" width="13.4609375" style="1" bestFit="1" customWidth="1"/>
    <col min="13076" max="13076" width="2.765625" style="1" customWidth="1"/>
    <col min="13077" max="13077" width="14.53515625" style="1" bestFit="1" customWidth="1"/>
    <col min="13078" max="13078" width="6.07421875" style="1" bestFit="1" customWidth="1"/>
    <col min="13079" max="13079" width="10.69140625" style="1" bestFit="1" customWidth="1"/>
    <col min="13080" max="13080" width="13.4609375" style="1" bestFit="1" customWidth="1"/>
    <col min="13081" max="13312" width="8.84375" style="1"/>
    <col min="13313" max="13313" width="2.23046875" style="1" customWidth="1"/>
    <col min="13314" max="13314" width="17.53515625" style="1" customWidth="1"/>
    <col min="13315" max="13315" width="2.765625" style="1" customWidth="1"/>
    <col min="13316" max="13316" width="9" style="1" customWidth="1"/>
    <col min="13317" max="13317" width="2.765625" style="1" customWidth="1"/>
    <col min="13318" max="13318" width="9" style="1" customWidth="1"/>
    <col min="13319" max="13319" width="2.765625" style="1" customWidth="1"/>
    <col min="13320" max="13320" width="8.15234375" style="1" customWidth="1"/>
    <col min="13321" max="13321" width="2.765625" style="1" customWidth="1"/>
    <col min="13322" max="13322" width="9.69140625" style="1" customWidth="1"/>
    <col min="13323" max="13323" width="2.765625" style="1" customWidth="1"/>
    <col min="13324" max="13324" width="12" style="1" customWidth="1"/>
    <col min="13325" max="13325" width="2.765625" style="1" customWidth="1"/>
    <col min="13326" max="13326" width="10.23046875" style="1" customWidth="1"/>
    <col min="13327" max="13327" width="3.4609375" style="1" customWidth="1"/>
    <col min="13328" max="13328" width="8.3046875" style="1" customWidth="1"/>
    <col min="13329" max="13329" width="5.765625" style="1" customWidth="1"/>
    <col min="13330" max="13330" width="8.84375" style="1"/>
    <col min="13331" max="13331" width="13.4609375" style="1" bestFit="1" customWidth="1"/>
    <col min="13332" max="13332" width="2.765625" style="1" customWidth="1"/>
    <col min="13333" max="13333" width="14.53515625" style="1" bestFit="1" customWidth="1"/>
    <col min="13334" max="13334" width="6.07421875" style="1" bestFit="1" customWidth="1"/>
    <col min="13335" max="13335" width="10.69140625" style="1" bestFit="1" customWidth="1"/>
    <col min="13336" max="13336" width="13.4609375" style="1" bestFit="1" customWidth="1"/>
    <col min="13337" max="13568" width="8.84375" style="1"/>
    <col min="13569" max="13569" width="2.23046875" style="1" customWidth="1"/>
    <col min="13570" max="13570" width="17.53515625" style="1" customWidth="1"/>
    <col min="13571" max="13571" width="2.765625" style="1" customWidth="1"/>
    <col min="13572" max="13572" width="9" style="1" customWidth="1"/>
    <col min="13573" max="13573" width="2.765625" style="1" customWidth="1"/>
    <col min="13574" max="13574" width="9" style="1" customWidth="1"/>
    <col min="13575" max="13575" width="2.765625" style="1" customWidth="1"/>
    <col min="13576" max="13576" width="8.15234375" style="1" customWidth="1"/>
    <col min="13577" max="13577" width="2.765625" style="1" customWidth="1"/>
    <col min="13578" max="13578" width="9.69140625" style="1" customWidth="1"/>
    <col min="13579" max="13579" width="2.765625" style="1" customWidth="1"/>
    <col min="13580" max="13580" width="12" style="1" customWidth="1"/>
    <col min="13581" max="13581" width="2.765625" style="1" customWidth="1"/>
    <col min="13582" max="13582" width="10.23046875" style="1" customWidth="1"/>
    <col min="13583" max="13583" width="3.4609375" style="1" customWidth="1"/>
    <col min="13584" max="13584" width="8.3046875" style="1" customWidth="1"/>
    <col min="13585" max="13585" width="5.765625" style="1" customWidth="1"/>
    <col min="13586" max="13586" width="8.84375" style="1"/>
    <col min="13587" max="13587" width="13.4609375" style="1" bestFit="1" customWidth="1"/>
    <col min="13588" max="13588" width="2.765625" style="1" customWidth="1"/>
    <col min="13589" max="13589" width="14.53515625" style="1" bestFit="1" customWidth="1"/>
    <col min="13590" max="13590" width="6.07421875" style="1" bestFit="1" customWidth="1"/>
    <col min="13591" max="13591" width="10.69140625" style="1" bestFit="1" customWidth="1"/>
    <col min="13592" max="13592" width="13.4609375" style="1" bestFit="1" customWidth="1"/>
    <col min="13593" max="13824" width="8.84375" style="1"/>
    <col min="13825" max="13825" width="2.23046875" style="1" customWidth="1"/>
    <col min="13826" max="13826" width="17.53515625" style="1" customWidth="1"/>
    <col min="13827" max="13827" width="2.765625" style="1" customWidth="1"/>
    <col min="13828" max="13828" width="9" style="1" customWidth="1"/>
    <col min="13829" max="13829" width="2.765625" style="1" customWidth="1"/>
    <col min="13830" max="13830" width="9" style="1" customWidth="1"/>
    <col min="13831" max="13831" width="2.765625" style="1" customWidth="1"/>
    <col min="13832" max="13832" width="8.15234375" style="1" customWidth="1"/>
    <col min="13833" max="13833" width="2.765625" style="1" customWidth="1"/>
    <col min="13834" max="13834" width="9.69140625" style="1" customWidth="1"/>
    <col min="13835" max="13835" width="2.765625" style="1" customWidth="1"/>
    <col min="13836" max="13836" width="12" style="1" customWidth="1"/>
    <col min="13837" max="13837" width="2.765625" style="1" customWidth="1"/>
    <col min="13838" max="13838" width="10.23046875" style="1" customWidth="1"/>
    <col min="13839" max="13839" width="3.4609375" style="1" customWidth="1"/>
    <col min="13840" max="13840" width="8.3046875" style="1" customWidth="1"/>
    <col min="13841" max="13841" width="5.765625" style="1" customWidth="1"/>
    <col min="13842" max="13842" width="8.84375" style="1"/>
    <col min="13843" max="13843" width="13.4609375" style="1" bestFit="1" customWidth="1"/>
    <col min="13844" max="13844" width="2.765625" style="1" customWidth="1"/>
    <col min="13845" max="13845" width="14.53515625" style="1" bestFit="1" customWidth="1"/>
    <col min="13846" max="13846" width="6.07421875" style="1" bestFit="1" customWidth="1"/>
    <col min="13847" max="13847" width="10.69140625" style="1" bestFit="1" customWidth="1"/>
    <col min="13848" max="13848" width="13.4609375" style="1" bestFit="1" customWidth="1"/>
    <col min="13849" max="14080" width="8.84375" style="1"/>
    <col min="14081" max="14081" width="2.23046875" style="1" customWidth="1"/>
    <col min="14082" max="14082" width="17.53515625" style="1" customWidth="1"/>
    <col min="14083" max="14083" width="2.765625" style="1" customWidth="1"/>
    <col min="14084" max="14084" width="9" style="1" customWidth="1"/>
    <col min="14085" max="14085" width="2.765625" style="1" customWidth="1"/>
    <col min="14086" max="14086" width="9" style="1" customWidth="1"/>
    <col min="14087" max="14087" width="2.765625" style="1" customWidth="1"/>
    <col min="14088" max="14088" width="8.15234375" style="1" customWidth="1"/>
    <col min="14089" max="14089" width="2.765625" style="1" customWidth="1"/>
    <col min="14090" max="14090" width="9.69140625" style="1" customWidth="1"/>
    <col min="14091" max="14091" width="2.765625" style="1" customWidth="1"/>
    <col min="14092" max="14092" width="12" style="1" customWidth="1"/>
    <col min="14093" max="14093" width="2.765625" style="1" customWidth="1"/>
    <col min="14094" max="14094" width="10.23046875" style="1" customWidth="1"/>
    <col min="14095" max="14095" width="3.4609375" style="1" customWidth="1"/>
    <col min="14096" max="14096" width="8.3046875" style="1" customWidth="1"/>
    <col min="14097" max="14097" width="5.765625" style="1" customWidth="1"/>
    <col min="14098" max="14098" width="8.84375" style="1"/>
    <col min="14099" max="14099" width="13.4609375" style="1" bestFit="1" customWidth="1"/>
    <col min="14100" max="14100" width="2.765625" style="1" customWidth="1"/>
    <col min="14101" max="14101" width="14.53515625" style="1" bestFit="1" customWidth="1"/>
    <col min="14102" max="14102" width="6.07421875" style="1" bestFit="1" customWidth="1"/>
    <col min="14103" max="14103" width="10.69140625" style="1" bestFit="1" customWidth="1"/>
    <col min="14104" max="14104" width="13.4609375" style="1" bestFit="1" customWidth="1"/>
    <col min="14105" max="14336" width="8.84375" style="1"/>
    <col min="14337" max="14337" width="2.23046875" style="1" customWidth="1"/>
    <col min="14338" max="14338" width="17.53515625" style="1" customWidth="1"/>
    <col min="14339" max="14339" width="2.765625" style="1" customWidth="1"/>
    <col min="14340" max="14340" width="9" style="1" customWidth="1"/>
    <col min="14341" max="14341" width="2.765625" style="1" customWidth="1"/>
    <col min="14342" max="14342" width="9" style="1" customWidth="1"/>
    <col min="14343" max="14343" width="2.765625" style="1" customWidth="1"/>
    <col min="14344" max="14344" width="8.15234375" style="1" customWidth="1"/>
    <col min="14345" max="14345" width="2.765625" style="1" customWidth="1"/>
    <col min="14346" max="14346" width="9.69140625" style="1" customWidth="1"/>
    <col min="14347" max="14347" width="2.765625" style="1" customWidth="1"/>
    <col min="14348" max="14348" width="12" style="1" customWidth="1"/>
    <col min="14349" max="14349" width="2.765625" style="1" customWidth="1"/>
    <col min="14350" max="14350" width="10.23046875" style="1" customWidth="1"/>
    <col min="14351" max="14351" width="3.4609375" style="1" customWidth="1"/>
    <col min="14352" max="14352" width="8.3046875" style="1" customWidth="1"/>
    <col min="14353" max="14353" width="5.765625" style="1" customWidth="1"/>
    <col min="14354" max="14354" width="8.84375" style="1"/>
    <col min="14355" max="14355" width="13.4609375" style="1" bestFit="1" customWidth="1"/>
    <col min="14356" max="14356" width="2.765625" style="1" customWidth="1"/>
    <col min="14357" max="14357" width="14.53515625" style="1" bestFit="1" customWidth="1"/>
    <col min="14358" max="14358" width="6.07421875" style="1" bestFit="1" customWidth="1"/>
    <col min="14359" max="14359" width="10.69140625" style="1" bestFit="1" customWidth="1"/>
    <col min="14360" max="14360" width="13.4609375" style="1" bestFit="1" customWidth="1"/>
    <col min="14361" max="14592" width="8.84375" style="1"/>
    <col min="14593" max="14593" width="2.23046875" style="1" customWidth="1"/>
    <col min="14594" max="14594" width="17.53515625" style="1" customWidth="1"/>
    <col min="14595" max="14595" width="2.765625" style="1" customWidth="1"/>
    <col min="14596" max="14596" width="9" style="1" customWidth="1"/>
    <col min="14597" max="14597" width="2.765625" style="1" customWidth="1"/>
    <col min="14598" max="14598" width="9" style="1" customWidth="1"/>
    <col min="14599" max="14599" width="2.765625" style="1" customWidth="1"/>
    <col min="14600" max="14600" width="8.15234375" style="1" customWidth="1"/>
    <col min="14601" max="14601" width="2.765625" style="1" customWidth="1"/>
    <col min="14602" max="14602" width="9.69140625" style="1" customWidth="1"/>
    <col min="14603" max="14603" width="2.765625" style="1" customWidth="1"/>
    <col min="14604" max="14604" width="12" style="1" customWidth="1"/>
    <col min="14605" max="14605" width="2.765625" style="1" customWidth="1"/>
    <col min="14606" max="14606" width="10.23046875" style="1" customWidth="1"/>
    <col min="14607" max="14607" width="3.4609375" style="1" customWidth="1"/>
    <col min="14608" max="14608" width="8.3046875" style="1" customWidth="1"/>
    <col min="14609" max="14609" width="5.765625" style="1" customWidth="1"/>
    <col min="14610" max="14610" width="8.84375" style="1"/>
    <col min="14611" max="14611" width="13.4609375" style="1" bestFit="1" customWidth="1"/>
    <col min="14612" max="14612" width="2.765625" style="1" customWidth="1"/>
    <col min="14613" max="14613" width="14.53515625" style="1" bestFit="1" customWidth="1"/>
    <col min="14614" max="14614" width="6.07421875" style="1" bestFit="1" customWidth="1"/>
    <col min="14615" max="14615" width="10.69140625" style="1" bestFit="1" customWidth="1"/>
    <col min="14616" max="14616" width="13.4609375" style="1" bestFit="1" customWidth="1"/>
    <col min="14617" max="14848" width="8.84375" style="1"/>
    <col min="14849" max="14849" width="2.23046875" style="1" customWidth="1"/>
    <col min="14850" max="14850" width="17.53515625" style="1" customWidth="1"/>
    <col min="14851" max="14851" width="2.765625" style="1" customWidth="1"/>
    <col min="14852" max="14852" width="9" style="1" customWidth="1"/>
    <col min="14853" max="14853" width="2.765625" style="1" customWidth="1"/>
    <col min="14854" max="14854" width="9" style="1" customWidth="1"/>
    <col min="14855" max="14855" width="2.765625" style="1" customWidth="1"/>
    <col min="14856" max="14856" width="8.15234375" style="1" customWidth="1"/>
    <col min="14857" max="14857" width="2.765625" style="1" customWidth="1"/>
    <col min="14858" max="14858" width="9.69140625" style="1" customWidth="1"/>
    <col min="14859" max="14859" width="2.765625" style="1" customWidth="1"/>
    <col min="14860" max="14860" width="12" style="1" customWidth="1"/>
    <col min="14861" max="14861" width="2.765625" style="1" customWidth="1"/>
    <col min="14862" max="14862" width="10.23046875" style="1" customWidth="1"/>
    <col min="14863" max="14863" width="3.4609375" style="1" customWidth="1"/>
    <col min="14864" max="14864" width="8.3046875" style="1" customWidth="1"/>
    <col min="14865" max="14865" width="5.765625" style="1" customWidth="1"/>
    <col min="14866" max="14866" width="8.84375" style="1"/>
    <col min="14867" max="14867" width="13.4609375" style="1" bestFit="1" customWidth="1"/>
    <col min="14868" max="14868" width="2.765625" style="1" customWidth="1"/>
    <col min="14869" max="14869" width="14.53515625" style="1" bestFit="1" customWidth="1"/>
    <col min="14870" max="14870" width="6.07421875" style="1" bestFit="1" customWidth="1"/>
    <col min="14871" max="14871" width="10.69140625" style="1" bestFit="1" customWidth="1"/>
    <col min="14872" max="14872" width="13.4609375" style="1" bestFit="1" customWidth="1"/>
    <col min="14873" max="15104" width="8.84375" style="1"/>
    <col min="15105" max="15105" width="2.23046875" style="1" customWidth="1"/>
    <col min="15106" max="15106" width="17.53515625" style="1" customWidth="1"/>
    <col min="15107" max="15107" width="2.765625" style="1" customWidth="1"/>
    <col min="15108" max="15108" width="9" style="1" customWidth="1"/>
    <col min="15109" max="15109" width="2.765625" style="1" customWidth="1"/>
    <col min="15110" max="15110" width="9" style="1" customWidth="1"/>
    <col min="15111" max="15111" width="2.765625" style="1" customWidth="1"/>
    <col min="15112" max="15112" width="8.15234375" style="1" customWidth="1"/>
    <col min="15113" max="15113" width="2.765625" style="1" customWidth="1"/>
    <col min="15114" max="15114" width="9.69140625" style="1" customWidth="1"/>
    <col min="15115" max="15115" width="2.765625" style="1" customWidth="1"/>
    <col min="15116" max="15116" width="12" style="1" customWidth="1"/>
    <col min="15117" max="15117" width="2.765625" style="1" customWidth="1"/>
    <col min="15118" max="15118" width="10.23046875" style="1" customWidth="1"/>
    <col min="15119" max="15119" width="3.4609375" style="1" customWidth="1"/>
    <col min="15120" max="15120" width="8.3046875" style="1" customWidth="1"/>
    <col min="15121" max="15121" width="5.765625" style="1" customWidth="1"/>
    <col min="15122" max="15122" width="8.84375" style="1"/>
    <col min="15123" max="15123" width="13.4609375" style="1" bestFit="1" customWidth="1"/>
    <col min="15124" max="15124" width="2.765625" style="1" customWidth="1"/>
    <col min="15125" max="15125" width="14.53515625" style="1" bestFit="1" customWidth="1"/>
    <col min="15126" max="15126" width="6.07421875" style="1" bestFit="1" customWidth="1"/>
    <col min="15127" max="15127" width="10.69140625" style="1" bestFit="1" customWidth="1"/>
    <col min="15128" max="15128" width="13.4609375" style="1" bestFit="1" customWidth="1"/>
    <col min="15129" max="15360" width="8.84375" style="1"/>
    <col min="15361" max="15361" width="2.23046875" style="1" customWidth="1"/>
    <col min="15362" max="15362" width="17.53515625" style="1" customWidth="1"/>
    <col min="15363" max="15363" width="2.765625" style="1" customWidth="1"/>
    <col min="15364" max="15364" width="9" style="1" customWidth="1"/>
    <col min="15365" max="15365" width="2.765625" style="1" customWidth="1"/>
    <col min="15366" max="15366" width="9" style="1" customWidth="1"/>
    <col min="15367" max="15367" width="2.765625" style="1" customWidth="1"/>
    <col min="15368" max="15368" width="8.15234375" style="1" customWidth="1"/>
    <col min="15369" max="15369" width="2.765625" style="1" customWidth="1"/>
    <col min="15370" max="15370" width="9.69140625" style="1" customWidth="1"/>
    <col min="15371" max="15371" width="2.765625" style="1" customWidth="1"/>
    <col min="15372" max="15372" width="12" style="1" customWidth="1"/>
    <col min="15373" max="15373" width="2.765625" style="1" customWidth="1"/>
    <col min="15374" max="15374" width="10.23046875" style="1" customWidth="1"/>
    <col min="15375" max="15375" width="3.4609375" style="1" customWidth="1"/>
    <col min="15376" max="15376" width="8.3046875" style="1" customWidth="1"/>
    <col min="15377" max="15377" width="5.765625" style="1" customWidth="1"/>
    <col min="15378" max="15378" width="8.84375" style="1"/>
    <col min="15379" max="15379" width="13.4609375" style="1" bestFit="1" customWidth="1"/>
    <col min="15380" max="15380" width="2.765625" style="1" customWidth="1"/>
    <col min="15381" max="15381" width="14.53515625" style="1" bestFit="1" customWidth="1"/>
    <col min="15382" max="15382" width="6.07421875" style="1" bestFit="1" customWidth="1"/>
    <col min="15383" max="15383" width="10.69140625" style="1" bestFit="1" customWidth="1"/>
    <col min="15384" max="15384" width="13.4609375" style="1" bestFit="1" customWidth="1"/>
    <col min="15385" max="15616" width="8.84375" style="1"/>
    <col min="15617" max="15617" width="2.23046875" style="1" customWidth="1"/>
    <col min="15618" max="15618" width="17.53515625" style="1" customWidth="1"/>
    <col min="15619" max="15619" width="2.765625" style="1" customWidth="1"/>
    <col min="15620" max="15620" width="9" style="1" customWidth="1"/>
    <col min="15621" max="15621" width="2.765625" style="1" customWidth="1"/>
    <col min="15622" max="15622" width="9" style="1" customWidth="1"/>
    <col min="15623" max="15623" width="2.765625" style="1" customWidth="1"/>
    <col min="15624" max="15624" width="8.15234375" style="1" customWidth="1"/>
    <col min="15625" max="15625" width="2.765625" style="1" customWidth="1"/>
    <col min="15626" max="15626" width="9.69140625" style="1" customWidth="1"/>
    <col min="15627" max="15627" width="2.765625" style="1" customWidth="1"/>
    <col min="15628" max="15628" width="12" style="1" customWidth="1"/>
    <col min="15629" max="15629" width="2.765625" style="1" customWidth="1"/>
    <col min="15630" max="15630" width="10.23046875" style="1" customWidth="1"/>
    <col min="15631" max="15631" width="3.4609375" style="1" customWidth="1"/>
    <col min="15632" max="15632" width="8.3046875" style="1" customWidth="1"/>
    <col min="15633" max="15633" width="5.765625" style="1" customWidth="1"/>
    <col min="15634" max="15634" width="8.84375" style="1"/>
    <col min="15635" max="15635" width="13.4609375" style="1" bestFit="1" customWidth="1"/>
    <col min="15636" max="15636" width="2.765625" style="1" customWidth="1"/>
    <col min="15637" max="15637" width="14.53515625" style="1" bestFit="1" customWidth="1"/>
    <col min="15638" max="15638" width="6.07421875" style="1" bestFit="1" customWidth="1"/>
    <col min="15639" max="15639" width="10.69140625" style="1" bestFit="1" customWidth="1"/>
    <col min="15640" max="15640" width="13.4609375" style="1" bestFit="1" customWidth="1"/>
    <col min="15641" max="15872" width="8.84375" style="1"/>
    <col min="15873" max="15873" width="2.23046875" style="1" customWidth="1"/>
    <col min="15874" max="15874" width="17.53515625" style="1" customWidth="1"/>
    <col min="15875" max="15875" width="2.765625" style="1" customWidth="1"/>
    <col min="15876" max="15876" width="9" style="1" customWidth="1"/>
    <col min="15877" max="15877" width="2.765625" style="1" customWidth="1"/>
    <col min="15878" max="15878" width="9" style="1" customWidth="1"/>
    <col min="15879" max="15879" width="2.765625" style="1" customWidth="1"/>
    <col min="15880" max="15880" width="8.15234375" style="1" customWidth="1"/>
    <col min="15881" max="15881" width="2.765625" style="1" customWidth="1"/>
    <col min="15882" max="15882" width="9.69140625" style="1" customWidth="1"/>
    <col min="15883" max="15883" width="2.765625" style="1" customWidth="1"/>
    <col min="15884" max="15884" width="12" style="1" customWidth="1"/>
    <col min="15885" max="15885" width="2.765625" style="1" customWidth="1"/>
    <col min="15886" max="15886" width="10.23046875" style="1" customWidth="1"/>
    <col min="15887" max="15887" width="3.4609375" style="1" customWidth="1"/>
    <col min="15888" max="15888" width="8.3046875" style="1" customWidth="1"/>
    <col min="15889" max="15889" width="5.765625" style="1" customWidth="1"/>
    <col min="15890" max="15890" width="8.84375" style="1"/>
    <col min="15891" max="15891" width="13.4609375" style="1" bestFit="1" customWidth="1"/>
    <col min="15892" max="15892" width="2.765625" style="1" customWidth="1"/>
    <col min="15893" max="15893" width="14.53515625" style="1" bestFit="1" customWidth="1"/>
    <col min="15894" max="15894" width="6.07421875" style="1" bestFit="1" customWidth="1"/>
    <col min="15895" max="15895" width="10.69140625" style="1" bestFit="1" customWidth="1"/>
    <col min="15896" max="15896" width="13.4609375" style="1" bestFit="1" customWidth="1"/>
    <col min="15897" max="16128" width="8.84375" style="1"/>
    <col min="16129" max="16129" width="2.23046875" style="1" customWidth="1"/>
    <col min="16130" max="16130" width="17.53515625" style="1" customWidth="1"/>
    <col min="16131" max="16131" width="2.765625" style="1" customWidth="1"/>
    <col min="16132" max="16132" width="9" style="1" customWidth="1"/>
    <col min="16133" max="16133" width="2.765625" style="1" customWidth="1"/>
    <col min="16134" max="16134" width="9" style="1" customWidth="1"/>
    <col min="16135" max="16135" width="2.765625" style="1" customWidth="1"/>
    <col min="16136" max="16136" width="8.15234375" style="1" customWidth="1"/>
    <col min="16137" max="16137" width="2.765625" style="1" customWidth="1"/>
    <col min="16138" max="16138" width="9.69140625" style="1" customWidth="1"/>
    <col min="16139" max="16139" width="2.765625" style="1" customWidth="1"/>
    <col min="16140" max="16140" width="12" style="1" customWidth="1"/>
    <col min="16141" max="16141" width="2.765625" style="1" customWidth="1"/>
    <col min="16142" max="16142" width="10.23046875" style="1" customWidth="1"/>
    <col min="16143" max="16143" width="3.4609375" style="1" customWidth="1"/>
    <col min="16144" max="16144" width="8.3046875" style="1" customWidth="1"/>
    <col min="16145" max="16145" width="5.765625" style="1" customWidth="1"/>
    <col min="16146" max="16146" width="8.84375" style="1"/>
    <col min="16147" max="16147" width="13.4609375" style="1" bestFit="1" customWidth="1"/>
    <col min="16148" max="16148" width="2.765625" style="1" customWidth="1"/>
    <col min="16149" max="16149" width="14.53515625" style="1" bestFit="1" customWidth="1"/>
    <col min="16150" max="16150" width="6.07421875" style="1" bestFit="1" customWidth="1"/>
    <col min="16151" max="16151" width="10.69140625" style="1" bestFit="1" customWidth="1"/>
    <col min="16152" max="16152" width="13.4609375" style="1" bestFit="1" customWidth="1"/>
    <col min="16153" max="16384" width="8.84375" style="1"/>
  </cols>
  <sheetData>
    <row r="1" spans="2:24" x14ac:dyDescent="0.35">
      <c r="B1" s="2" t="s">
        <v>138</v>
      </c>
      <c r="N1" s="3" t="s">
        <v>137</v>
      </c>
    </row>
    <row r="2" spans="2:24" s="4" customFormat="1" ht="3.65" customHeight="1" x14ac:dyDescent="0.25">
      <c r="P2" s="10"/>
      <c r="Q2" s="10"/>
      <c r="R2" s="10"/>
      <c r="S2" s="10"/>
      <c r="T2" s="10"/>
      <c r="U2" s="10"/>
      <c r="V2" s="10"/>
      <c r="W2" s="10"/>
      <c r="X2" s="10"/>
    </row>
    <row r="3" spans="2:24" s="4" customFormat="1" ht="13" x14ac:dyDescent="0.3">
      <c r="B3" s="5" t="s">
        <v>26</v>
      </c>
      <c r="P3" s="10"/>
      <c r="Q3" s="10"/>
      <c r="R3" s="10"/>
      <c r="S3" s="10"/>
      <c r="T3" s="10"/>
      <c r="U3" s="10"/>
      <c r="V3" s="10"/>
      <c r="W3" s="10"/>
      <c r="X3" s="10"/>
    </row>
    <row r="4" spans="2:24" s="4" customFormat="1" ht="6" customHeight="1" x14ac:dyDescent="0.25">
      <c r="P4" s="10"/>
      <c r="Q4" s="10"/>
      <c r="R4" s="10"/>
      <c r="S4" s="10"/>
      <c r="T4" s="10"/>
      <c r="U4" s="10"/>
      <c r="V4" s="10"/>
      <c r="W4" s="10"/>
      <c r="X4" s="10"/>
    </row>
    <row r="5" spans="2:24" s="4" customFormat="1" ht="13" x14ac:dyDescent="0.3">
      <c r="B5" s="5" t="s">
        <v>150</v>
      </c>
      <c r="P5" s="10"/>
      <c r="Q5" s="10"/>
      <c r="R5" s="10"/>
      <c r="S5" s="10"/>
      <c r="T5" s="10"/>
      <c r="U5" s="10"/>
      <c r="V5" s="10"/>
      <c r="W5" s="10"/>
      <c r="X5" s="10"/>
    </row>
    <row r="6" spans="2:24" s="4" customFormat="1" ht="11.5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 t="s">
        <v>52</v>
      </c>
      <c r="O6" s="73"/>
      <c r="P6" s="359"/>
      <c r="Q6" s="359"/>
      <c r="R6" s="359"/>
      <c r="S6" s="359"/>
      <c r="T6" s="10"/>
      <c r="U6" s="359"/>
      <c r="V6" s="359"/>
      <c r="W6" s="359"/>
      <c r="X6" s="359"/>
    </row>
    <row r="7" spans="2:24" s="8" customFormat="1" ht="25.5" customHeight="1" x14ac:dyDescent="0.3">
      <c r="B7" s="340" t="s">
        <v>0</v>
      </c>
      <c r="D7" s="342" t="s">
        <v>124</v>
      </c>
      <c r="F7" s="342" t="s">
        <v>125</v>
      </c>
      <c r="H7" s="342" t="s">
        <v>126</v>
      </c>
      <c r="J7" s="342" t="s">
        <v>127</v>
      </c>
      <c r="L7" s="342" t="s">
        <v>128</v>
      </c>
      <c r="N7" s="342" t="s">
        <v>129</v>
      </c>
      <c r="P7" s="349"/>
      <c r="Q7" s="349"/>
      <c r="R7" s="349"/>
      <c r="S7" s="349"/>
      <c r="T7" s="209"/>
      <c r="U7" s="349"/>
      <c r="V7" s="349"/>
      <c r="W7" s="349"/>
      <c r="X7" s="349"/>
    </row>
    <row r="8" spans="2:24" s="8" customFormat="1" ht="13" x14ac:dyDescent="0.3">
      <c r="B8" s="341"/>
      <c r="D8" s="343"/>
      <c r="F8" s="343"/>
      <c r="H8" s="343"/>
      <c r="J8" s="343"/>
      <c r="L8" s="343"/>
      <c r="N8" s="343"/>
      <c r="P8" s="349"/>
      <c r="Q8" s="349"/>
      <c r="R8" s="349"/>
      <c r="S8" s="349"/>
      <c r="T8" s="209"/>
      <c r="U8" s="349"/>
      <c r="V8" s="349"/>
      <c r="W8" s="349"/>
      <c r="X8" s="349"/>
    </row>
    <row r="9" spans="2:24" s="4" customFormat="1" ht="2.15" customHeight="1" x14ac:dyDescent="0.25">
      <c r="P9" s="206"/>
      <c r="Q9" s="10"/>
      <c r="R9" s="10"/>
      <c r="S9" s="10"/>
      <c r="T9" s="10"/>
      <c r="U9" s="10"/>
      <c r="V9" s="10"/>
      <c r="W9" s="10"/>
      <c r="X9" s="10"/>
    </row>
    <row r="10" spans="2:24" s="4" customFormat="1" ht="14.5" x14ac:dyDescent="0.35">
      <c r="B10" s="4" t="s">
        <v>3</v>
      </c>
      <c r="D10" s="163">
        <v>30880.22</v>
      </c>
      <c r="F10" s="9">
        <v>148167730.00804138</v>
      </c>
      <c r="G10" s="9"/>
      <c r="H10" s="9">
        <v>43342557.019620262</v>
      </c>
      <c r="I10" s="9"/>
      <c r="J10" s="9">
        <v>81344841</v>
      </c>
      <c r="K10" s="114"/>
      <c r="L10" s="119">
        <v>23480332</v>
      </c>
      <c r="M10" s="9"/>
      <c r="N10" s="119">
        <v>104825173</v>
      </c>
      <c r="P10" s="80"/>
      <c r="Q10" s="80"/>
      <c r="R10" s="80"/>
      <c r="S10" s="80"/>
      <c r="T10" s="10"/>
      <c r="U10" s="10"/>
      <c r="V10" s="10"/>
      <c r="W10" s="10"/>
      <c r="X10" s="10"/>
    </row>
    <row r="11" spans="2:24" s="4" customFormat="1" ht="14.5" x14ac:dyDescent="0.35">
      <c r="B11" s="4" t="s">
        <v>4</v>
      </c>
      <c r="D11" s="163">
        <v>49760.380000000005</v>
      </c>
      <c r="F11" s="9">
        <v>264635330.34842584</v>
      </c>
      <c r="G11" s="9"/>
      <c r="H11" s="9">
        <v>69842187.246981129</v>
      </c>
      <c r="I11" s="9"/>
      <c r="J11" s="9">
        <v>152818996</v>
      </c>
      <c r="K11" s="114"/>
      <c r="L11" s="119">
        <v>41974147</v>
      </c>
      <c r="M11" s="9"/>
      <c r="N11" s="119">
        <v>194793143</v>
      </c>
      <c r="P11" s="80"/>
      <c r="Q11" s="80"/>
      <c r="R11" s="80"/>
      <c r="S11" s="80"/>
      <c r="T11" s="10"/>
      <c r="U11" s="10"/>
      <c r="V11" s="10"/>
      <c r="W11" s="10"/>
      <c r="X11" s="10"/>
    </row>
    <row r="12" spans="2:24" s="4" customFormat="1" ht="14.5" x14ac:dyDescent="0.35">
      <c r="B12" s="4" t="s">
        <v>5</v>
      </c>
      <c r="D12" s="163">
        <v>51524.979999999996</v>
      </c>
      <c r="F12" s="9">
        <v>239224980.63642713</v>
      </c>
      <c r="G12" s="9"/>
      <c r="H12" s="9">
        <v>72318927.248082861</v>
      </c>
      <c r="I12" s="9"/>
      <c r="J12" s="9">
        <v>127137864</v>
      </c>
      <c r="K12" s="114"/>
      <c r="L12" s="119">
        <v>39768189</v>
      </c>
      <c r="M12" s="9"/>
      <c r="N12" s="119">
        <v>166906053</v>
      </c>
      <c r="P12" s="80"/>
      <c r="Q12" s="80"/>
      <c r="R12" s="80"/>
      <c r="S12" s="80"/>
      <c r="T12" s="10"/>
      <c r="U12" s="10"/>
      <c r="V12" s="10"/>
      <c r="W12" s="10"/>
      <c r="X12" s="10"/>
    </row>
    <row r="13" spans="2:24" s="4" customFormat="1" ht="14.5" x14ac:dyDescent="0.35">
      <c r="B13" s="4" t="s">
        <v>6</v>
      </c>
      <c r="D13" s="163">
        <v>40696.19</v>
      </c>
      <c r="F13" s="9">
        <v>215751600.27307892</v>
      </c>
      <c r="G13" s="9"/>
      <c r="H13" s="9">
        <v>57119960.141355857</v>
      </c>
      <c r="I13" s="9"/>
      <c r="J13" s="9">
        <v>127021890</v>
      </c>
      <c r="K13" s="114"/>
      <c r="L13" s="119">
        <v>31609750</v>
      </c>
      <c r="M13" s="9"/>
      <c r="N13" s="119">
        <v>158631640</v>
      </c>
      <c r="P13" s="80"/>
      <c r="Q13" s="80"/>
      <c r="R13" s="80"/>
      <c r="S13" s="80"/>
      <c r="T13" s="10"/>
      <c r="U13" s="10"/>
      <c r="V13" s="10"/>
      <c r="W13" s="10"/>
      <c r="X13" s="10"/>
    </row>
    <row r="14" spans="2:24" s="4" customFormat="1" ht="14.5" x14ac:dyDescent="0.35">
      <c r="B14" s="4" t="s">
        <v>7</v>
      </c>
      <c r="D14" s="163">
        <v>65483.81</v>
      </c>
      <c r="F14" s="9">
        <v>298689286.01262981</v>
      </c>
      <c r="G14" s="9"/>
      <c r="H14" s="9">
        <v>91911125.27005893</v>
      </c>
      <c r="I14" s="9"/>
      <c r="J14" s="9">
        <v>155459889</v>
      </c>
      <c r="K14" s="114"/>
      <c r="L14" s="119">
        <v>51318272</v>
      </c>
      <c r="M14" s="9"/>
      <c r="N14" s="119">
        <v>206778161</v>
      </c>
      <c r="P14" s="80"/>
      <c r="Q14" s="80"/>
      <c r="R14" s="80"/>
      <c r="S14" s="80"/>
      <c r="T14" s="10"/>
      <c r="U14" s="10"/>
      <c r="V14" s="10"/>
      <c r="W14" s="10"/>
      <c r="X14" s="10"/>
    </row>
    <row r="15" spans="2:24" s="4" customFormat="1" ht="14.5" x14ac:dyDescent="0.35">
      <c r="B15" s="4" t="s">
        <v>8</v>
      </c>
      <c r="D15" s="163">
        <v>54544.119999999995</v>
      </c>
      <c r="F15" s="9">
        <v>265412678.97717035</v>
      </c>
      <c r="G15" s="9"/>
      <c r="H15" s="9">
        <v>76556502.226506472</v>
      </c>
      <c r="I15" s="9"/>
      <c r="J15" s="9">
        <v>144541335</v>
      </c>
      <c r="K15" s="114"/>
      <c r="L15" s="119">
        <v>44314842</v>
      </c>
      <c r="M15" s="9"/>
      <c r="N15" s="119">
        <v>188856177</v>
      </c>
      <c r="P15" s="80"/>
      <c r="Q15" s="80"/>
      <c r="R15" s="80"/>
      <c r="S15" s="80"/>
      <c r="T15" s="10"/>
      <c r="U15" s="10"/>
      <c r="V15" s="10"/>
      <c r="W15" s="10"/>
      <c r="X15" s="10"/>
    </row>
    <row r="16" spans="2:24" s="4" customFormat="1" ht="14.5" x14ac:dyDescent="0.35">
      <c r="B16" s="4" t="s">
        <v>9</v>
      </c>
      <c r="D16" s="163">
        <v>62793.14</v>
      </c>
      <c r="F16" s="9">
        <v>280031698.07057565</v>
      </c>
      <c r="G16" s="9"/>
      <c r="H16" s="9">
        <v>88134581.000102907</v>
      </c>
      <c r="I16" s="9"/>
      <c r="J16" s="9">
        <v>146912321</v>
      </c>
      <c r="K16" s="114"/>
      <c r="L16" s="119">
        <v>44984796</v>
      </c>
      <c r="M16" s="9"/>
      <c r="N16" s="119">
        <v>191897117</v>
      </c>
      <c r="P16" s="80"/>
      <c r="Q16" s="80"/>
      <c r="R16" s="80"/>
      <c r="S16" s="80"/>
      <c r="T16" s="10"/>
      <c r="U16" s="10"/>
      <c r="V16" s="10"/>
      <c r="W16" s="10"/>
      <c r="X16" s="10"/>
    </row>
    <row r="17" spans="2:24" s="4" customFormat="1" ht="14.5" x14ac:dyDescent="0.35">
      <c r="B17" s="4" t="s">
        <v>10</v>
      </c>
      <c r="D17" s="163">
        <v>32163.690000000002</v>
      </c>
      <c r="F17" s="9">
        <v>154802030.50625235</v>
      </c>
      <c r="G17" s="9"/>
      <c r="H17" s="9">
        <v>45143997.283257373</v>
      </c>
      <c r="I17" s="9"/>
      <c r="J17" s="9">
        <v>84594435</v>
      </c>
      <c r="K17" s="114"/>
      <c r="L17" s="119">
        <v>25063598</v>
      </c>
      <c r="M17" s="9"/>
      <c r="N17" s="119">
        <v>109658033</v>
      </c>
      <c r="P17" s="80"/>
      <c r="Q17" s="80"/>
      <c r="R17" s="80"/>
      <c r="S17" s="80"/>
      <c r="T17" s="10"/>
      <c r="U17" s="10"/>
      <c r="V17" s="10"/>
      <c r="W17" s="10"/>
      <c r="X17" s="10"/>
    </row>
    <row r="18" spans="2:24" s="4" customFormat="1" ht="14.5" x14ac:dyDescent="0.35">
      <c r="B18" s="4" t="s">
        <v>11</v>
      </c>
      <c r="D18" s="163">
        <v>56614.07</v>
      </c>
      <c r="F18" s="9">
        <v>258848836.83322793</v>
      </c>
      <c r="G18" s="9"/>
      <c r="H18" s="9">
        <v>79461822.392708749</v>
      </c>
      <c r="I18" s="9"/>
      <c r="J18" s="9">
        <v>137153757</v>
      </c>
      <c r="K18" s="114"/>
      <c r="L18" s="119">
        <v>42233257</v>
      </c>
      <c r="M18" s="9"/>
      <c r="N18" s="119">
        <v>179387014</v>
      </c>
      <c r="P18" s="80"/>
      <c r="Q18" s="80"/>
      <c r="R18" s="80"/>
      <c r="S18" s="80"/>
      <c r="T18" s="10"/>
      <c r="U18" s="10"/>
      <c r="V18" s="10"/>
      <c r="W18" s="10"/>
      <c r="X18" s="10"/>
    </row>
    <row r="19" spans="2:24" s="4" customFormat="1" ht="14.5" x14ac:dyDescent="0.35">
      <c r="B19" s="4" t="s">
        <v>12</v>
      </c>
      <c r="D19" s="163">
        <v>76333.53</v>
      </c>
      <c r="F19" s="9">
        <v>391959926.27797115</v>
      </c>
      <c r="G19" s="9"/>
      <c r="H19" s="9">
        <v>107139469.10138249</v>
      </c>
      <c r="I19" s="9"/>
      <c r="J19" s="9">
        <v>222063208</v>
      </c>
      <c r="K19" s="114"/>
      <c r="L19" s="119">
        <v>62757249</v>
      </c>
      <c r="M19" s="9"/>
      <c r="N19" s="119">
        <v>284820457</v>
      </c>
      <c r="P19" s="80"/>
      <c r="Q19" s="80"/>
      <c r="R19" s="80"/>
      <c r="S19" s="80"/>
      <c r="T19" s="10"/>
      <c r="U19" s="10"/>
      <c r="V19" s="10"/>
      <c r="W19" s="10"/>
      <c r="X19" s="10"/>
    </row>
    <row r="20" spans="2:24" s="4" customFormat="1" ht="14.5" x14ac:dyDescent="0.35">
      <c r="B20" s="4" t="s">
        <v>13</v>
      </c>
      <c r="D20" s="163">
        <v>93902.69</v>
      </c>
      <c r="F20" s="9">
        <v>484440675.7054671</v>
      </c>
      <c r="G20" s="9"/>
      <c r="H20" s="9">
        <v>131799018.77709179</v>
      </c>
      <c r="I20" s="9"/>
      <c r="J20" s="9">
        <v>269724414</v>
      </c>
      <c r="K20" s="114"/>
      <c r="L20" s="119">
        <v>82917243</v>
      </c>
      <c r="M20" s="9"/>
      <c r="N20" s="119">
        <v>352641657</v>
      </c>
      <c r="P20" s="80"/>
      <c r="Q20" s="80"/>
      <c r="R20" s="80"/>
      <c r="S20" s="80"/>
      <c r="T20" s="10"/>
      <c r="U20" s="10"/>
      <c r="V20" s="10"/>
      <c r="W20" s="10"/>
      <c r="X20" s="10"/>
    </row>
    <row r="21" spans="2:24" s="4" customFormat="1" ht="14.5" x14ac:dyDescent="0.35">
      <c r="B21" s="4" t="s">
        <v>14</v>
      </c>
      <c r="D21" s="163">
        <v>49653.05</v>
      </c>
      <c r="F21" s="9">
        <v>306371570.62452799</v>
      </c>
      <c r="G21" s="9"/>
      <c r="H21" s="9">
        <v>69691542.055822656</v>
      </c>
      <c r="I21" s="9"/>
      <c r="J21" s="9">
        <v>188898504</v>
      </c>
      <c r="K21" s="114"/>
      <c r="L21" s="119">
        <v>47781525</v>
      </c>
      <c r="M21" s="9"/>
      <c r="N21" s="119">
        <v>236680029</v>
      </c>
      <c r="P21" s="80"/>
      <c r="Q21" s="80"/>
      <c r="R21" s="80"/>
      <c r="S21" s="80"/>
      <c r="T21" s="10"/>
      <c r="U21" s="10"/>
      <c r="V21" s="10"/>
      <c r="W21" s="10"/>
      <c r="X21" s="10"/>
    </row>
    <row r="22" spans="2:24" s="4" customFormat="1" ht="14.5" x14ac:dyDescent="0.35">
      <c r="B22" s="4" t="s">
        <v>15</v>
      </c>
      <c r="D22" s="163">
        <v>55724.07</v>
      </c>
      <c r="F22" s="9">
        <v>290404199.25316012</v>
      </c>
      <c r="G22" s="9"/>
      <c r="H22" s="9">
        <v>78212644.901503637</v>
      </c>
      <c r="I22" s="9"/>
      <c r="J22" s="9">
        <v>163404268</v>
      </c>
      <c r="K22" s="114"/>
      <c r="L22" s="119">
        <v>48787286</v>
      </c>
      <c r="M22" s="9"/>
      <c r="N22" s="119">
        <v>212191554</v>
      </c>
      <c r="P22" s="80"/>
      <c r="Q22" s="80"/>
      <c r="R22" s="80"/>
      <c r="S22" s="80"/>
      <c r="T22" s="10"/>
      <c r="U22" s="10"/>
      <c r="V22" s="10"/>
      <c r="W22" s="10"/>
      <c r="X22" s="10"/>
    </row>
    <row r="23" spans="2:24" s="4" customFormat="1" ht="14.5" x14ac:dyDescent="0.35">
      <c r="B23" s="4" t="s">
        <v>16</v>
      </c>
      <c r="D23" s="163">
        <v>63239.210000000006</v>
      </c>
      <c r="F23" s="9">
        <v>257077045.42618519</v>
      </c>
      <c r="G23" s="9"/>
      <c r="H23" s="9">
        <v>88760671.565835342</v>
      </c>
      <c r="I23" s="9"/>
      <c r="J23" s="9">
        <v>124398281</v>
      </c>
      <c r="K23" s="114"/>
      <c r="L23" s="119">
        <v>43918093</v>
      </c>
      <c r="M23" s="9"/>
      <c r="N23" s="119">
        <v>168316374</v>
      </c>
      <c r="P23" s="80"/>
      <c r="Q23" s="80"/>
      <c r="R23" s="80"/>
      <c r="S23" s="80"/>
      <c r="T23" s="10"/>
      <c r="U23" s="10"/>
      <c r="V23" s="10"/>
      <c r="W23" s="10"/>
      <c r="X23" s="10"/>
    </row>
    <row r="24" spans="2:24" s="4" customFormat="1" ht="14.5" x14ac:dyDescent="0.35">
      <c r="B24" s="4" t="s">
        <v>17</v>
      </c>
      <c r="D24" s="163">
        <v>79420.23</v>
      </c>
      <c r="F24" s="9">
        <v>515846924.14965433</v>
      </c>
      <c r="G24" s="9"/>
      <c r="H24" s="9">
        <v>111471869.28352049</v>
      </c>
      <c r="I24" s="9"/>
      <c r="J24" s="9">
        <v>325124735</v>
      </c>
      <c r="K24" s="114"/>
      <c r="L24" s="119">
        <v>79250320</v>
      </c>
      <c r="M24" s="9"/>
      <c r="N24" s="119">
        <v>404375055</v>
      </c>
      <c r="P24" s="80"/>
      <c r="Q24" s="80"/>
      <c r="R24" s="80"/>
      <c r="S24" s="80"/>
      <c r="T24" s="10"/>
      <c r="U24" s="10"/>
      <c r="V24" s="10"/>
      <c r="W24" s="10"/>
      <c r="X24" s="10"/>
    </row>
    <row r="25" spans="2:24" s="4" customFormat="1" ht="14.5" x14ac:dyDescent="0.35">
      <c r="B25" s="4" t="s">
        <v>18</v>
      </c>
      <c r="D25" s="163">
        <v>19209.409999999996</v>
      </c>
      <c r="F25" s="9">
        <v>128437774.2306657</v>
      </c>
      <c r="G25" s="9"/>
      <c r="H25" s="9">
        <v>26961755.720596012</v>
      </c>
      <c r="I25" s="9"/>
      <c r="J25" s="9">
        <v>81796518</v>
      </c>
      <c r="K25" s="114"/>
      <c r="L25" s="119">
        <v>19679501</v>
      </c>
      <c r="M25" s="9"/>
      <c r="N25" s="119">
        <v>101476019</v>
      </c>
      <c r="P25" s="80"/>
      <c r="Q25" s="80"/>
      <c r="R25" s="80"/>
      <c r="S25" s="80"/>
      <c r="T25" s="10"/>
      <c r="U25" s="10"/>
      <c r="V25" s="10"/>
      <c r="W25" s="10"/>
      <c r="X25" s="10"/>
    </row>
    <row r="26" spans="2:24" s="4" customFormat="1" ht="14.5" x14ac:dyDescent="0.35">
      <c r="B26" s="4" t="s">
        <v>19</v>
      </c>
      <c r="D26" s="163">
        <v>62352.06</v>
      </c>
      <c r="F26" s="9">
        <v>379882926.22689486</v>
      </c>
      <c r="G26" s="9"/>
      <c r="H26" s="9">
        <v>87515494.249742508</v>
      </c>
      <c r="I26" s="9"/>
      <c r="J26" s="9">
        <v>233031263</v>
      </c>
      <c r="K26" s="114"/>
      <c r="L26" s="119">
        <v>59336169</v>
      </c>
      <c r="M26" s="9"/>
      <c r="N26" s="119">
        <v>292367432</v>
      </c>
      <c r="P26" s="80"/>
      <c r="Q26" s="80"/>
      <c r="R26" s="80"/>
      <c r="S26" s="80"/>
      <c r="T26" s="10"/>
      <c r="U26" s="10"/>
      <c r="V26" s="10"/>
      <c r="W26" s="10"/>
      <c r="X26" s="10"/>
    </row>
    <row r="27" spans="2:24" s="4" customFormat="1" ht="14.5" x14ac:dyDescent="0.35">
      <c r="B27" s="4" t="s">
        <v>20</v>
      </c>
      <c r="D27" s="163">
        <v>21888.51</v>
      </c>
      <c r="F27" s="9">
        <v>151082921.2636992</v>
      </c>
      <c r="G27" s="9"/>
      <c r="H27" s="9">
        <v>30722060.683166381</v>
      </c>
      <c r="I27" s="9"/>
      <c r="J27" s="9">
        <v>97026459</v>
      </c>
      <c r="K27" s="114"/>
      <c r="L27" s="119">
        <v>23334402</v>
      </c>
      <c r="M27" s="9"/>
      <c r="N27" s="119">
        <v>120360861</v>
      </c>
      <c r="P27" s="80"/>
      <c r="Q27" s="80"/>
      <c r="R27" s="80"/>
      <c r="S27" s="80"/>
      <c r="T27" s="10"/>
      <c r="U27" s="10"/>
      <c r="V27" s="10"/>
      <c r="W27" s="10"/>
      <c r="X27" s="10"/>
    </row>
    <row r="28" spans="2:24" s="4" customFormat="1" ht="14.5" x14ac:dyDescent="0.35">
      <c r="B28" s="4" t="s">
        <v>21</v>
      </c>
      <c r="D28" s="163">
        <v>34716.32</v>
      </c>
      <c r="F28" s="9">
        <v>195066973.31808358</v>
      </c>
      <c r="G28" s="9"/>
      <c r="H28" s="9">
        <v>48726792.720757276</v>
      </c>
      <c r="I28" s="9"/>
      <c r="J28" s="9">
        <v>115450134</v>
      </c>
      <c r="K28" s="114"/>
      <c r="L28" s="119">
        <v>30890047</v>
      </c>
      <c r="M28" s="9"/>
      <c r="N28" s="119">
        <v>146340181</v>
      </c>
      <c r="P28" s="80"/>
      <c r="Q28" s="80"/>
      <c r="R28" s="80"/>
      <c r="S28" s="80"/>
      <c r="T28" s="10"/>
      <c r="U28" s="10"/>
      <c r="V28" s="10"/>
      <c r="W28" s="10"/>
      <c r="X28" s="10"/>
    </row>
    <row r="29" spans="2:24" s="4" customFormat="1" ht="14.5" x14ac:dyDescent="0.35">
      <c r="B29" s="4" t="s">
        <v>22</v>
      </c>
      <c r="D29" s="163">
        <v>47183.78</v>
      </c>
      <c r="F29" s="9">
        <v>167708754.59427896</v>
      </c>
      <c r="G29" s="9"/>
      <c r="H29" s="9">
        <v>66225748.231431574</v>
      </c>
      <c r="I29" s="9"/>
      <c r="J29" s="9">
        <v>69465313</v>
      </c>
      <c r="K29" s="114"/>
      <c r="L29" s="119">
        <v>32017693</v>
      </c>
      <c r="M29" s="9"/>
      <c r="N29" s="119">
        <v>101483006</v>
      </c>
      <c r="P29" s="80"/>
      <c r="Q29" s="80"/>
      <c r="R29" s="80"/>
      <c r="S29" s="80"/>
      <c r="T29" s="10"/>
      <c r="U29" s="10"/>
      <c r="V29" s="10"/>
      <c r="W29" s="10"/>
      <c r="X29" s="10"/>
    </row>
    <row r="30" spans="2:24" s="4" customFormat="1" ht="14.5" x14ac:dyDescent="0.35">
      <c r="B30" s="4" t="s">
        <v>23</v>
      </c>
      <c r="C30" s="10"/>
      <c r="D30" s="163">
        <v>61468.08</v>
      </c>
      <c r="E30" s="10"/>
      <c r="F30" s="119">
        <v>327071234.47109389</v>
      </c>
      <c r="G30" s="119"/>
      <c r="H30" s="119">
        <v>86274766.251230717</v>
      </c>
      <c r="I30" s="119"/>
      <c r="J30" s="9">
        <v>191324717</v>
      </c>
      <c r="K30" s="113"/>
      <c r="L30" s="119">
        <v>49471751</v>
      </c>
      <c r="M30" s="119"/>
      <c r="N30" s="119">
        <v>240796468</v>
      </c>
      <c r="P30" s="80"/>
      <c r="Q30" s="80"/>
      <c r="R30" s="80"/>
      <c r="S30" s="80"/>
      <c r="T30" s="10"/>
      <c r="U30" s="10"/>
      <c r="V30" s="10"/>
      <c r="W30" s="10"/>
      <c r="X30" s="10"/>
    </row>
    <row r="31" spans="2:24" s="4" customFormat="1" ht="14.5" x14ac:dyDescent="0.35">
      <c r="B31" s="4" t="s">
        <v>24</v>
      </c>
      <c r="C31" s="10"/>
      <c r="D31" s="163">
        <v>149549.72</v>
      </c>
      <c r="E31" s="10"/>
      <c r="F31" s="119">
        <v>697816328.79247653</v>
      </c>
      <c r="G31" s="119"/>
      <c r="H31" s="119">
        <v>209903532.62924436</v>
      </c>
      <c r="I31" s="119"/>
      <c r="J31" s="9">
        <v>366851258</v>
      </c>
      <c r="K31" s="113"/>
      <c r="L31" s="119">
        <v>121061538</v>
      </c>
      <c r="M31" s="119"/>
      <c r="N31" s="119">
        <v>487912796</v>
      </c>
      <c r="P31" s="80"/>
      <c r="Q31" s="80"/>
      <c r="R31" s="80"/>
      <c r="S31" s="80"/>
      <c r="T31" s="10"/>
      <c r="U31" s="10"/>
      <c r="V31" s="10"/>
      <c r="W31" s="10"/>
      <c r="X31" s="10"/>
    </row>
    <row r="32" spans="2:24" s="4" customFormat="1" ht="3" customHeight="1" x14ac:dyDescent="0.35">
      <c r="B32" s="6"/>
      <c r="C32" s="10"/>
      <c r="D32" s="164"/>
      <c r="E32" s="6"/>
      <c r="F32" s="122"/>
      <c r="G32" s="122"/>
      <c r="H32" s="122"/>
      <c r="I32" s="122"/>
      <c r="J32" s="122"/>
      <c r="K32" s="113"/>
      <c r="L32" s="122"/>
      <c r="M32" s="122"/>
      <c r="N32" s="122"/>
      <c r="P32" s="81"/>
      <c r="Q32" s="80"/>
      <c r="R32" s="80"/>
      <c r="S32" s="80"/>
      <c r="T32" s="10"/>
      <c r="U32" s="10"/>
      <c r="V32" s="10"/>
      <c r="W32" s="10"/>
      <c r="X32" s="10"/>
    </row>
    <row r="33" spans="1:24" s="5" customFormat="1" ht="16.5" customHeight="1" x14ac:dyDescent="0.35">
      <c r="A33" s="4"/>
      <c r="B33" s="11" t="s">
        <v>25</v>
      </c>
      <c r="C33" s="11"/>
      <c r="D33" s="165">
        <v>1259101.26</v>
      </c>
      <c r="E33" s="11"/>
      <c r="F33" s="124">
        <v>6418731425.9999895</v>
      </c>
      <c r="G33" s="124"/>
      <c r="H33" s="124">
        <v>1767237025.9999995</v>
      </c>
      <c r="I33" s="124"/>
      <c r="J33" s="124">
        <v>3605544400</v>
      </c>
      <c r="K33" s="115"/>
      <c r="L33" s="124">
        <v>1045950000</v>
      </c>
      <c r="M33" s="124"/>
      <c r="N33" s="124">
        <v>4651494400</v>
      </c>
      <c r="P33" s="82"/>
      <c r="Q33" s="82"/>
      <c r="R33" s="272"/>
      <c r="S33" s="82"/>
      <c r="T33" s="56"/>
      <c r="U33" s="56"/>
      <c r="V33" s="56"/>
      <c r="W33" s="56"/>
      <c r="X33" s="56"/>
    </row>
    <row r="34" spans="1:24" s="4" customFormat="1" ht="6" customHeight="1" x14ac:dyDescent="0.3">
      <c r="A34" s="5"/>
      <c r="P34" s="10"/>
      <c r="Q34" s="10"/>
      <c r="R34" s="10"/>
      <c r="S34" s="83"/>
      <c r="T34" s="10"/>
      <c r="U34" s="10"/>
      <c r="V34" s="10"/>
      <c r="W34" s="10"/>
      <c r="X34" s="10"/>
    </row>
    <row r="35" spans="1:24" s="4" customFormat="1" ht="12.75" customHeight="1" x14ac:dyDescent="0.25">
      <c r="B35" s="12" t="s">
        <v>386</v>
      </c>
      <c r="P35" s="10"/>
      <c r="Q35" s="10"/>
      <c r="R35" s="10"/>
      <c r="S35" s="10"/>
      <c r="T35" s="10"/>
      <c r="U35" s="10"/>
      <c r="V35" s="10"/>
      <c r="W35" s="10"/>
      <c r="X35" s="10"/>
    </row>
    <row r="36" spans="1:24" s="4" customFormat="1" ht="12.75" customHeight="1" x14ac:dyDescent="0.25">
      <c r="B36" s="12" t="s">
        <v>151</v>
      </c>
      <c r="P36" s="10"/>
      <c r="Q36" s="10"/>
      <c r="R36" s="10"/>
      <c r="S36" s="10"/>
      <c r="T36" s="10"/>
      <c r="U36" s="10"/>
      <c r="V36" s="10"/>
      <c r="W36" s="10"/>
      <c r="X36" s="10"/>
    </row>
    <row r="37" spans="1:24" s="4" customFormat="1" ht="12.75" customHeight="1" x14ac:dyDescent="0.25">
      <c r="B37" s="12" t="s">
        <v>130</v>
      </c>
      <c r="P37" s="10"/>
      <c r="Q37" s="10"/>
      <c r="R37" s="10"/>
      <c r="S37" s="10"/>
      <c r="T37" s="10"/>
      <c r="U37" s="10"/>
      <c r="V37" s="10"/>
      <c r="W37" s="10"/>
      <c r="X37" s="10"/>
    </row>
  </sheetData>
  <mergeCells count="17">
    <mergeCell ref="L7:L8"/>
    <mergeCell ref="N7:N8"/>
    <mergeCell ref="P7:P8"/>
    <mergeCell ref="X7:X8"/>
    <mergeCell ref="Q7:Q8"/>
    <mergeCell ref="R7:R8"/>
    <mergeCell ref="S7:S8"/>
    <mergeCell ref="B7:B8"/>
    <mergeCell ref="D7:D8"/>
    <mergeCell ref="F7:F8"/>
    <mergeCell ref="H7:H8"/>
    <mergeCell ref="J7:J8"/>
    <mergeCell ref="U7:U8"/>
    <mergeCell ref="V7:V8"/>
    <mergeCell ref="W7:W8"/>
    <mergeCell ref="P6:S6"/>
    <mergeCell ref="U6:X6"/>
  </mergeCells>
  <conditionalFormatting sqref="N6">
    <cfRule type="expression" dxfId="2" priority="1" stopIfTrue="1">
      <formula>$A$1&gt;0</formula>
    </cfRule>
  </conditionalFormatting>
  <hyperlinks>
    <hyperlink ref="N1" location="Cynnwys!A1" display="Yn ol i cynnwy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zoomScale="60" zoomScaleNormal="60" workbookViewId="0">
      <selection activeCell="D41" sqref="D41"/>
    </sheetView>
  </sheetViews>
  <sheetFormatPr defaultColWidth="8.84375" defaultRowHeight="15.5" x14ac:dyDescent="0.35"/>
  <cols>
    <col min="1" max="1" width="3.3046875" style="1" customWidth="1"/>
    <col min="2" max="2" width="27.4609375" style="1" customWidth="1"/>
    <col min="3" max="3" width="2.765625" style="1" customWidth="1"/>
    <col min="4" max="4" width="15.07421875" style="1" customWidth="1"/>
    <col min="5" max="5" width="17.23046875" style="1" customWidth="1"/>
    <col min="6" max="6" width="2.4609375" style="1" customWidth="1"/>
    <col min="7" max="7" width="8.84375" style="1" customWidth="1"/>
    <col min="8" max="8" width="10.765625" style="1" customWidth="1"/>
    <col min="9" max="9" width="2.765625" style="1" customWidth="1"/>
    <col min="10" max="10" width="14.765625" style="1" customWidth="1"/>
    <col min="11" max="256" width="8.84375" style="1"/>
    <col min="257" max="257" width="3.3046875" style="1" customWidth="1"/>
    <col min="258" max="258" width="18.23046875" style="1" customWidth="1"/>
    <col min="259" max="259" width="2.765625" style="1" customWidth="1"/>
    <col min="260" max="261" width="15.07421875" style="1" customWidth="1"/>
    <col min="262" max="262" width="2.4609375" style="1" customWidth="1"/>
    <col min="263" max="263" width="8.84375" style="1" customWidth="1"/>
    <col min="264" max="264" width="10.765625" style="1" customWidth="1"/>
    <col min="265" max="265" width="2.765625" style="1" customWidth="1"/>
    <col min="266" max="266" width="14.765625" style="1" customWidth="1"/>
    <col min="267" max="512" width="8.84375" style="1"/>
    <col min="513" max="513" width="3.3046875" style="1" customWidth="1"/>
    <col min="514" max="514" width="18.23046875" style="1" customWidth="1"/>
    <col min="515" max="515" width="2.765625" style="1" customWidth="1"/>
    <col min="516" max="517" width="15.07421875" style="1" customWidth="1"/>
    <col min="518" max="518" width="2.4609375" style="1" customWidth="1"/>
    <col min="519" max="519" width="8.84375" style="1" customWidth="1"/>
    <col min="520" max="520" width="10.765625" style="1" customWidth="1"/>
    <col min="521" max="521" width="2.765625" style="1" customWidth="1"/>
    <col min="522" max="522" width="14.765625" style="1" customWidth="1"/>
    <col min="523" max="768" width="8.84375" style="1"/>
    <col min="769" max="769" width="3.3046875" style="1" customWidth="1"/>
    <col min="770" max="770" width="18.23046875" style="1" customWidth="1"/>
    <col min="771" max="771" width="2.765625" style="1" customWidth="1"/>
    <col min="772" max="773" width="15.07421875" style="1" customWidth="1"/>
    <col min="774" max="774" width="2.4609375" style="1" customWidth="1"/>
    <col min="775" max="775" width="8.84375" style="1" customWidth="1"/>
    <col min="776" max="776" width="10.765625" style="1" customWidth="1"/>
    <col min="777" max="777" width="2.765625" style="1" customWidth="1"/>
    <col min="778" max="778" width="14.765625" style="1" customWidth="1"/>
    <col min="779" max="1024" width="8.84375" style="1"/>
    <col min="1025" max="1025" width="3.3046875" style="1" customWidth="1"/>
    <col min="1026" max="1026" width="18.23046875" style="1" customWidth="1"/>
    <col min="1027" max="1027" width="2.765625" style="1" customWidth="1"/>
    <col min="1028" max="1029" width="15.07421875" style="1" customWidth="1"/>
    <col min="1030" max="1030" width="2.4609375" style="1" customWidth="1"/>
    <col min="1031" max="1031" width="8.84375" style="1" customWidth="1"/>
    <col min="1032" max="1032" width="10.765625" style="1" customWidth="1"/>
    <col min="1033" max="1033" width="2.765625" style="1" customWidth="1"/>
    <col min="1034" max="1034" width="14.765625" style="1" customWidth="1"/>
    <col min="1035" max="1280" width="8.84375" style="1"/>
    <col min="1281" max="1281" width="3.3046875" style="1" customWidth="1"/>
    <col min="1282" max="1282" width="18.23046875" style="1" customWidth="1"/>
    <col min="1283" max="1283" width="2.765625" style="1" customWidth="1"/>
    <col min="1284" max="1285" width="15.07421875" style="1" customWidth="1"/>
    <col min="1286" max="1286" width="2.4609375" style="1" customWidth="1"/>
    <col min="1287" max="1287" width="8.84375" style="1" customWidth="1"/>
    <col min="1288" max="1288" width="10.765625" style="1" customWidth="1"/>
    <col min="1289" max="1289" width="2.765625" style="1" customWidth="1"/>
    <col min="1290" max="1290" width="14.765625" style="1" customWidth="1"/>
    <col min="1291" max="1536" width="8.84375" style="1"/>
    <col min="1537" max="1537" width="3.3046875" style="1" customWidth="1"/>
    <col min="1538" max="1538" width="18.23046875" style="1" customWidth="1"/>
    <col min="1539" max="1539" width="2.765625" style="1" customWidth="1"/>
    <col min="1540" max="1541" width="15.07421875" style="1" customWidth="1"/>
    <col min="1542" max="1542" width="2.4609375" style="1" customWidth="1"/>
    <col min="1543" max="1543" width="8.84375" style="1" customWidth="1"/>
    <col min="1544" max="1544" width="10.765625" style="1" customWidth="1"/>
    <col min="1545" max="1545" width="2.765625" style="1" customWidth="1"/>
    <col min="1546" max="1546" width="14.765625" style="1" customWidth="1"/>
    <col min="1547" max="1792" width="8.84375" style="1"/>
    <col min="1793" max="1793" width="3.3046875" style="1" customWidth="1"/>
    <col min="1794" max="1794" width="18.23046875" style="1" customWidth="1"/>
    <col min="1795" max="1795" width="2.765625" style="1" customWidth="1"/>
    <col min="1796" max="1797" width="15.07421875" style="1" customWidth="1"/>
    <col min="1798" max="1798" width="2.4609375" style="1" customWidth="1"/>
    <col min="1799" max="1799" width="8.84375" style="1" customWidth="1"/>
    <col min="1800" max="1800" width="10.765625" style="1" customWidth="1"/>
    <col min="1801" max="1801" width="2.765625" style="1" customWidth="1"/>
    <col min="1802" max="1802" width="14.765625" style="1" customWidth="1"/>
    <col min="1803" max="2048" width="8.84375" style="1"/>
    <col min="2049" max="2049" width="3.3046875" style="1" customWidth="1"/>
    <col min="2050" max="2050" width="18.23046875" style="1" customWidth="1"/>
    <col min="2051" max="2051" width="2.765625" style="1" customWidth="1"/>
    <col min="2052" max="2053" width="15.07421875" style="1" customWidth="1"/>
    <col min="2054" max="2054" width="2.4609375" style="1" customWidth="1"/>
    <col min="2055" max="2055" width="8.84375" style="1" customWidth="1"/>
    <col min="2056" max="2056" width="10.765625" style="1" customWidth="1"/>
    <col min="2057" max="2057" width="2.765625" style="1" customWidth="1"/>
    <col min="2058" max="2058" width="14.765625" style="1" customWidth="1"/>
    <col min="2059" max="2304" width="8.84375" style="1"/>
    <col min="2305" max="2305" width="3.3046875" style="1" customWidth="1"/>
    <col min="2306" max="2306" width="18.23046875" style="1" customWidth="1"/>
    <col min="2307" max="2307" width="2.765625" style="1" customWidth="1"/>
    <col min="2308" max="2309" width="15.07421875" style="1" customWidth="1"/>
    <col min="2310" max="2310" width="2.4609375" style="1" customWidth="1"/>
    <col min="2311" max="2311" width="8.84375" style="1" customWidth="1"/>
    <col min="2312" max="2312" width="10.765625" style="1" customWidth="1"/>
    <col min="2313" max="2313" width="2.765625" style="1" customWidth="1"/>
    <col min="2314" max="2314" width="14.765625" style="1" customWidth="1"/>
    <col min="2315" max="2560" width="8.84375" style="1"/>
    <col min="2561" max="2561" width="3.3046875" style="1" customWidth="1"/>
    <col min="2562" max="2562" width="18.23046875" style="1" customWidth="1"/>
    <col min="2563" max="2563" width="2.765625" style="1" customWidth="1"/>
    <col min="2564" max="2565" width="15.07421875" style="1" customWidth="1"/>
    <col min="2566" max="2566" width="2.4609375" style="1" customWidth="1"/>
    <col min="2567" max="2567" width="8.84375" style="1" customWidth="1"/>
    <col min="2568" max="2568" width="10.765625" style="1" customWidth="1"/>
    <col min="2569" max="2569" width="2.765625" style="1" customWidth="1"/>
    <col min="2570" max="2570" width="14.765625" style="1" customWidth="1"/>
    <col min="2571" max="2816" width="8.84375" style="1"/>
    <col min="2817" max="2817" width="3.3046875" style="1" customWidth="1"/>
    <col min="2818" max="2818" width="18.23046875" style="1" customWidth="1"/>
    <col min="2819" max="2819" width="2.765625" style="1" customWidth="1"/>
    <col min="2820" max="2821" width="15.07421875" style="1" customWidth="1"/>
    <col min="2822" max="2822" width="2.4609375" style="1" customWidth="1"/>
    <col min="2823" max="2823" width="8.84375" style="1" customWidth="1"/>
    <col min="2824" max="2824" width="10.765625" style="1" customWidth="1"/>
    <col min="2825" max="2825" width="2.765625" style="1" customWidth="1"/>
    <col min="2826" max="2826" width="14.765625" style="1" customWidth="1"/>
    <col min="2827" max="3072" width="8.84375" style="1"/>
    <col min="3073" max="3073" width="3.3046875" style="1" customWidth="1"/>
    <col min="3074" max="3074" width="18.23046875" style="1" customWidth="1"/>
    <col min="3075" max="3075" width="2.765625" style="1" customWidth="1"/>
    <col min="3076" max="3077" width="15.07421875" style="1" customWidth="1"/>
    <col min="3078" max="3078" width="2.4609375" style="1" customWidth="1"/>
    <col min="3079" max="3079" width="8.84375" style="1" customWidth="1"/>
    <col min="3080" max="3080" width="10.765625" style="1" customWidth="1"/>
    <col min="3081" max="3081" width="2.765625" style="1" customWidth="1"/>
    <col min="3082" max="3082" width="14.765625" style="1" customWidth="1"/>
    <col min="3083" max="3328" width="8.84375" style="1"/>
    <col min="3329" max="3329" width="3.3046875" style="1" customWidth="1"/>
    <col min="3330" max="3330" width="18.23046875" style="1" customWidth="1"/>
    <col min="3331" max="3331" width="2.765625" style="1" customWidth="1"/>
    <col min="3332" max="3333" width="15.07421875" style="1" customWidth="1"/>
    <col min="3334" max="3334" width="2.4609375" style="1" customWidth="1"/>
    <col min="3335" max="3335" width="8.84375" style="1" customWidth="1"/>
    <col min="3336" max="3336" width="10.765625" style="1" customWidth="1"/>
    <col min="3337" max="3337" width="2.765625" style="1" customWidth="1"/>
    <col min="3338" max="3338" width="14.765625" style="1" customWidth="1"/>
    <col min="3339" max="3584" width="8.84375" style="1"/>
    <col min="3585" max="3585" width="3.3046875" style="1" customWidth="1"/>
    <col min="3586" max="3586" width="18.23046875" style="1" customWidth="1"/>
    <col min="3587" max="3587" width="2.765625" style="1" customWidth="1"/>
    <col min="3588" max="3589" width="15.07421875" style="1" customWidth="1"/>
    <col min="3590" max="3590" width="2.4609375" style="1" customWidth="1"/>
    <col min="3591" max="3591" width="8.84375" style="1" customWidth="1"/>
    <col min="3592" max="3592" width="10.765625" style="1" customWidth="1"/>
    <col min="3593" max="3593" width="2.765625" style="1" customWidth="1"/>
    <col min="3594" max="3594" width="14.765625" style="1" customWidth="1"/>
    <col min="3595" max="3840" width="8.84375" style="1"/>
    <col min="3841" max="3841" width="3.3046875" style="1" customWidth="1"/>
    <col min="3842" max="3842" width="18.23046875" style="1" customWidth="1"/>
    <col min="3843" max="3843" width="2.765625" style="1" customWidth="1"/>
    <col min="3844" max="3845" width="15.07421875" style="1" customWidth="1"/>
    <col min="3846" max="3846" width="2.4609375" style="1" customWidth="1"/>
    <col min="3847" max="3847" width="8.84375" style="1" customWidth="1"/>
    <col min="3848" max="3848" width="10.765625" style="1" customWidth="1"/>
    <col min="3849" max="3849" width="2.765625" style="1" customWidth="1"/>
    <col min="3850" max="3850" width="14.765625" style="1" customWidth="1"/>
    <col min="3851" max="4096" width="8.84375" style="1"/>
    <col min="4097" max="4097" width="3.3046875" style="1" customWidth="1"/>
    <col min="4098" max="4098" width="18.23046875" style="1" customWidth="1"/>
    <col min="4099" max="4099" width="2.765625" style="1" customWidth="1"/>
    <col min="4100" max="4101" width="15.07421875" style="1" customWidth="1"/>
    <col min="4102" max="4102" width="2.4609375" style="1" customWidth="1"/>
    <col min="4103" max="4103" width="8.84375" style="1" customWidth="1"/>
    <col min="4104" max="4104" width="10.765625" style="1" customWidth="1"/>
    <col min="4105" max="4105" width="2.765625" style="1" customWidth="1"/>
    <col min="4106" max="4106" width="14.765625" style="1" customWidth="1"/>
    <col min="4107" max="4352" width="8.84375" style="1"/>
    <col min="4353" max="4353" width="3.3046875" style="1" customWidth="1"/>
    <col min="4354" max="4354" width="18.23046875" style="1" customWidth="1"/>
    <col min="4355" max="4355" width="2.765625" style="1" customWidth="1"/>
    <col min="4356" max="4357" width="15.07421875" style="1" customWidth="1"/>
    <col min="4358" max="4358" width="2.4609375" style="1" customWidth="1"/>
    <col min="4359" max="4359" width="8.84375" style="1" customWidth="1"/>
    <col min="4360" max="4360" width="10.765625" style="1" customWidth="1"/>
    <col min="4361" max="4361" width="2.765625" style="1" customWidth="1"/>
    <col min="4362" max="4362" width="14.765625" style="1" customWidth="1"/>
    <col min="4363" max="4608" width="8.84375" style="1"/>
    <col min="4609" max="4609" width="3.3046875" style="1" customWidth="1"/>
    <col min="4610" max="4610" width="18.23046875" style="1" customWidth="1"/>
    <col min="4611" max="4611" width="2.765625" style="1" customWidth="1"/>
    <col min="4612" max="4613" width="15.07421875" style="1" customWidth="1"/>
    <col min="4614" max="4614" width="2.4609375" style="1" customWidth="1"/>
    <col min="4615" max="4615" width="8.84375" style="1" customWidth="1"/>
    <col min="4616" max="4616" width="10.765625" style="1" customWidth="1"/>
    <col min="4617" max="4617" width="2.765625" style="1" customWidth="1"/>
    <col min="4618" max="4618" width="14.765625" style="1" customWidth="1"/>
    <col min="4619" max="4864" width="8.84375" style="1"/>
    <col min="4865" max="4865" width="3.3046875" style="1" customWidth="1"/>
    <col min="4866" max="4866" width="18.23046875" style="1" customWidth="1"/>
    <col min="4867" max="4867" width="2.765625" style="1" customWidth="1"/>
    <col min="4868" max="4869" width="15.07421875" style="1" customWidth="1"/>
    <col min="4870" max="4870" width="2.4609375" style="1" customWidth="1"/>
    <col min="4871" max="4871" width="8.84375" style="1" customWidth="1"/>
    <col min="4872" max="4872" width="10.765625" style="1" customWidth="1"/>
    <col min="4873" max="4873" width="2.765625" style="1" customWidth="1"/>
    <col min="4874" max="4874" width="14.765625" style="1" customWidth="1"/>
    <col min="4875" max="5120" width="8.84375" style="1"/>
    <col min="5121" max="5121" width="3.3046875" style="1" customWidth="1"/>
    <col min="5122" max="5122" width="18.23046875" style="1" customWidth="1"/>
    <col min="5123" max="5123" width="2.765625" style="1" customWidth="1"/>
    <col min="5124" max="5125" width="15.07421875" style="1" customWidth="1"/>
    <col min="5126" max="5126" width="2.4609375" style="1" customWidth="1"/>
    <col min="5127" max="5127" width="8.84375" style="1" customWidth="1"/>
    <col min="5128" max="5128" width="10.765625" style="1" customWidth="1"/>
    <col min="5129" max="5129" width="2.765625" style="1" customWidth="1"/>
    <col min="5130" max="5130" width="14.765625" style="1" customWidth="1"/>
    <col min="5131" max="5376" width="8.84375" style="1"/>
    <col min="5377" max="5377" width="3.3046875" style="1" customWidth="1"/>
    <col min="5378" max="5378" width="18.23046875" style="1" customWidth="1"/>
    <col min="5379" max="5379" width="2.765625" style="1" customWidth="1"/>
    <col min="5380" max="5381" width="15.07421875" style="1" customWidth="1"/>
    <col min="5382" max="5382" width="2.4609375" style="1" customWidth="1"/>
    <col min="5383" max="5383" width="8.84375" style="1" customWidth="1"/>
    <col min="5384" max="5384" width="10.765625" style="1" customWidth="1"/>
    <col min="5385" max="5385" width="2.765625" style="1" customWidth="1"/>
    <col min="5386" max="5386" width="14.765625" style="1" customWidth="1"/>
    <col min="5387" max="5632" width="8.84375" style="1"/>
    <col min="5633" max="5633" width="3.3046875" style="1" customWidth="1"/>
    <col min="5634" max="5634" width="18.23046875" style="1" customWidth="1"/>
    <col min="5635" max="5635" width="2.765625" style="1" customWidth="1"/>
    <col min="5636" max="5637" width="15.07421875" style="1" customWidth="1"/>
    <col min="5638" max="5638" width="2.4609375" style="1" customWidth="1"/>
    <col min="5639" max="5639" width="8.84375" style="1" customWidth="1"/>
    <col min="5640" max="5640" width="10.765625" style="1" customWidth="1"/>
    <col min="5641" max="5641" width="2.765625" style="1" customWidth="1"/>
    <col min="5642" max="5642" width="14.765625" style="1" customWidth="1"/>
    <col min="5643" max="5888" width="8.84375" style="1"/>
    <col min="5889" max="5889" width="3.3046875" style="1" customWidth="1"/>
    <col min="5890" max="5890" width="18.23046875" style="1" customWidth="1"/>
    <col min="5891" max="5891" width="2.765625" style="1" customWidth="1"/>
    <col min="5892" max="5893" width="15.07421875" style="1" customWidth="1"/>
    <col min="5894" max="5894" width="2.4609375" style="1" customWidth="1"/>
    <col min="5895" max="5895" width="8.84375" style="1" customWidth="1"/>
    <col min="5896" max="5896" width="10.765625" style="1" customWidth="1"/>
    <col min="5897" max="5897" width="2.765625" style="1" customWidth="1"/>
    <col min="5898" max="5898" width="14.765625" style="1" customWidth="1"/>
    <col min="5899" max="6144" width="8.84375" style="1"/>
    <col min="6145" max="6145" width="3.3046875" style="1" customWidth="1"/>
    <col min="6146" max="6146" width="18.23046875" style="1" customWidth="1"/>
    <col min="6147" max="6147" width="2.765625" style="1" customWidth="1"/>
    <col min="6148" max="6149" width="15.07421875" style="1" customWidth="1"/>
    <col min="6150" max="6150" width="2.4609375" style="1" customWidth="1"/>
    <col min="6151" max="6151" width="8.84375" style="1" customWidth="1"/>
    <col min="6152" max="6152" width="10.765625" style="1" customWidth="1"/>
    <col min="6153" max="6153" width="2.765625" style="1" customWidth="1"/>
    <col min="6154" max="6154" width="14.765625" style="1" customWidth="1"/>
    <col min="6155" max="6400" width="8.84375" style="1"/>
    <col min="6401" max="6401" width="3.3046875" style="1" customWidth="1"/>
    <col min="6402" max="6402" width="18.23046875" style="1" customWidth="1"/>
    <col min="6403" max="6403" width="2.765625" style="1" customWidth="1"/>
    <col min="6404" max="6405" width="15.07421875" style="1" customWidth="1"/>
    <col min="6406" max="6406" width="2.4609375" style="1" customWidth="1"/>
    <col min="6407" max="6407" width="8.84375" style="1" customWidth="1"/>
    <col min="6408" max="6408" width="10.765625" style="1" customWidth="1"/>
    <col min="6409" max="6409" width="2.765625" style="1" customWidth="1"/>
    <col min="6410" max="6410" width="14.765625" style="1" customWidth="1"/>
    <col min="6411" max="6656" width="8.84375" style="1"/>
    <col min="6657" max="6657" width="3.3046875" style="1" customWidth="1"/>
    <col min="6658" max="6658" width="18.23046875" style="1" customWidth="1"/>
    <col min="6659" max="6659" width="2.765625" style="1" customWidth="1"/>
    <col min="6660" max="6661" width="15.07421875" style="1" customWidth="1"/>
    <col min="6662" max="6662" width="2.4609375" style="1" customWidth="1"/>
    <col min="6663" max="6663" width="8.84375" style="1" customWidth="1"/>
    <col min="6664" max="6664" width="10.765625" style="1" customWidth="1"/>
    <col min="6665" max="6665" width="2.765625" style="1" customWidth="1"/>
    <col min="6666" max="6666" width="14.765625" style="1" customWidth="1"/>
    <col min="6667" max="6912" width="8.84375" style="1"/>
    <col min="6913" max="6913" width="3.3046875" style="1" customWidth="1"/>
    <col min="6914" max="6914" width="18.23046875" style="1" customWidth="1"/>
    <col min="6915" max="6915" width="2.765625" style="1" customWidth="1"/>
    <col min="6916" max="6917" width="15.07421875" style="1" customWidth="1"/>
    <col min="6918" max="6918" width="2.4609375" style="1" customWidth="1"/>
    <col min="6919" max="6919" width="8.84375" style="1" customWidth="1"/>
    <col min="6920" max="6920" width="10.765625" style="1" customWidth="1"/>
    <col min="6921" max="6921" width="2.765625" style="1" customWidth="1"/>
    <col min="6922" max="6922" width="14.765625" style="1" customWidth="1"/>
    <col min="6923" max="7168" width="8.84375" style="1"/>
    <col min="7169" max="7169" width="3.3046875" style="1" customWidth="1"/>
    <col min="7170" max="7170" width="18.23046875" style="1" customWidth="1"/>
    <col min="7171" max="7171" width="2.765625" style="1" customWidth="1"/>
    <col min="7172" max="7173" width="15.07421875" style="1" customWidth="1"/>
    <col min="7174" max="7174" width="2.4609375" style="1" customWidth="1"/>
    <col min="7175" max="7175" width="8.84375" style="1" customWidth="1"/>
    <col min="7176" max="7176" width="10.765625" style="1" customWidth="1"/>
    <col min="7177" max="7177" width="2.765625" style="1" customWidth="1"/>
    <col min="7178" max="7178" width="14.765625" style="1" customWidth="1"/>
    <col min="7179" max="7424" width="8.84375" style="1"/>
    <col min="7425" max="7425" width="3.3046875" style="1" customWidth="1"/>
    <col min="7426" max="7426" width="18.23046875" style="1" customWidth="1"/>
    <col min="7427" max="7427" width="2.765625" style="1" customWidth="1"/>
    <col min="7428" max="7429" width="15.07421875" style="1" customWidth="1"/>
    <col min="7430" max="7430" width="2.4609375" style="1" customWidth="1"/>
    <col min="7431" max="7431" width="8.84375" style="1" customWidth="1"/>
    <col min="7432" max="7432" width="10.765625" style="1" customWidth="1"/>
    <col min="7433" max="7433" width="2.765625" style="1" customWidth="1"/>
    <col min="7434" max="7434" width="14.765625" style="1" customWidth="1"/>
    <col min="7435" max="7680" width="8.84375" style="1"/>
    <col min="7681" max="7681" width="3.3046875" style="1" customWidth="1"/>
    <col min="7682" max="7682" width="18.23046875" style="1" customWidth="1"/>
    <col min="7683" max="7683" width="2.765625" style="1" customWidth="1"/>
    <col min="7684" max="7685" width="15.07421875" style="1" customWidth="1"/>
    <col min="7686" max="7686" width="2.4609375" style="1" customWidth="1"/>
    <col min="7687" max="7687" width="8.84375" style="1" customWidth="1"/>
    <col min="7688" max="7688" width="10.765625" style="1" customWidth="1"/>
    <col min="7689" max="7689" width="2.765625" style="1" customWidth="1"/>
    <col min="7690" max="7690" width="14.765625" style="1" customWidth="1"/>
    <col min="7691" max="7936" width="8.84375" style="1"/>
    <col min="7937" max="7937" width="3.3046875" style="1" customWidth="1"/>
    <col min="7938" max="7938" width="18.23046875" style="1" customWidth="1"/>
    <col min="7939" max="7939" width="2.765625" style="1" customWidth="1"/>
    <col min="7940" max="7941" width="15.07421875" style="1" customWidth="1"/>
    <col min="7942" max="7942" width="2.4609375" style="1" customWidth="1"/>
    <col min="7943" max="7943" width="8.84375" style="1" customWidth="1"/>
    <col min="7944" max="7944" width="10.765625" style="1" customWidth="1"/>
    <col min="7945" max="7945" width="2.765625" style="1" customWidth="1"/>
    <col min="7946" max="7946" width="14.765625" style="1" customWidth="1"/>
    <col min="7947" max="8192" width="8.84375" style="1"/>
    <col min="8193" max="8193" width="3.3046875" style="1" customWidth="1"/>
    <col min="8194" max="8194" width="18.23046875" style="1" customWidth="1"/>
    <col min="8195" max="8195" width="2.765625" style="1" customWidth="1"/>
    <col min="8196" max="8197" width="15.07421875" style="1" customWidth="1"/>
    <col min="8198" max="8198" width="2.4609375" style="1" customWidth="1"/>
    <col min="8199" max="8199" width="8.84375" style="1" customWidth="1"/>
    <col min="8200" max="8200" width="10.765625" style="1" customWidth="1"/>
    <col min="8201" max="8201" width="2.765625" style="1" customWidth="1"/>
    <col min="8202" max="8202" width="14.765625" style="1" customWidth="1"/>
    <col min="8203" max="8448" width="8.84375" style="1"/>
    <col min="8449" max="8449" width="3.3046875" style="1" customWidth="1"/>
    <col min="8450" max="8450" width="18.23046875" style="1" customWidth="1"/>
    <col min="8451" max="8451" width="2.765625" style="1" customWidth="1"/>
    <col min="8452" max="8453" width="15.07421875" style="1" customWidth="1"/>
    <col min="8454" max="8454" width="2.4609375" style="1" customWidth="1"/>
    <col min="8455" max="8455" width="8.84375" style="1" customWidth="1"/>
    <col min="8456" max="8456" width="10.765625" style="1" customWidth="1"/>
    <col min="8457" max="8457" width="2.765625" style="1" customWidth="1"/>
    <col min="8458" max="8458" width="14.765625" style="1" customWidth="1"/>
    <col min="8459" max="8704" width="8.84375" style="1"/>
    <col min="8705" max="8705" width="3.3046875" style="1" customWidth="1"/>
    <col min="8706" max="8706" width="18.23046875" style="1" customWidth="1"/>
    <col min="8707" max="8707" width="2.765625" style="1" customWidth="1"/>
    <col min="8708" max="8709" width="15.07421875" style="1" customWidth="1"/>
    <col min="8710" max="8710" width="2.4609375" style="1" customWidth="1"/>
    <col min="8711" max="8711" width="8.84375" style="1" customWidth="1"/>
    <col min="8712" max="8712" width="10.765625" style="1" customWidth="1"/>
    <col min="8713" max="8713" width="2.765625" style="1" customWidth="1"/>
    <col min="8714" max="8714" width="14.765625" style="1" customWidth="1"/>
    <col min="8715" max="8960" width="8.84375" style="1"/>
    <col min="8961" max="8961" width="3.3046875" style="1" customWidth="1"/>
    <col min="8962" max="8962" width="18.23046875" style="1" customWidth="1"/>
    <col min="8963" max="8963" width="2.765625" style="1" customWidth="1"/>
    <col min="8964" max="8965" width="15.07421875" style="1" customWidth="1"/>
    <col min="8966" max="8966" width="2.4609375" style="1" customWidth="1"/>
    <col min="8967" max="8967" width="8.84375" style="1" customWidth="1"/>
    <col min="8968" max="8968" width="10.765625" style="1" customWidth="1"/>
    <col min="8969" max="8969" width="2.765625" style="1" customWidth="1"/>
    <col min="8970" max="8970" width="14.765625" style="1" customWidth="1"/>
    <col min="8971" max="9216" width="8.84375" style="1"/>
    <col min="9217" max="9217" width="3.3046875" style="1" customWidth="1"/>
    <col min="9218" max="9218" width="18.23046875" style="1" customWidth="1"/>
    <col min="9219" max="9219" width="2.765625" style="1" customWidth="1"/>
    <col min="9220" max="9221" width="15.07421875" style="1" customWidth="1"/>
    <col min="9222" max="9222" width="2.4609375" style="1" customWidth="1"/>
    <col min="9223" max="9223" width="8.84375" style="1" customWidth="1"/>
    <col min="9224" max="9224" width="10.765625" style="1" customWidth="1"/>
    <col min="9225" max="9225" width="2.765625" style="1" customWidth="1"/>
    <col min="9226" max="9226" width="14.765625" style="1" customWidth="1"/>
    <col min="9227" max="9472" width="8.84375" style="1"/>
    <col min="9473" max="9473" width="3.3046875" style="1" customWidth="1"/>
    <col min="9474" max="9474" width="18.23046875" style="1" customWidth="1"/>
    <col min="9475" max="9475" width="2.765625" style="1" customWidth="1"/>
    <col min="9476" max="9477" width="15.07421875" style="1" customWidth="1"/>
    <col min="9478" max="9478" width="2.4609375" style="1" customWidth="1"/>
    <col min="9479" max="9479" width="8.84375" style="1" customWidth="1"/>
    <col min="9480" max="9480" width="10.765625" style="1" customWidth="1"/>
    <col min="9481" max="9481" width="2.765625" style="1" customWidth="1"/>
    <col min="9482" max="9482" width="14.765625" style="1" customWidth="1"/>
    <col min="9483" max="9728" width="8.84375" style="1"/>
    <col min="9729" max="9729" width="3.3046875" style="1" customWidth="1"/>
    <col min="9730" max="9730" width="18.23046875" style="1" customWidth="1"/>
    <col min="9731" max="9731" width="2.765625" style="1" customWidth="1"/>
    <col min="9732" max="9733" width="15.07421875" style="1" customWidth="1"/>
    <col min="9734" max="9734" width="2.4609375" style="1" customWidth="1"/>
    <col min="9735" max="9735" width="8.84375" style="1" customWidth="1"/>
    <col min="9736" max="9736" width="10.765625" style="1" customWidth="1"/>
    <col min="9737" max="9737" width="2.765625" style="1" customWidth="1"/>
    <col min="9738" max="9738" width="14.765625" style="1" customWidth="1"/>
    <col min="9739" max="9984" width="8.84375" style="1"/>
    <col min="9985" max="9985" width="3.3046875" style="1" customWidth="1"/>
    <col min="9986" max="9986" width="18.23046875" style="1" customWidth="1"/>
    <col min="9987" max="9987" width="2.765625" style="1" customWidth="1"/>
    <col min="9988" max="9989" width="15.07421875" style="1" customWidth="1"/>
    <col min="9990" max="9990" width="2.4609375" style="1" customWidth="1"/>
    <col min="9991" max="9991" width="8.84375" style="1" customWidth="1"/>
    <col min="9992" max="9992" width="10.765625" style="1" customWidth="1"/>
    <col min="9993" max="9993" width="2.765625" style="1" customWidth="1"/>
    <col min="9994" max="9994" width="14.765625" style="1" customWidth="1"/>
    <col min="9995" max="10240" width="8.84375" style="1"/>
    <col min="10241" max="10241" width="3.3046875" style="1" customWidth="1"/>
    <col min="10242" max="10242" width="18.23046875" style="1" customWidth="1"/>
    <col min="10243" max="10243" width="2.765625" style="1" customWidth="1"/>
    <col min="10244" max="10245" width="15.07421875" style="1" customWidth="1"/>
    <col min="10246" max="10246" width="2.4609375" style="1" customWidth="1"/>
    <col min="10247" max="10247" width="8.84375" style="1" customWidth="1"/>
    <col min="10248" max="10248" width="10.765625" style="1" customWidth="1"/>
    <col min="10249" max="10249" width="2.765625" style="1" customWidth="1"/>
    <col min="10250" max="10250" width="14.765625" style="1" customWidth="1"/>
    <col min="10251" max="10496" width="8.84375" style="1"/>
    <col min="10497" max="10497" width="3.3046875" style="1" customWidth="1"/>
    <col min="10498" max="10498" width="18.23046875" style="1" customWidth="1"/>
    <col min="10499" max="10499" width="2.765625" style="1" customWidth="1"/>
    <col min="10500" max="10501" width="15.07421875" style="1" customWidth="1"/>
    <col min="10502" max="10502" width="2.4609375" style="1" customWidth="1"/>
    <col min="10503" max="10503" width="8.84375" style="1" customWidth="1"/>
    <col min="10504" max="10504" width="10.765625" style="1" customWidth="1"/>
    <col min="10505" max="10505" width="2.765625" style="1" customWidth="1"/>
    <col min="10506" max="10506" width="14.765625" style="1" customWidth="1"/>
    <col min="10507" max="10752" width="8.84375" style="1"/>
    <col min="10753" max="10753" width="3.3046875" style="1" customWidth="1"/>
    <col min="10754" max="10754" width="18.23046875" style="1" customWidth="1"/>
    <col min="10755" max="10755" width="2.765625" style="1" customWidth="1"/>
    <col min="10756" max="10757" width="15.07421875" style="1" customWidth="1"/>
    <col min="10758" max="10758" width="2.4609375" style="1" customWidth="1"/>
    <col min="10759" max="10759" width="8.84375" style="1" customWidth="1"/>
    <col min="10760" max="10760" width="10.765625" style="1" customWidth="1"/>
    <col min="10761" max="10761" width="2.765625" style="1" customWidth="1"/>
    <col min="10762" max="10762" width="14.765625" style="1" customWidth="1"/>
    <col min="10763" max="11008" width="8.84375" style="1"/>
    <col min="11009" max="11009" width="3.3046875" style="1" customWidth="1"/>
    <col min="11010" max="11010" width="18.23046875" style="1" customWidth="1"/>
    <col min="11011" max="11011" width="2.765625" style="1" customWidth="1"/>
    <col min="11012" max="11013" width="15.07421875" style="1" customWidth="1"/>
    <col min="11014" max="11014" width="2.4609375" style="1" customWidth="1"/>
    <col min="11015" max="11015" width="8.84375" style="1" customWidth="1"/>
    <col min="11016" max="11016" width="10.765625" style="1" customWidth="1"/>
    <col min="11017" max="11017" width="2.765625" style="1" customWidth="1"/>
    <col min="11018" max="11018" width="14.765625" style="1" customWidth="1"/>
    <col min="11019" max="11264" width="8.84375" style="1"/>
    <col min="11265" max="11265" width="3.3046875" style="1" customWidth="1"/>
    <col min="11266" max="11266" width="18.23046875" style="1" customWidth="1"/>
    <col min="11267" max="11267" width="2.765625" style="1" customWidth="1"/>
    <col min="11268" max="11269" width="15.07421875" style="1" customWidth="1"/>
    <col min="11270" max="11270" width="2.4609375" style="1" customWidth="1"/>
    <col min="11271" max="11271" width="8.84375" style="1" customWidth="1"/>
    <col min="11272" max="11272" width="10.765625" style="1" customWidth="1"/>
    <col min="11273" max="11273" width="2.765625" style="1" customWidth="1"/>
    <col min="11274" max="11274" width="14.765625" style="1" customWidth="1"/>
    <col min="11275" max="11520" width="8.84375" style="1"/>
    <col min="11521" max="11521" width="3.3046875" style="1" customWidth="1"/>
    <col min="11522" max="11522" width="18.23046875" style="1" customWidth="1"/>
    <col min="11523" max="11523" width="2.765625" style="1" customWidth="1"/>
    <col min="11524" max="11525" width="15.07421875" style="1" customWidth="1"/>
    <col min="11526" max="11526" width="2.4609375" style="1" customWidth="1"/>
    <col min="11527" max="11527" width="8.84375" style="1" customWidth="1"/>
    <col min="11528" max="11528" width="10.765625" style="1" customWidth="1"/>
    <col min="11529" max="11529" width="2.765625" style="1" customWidth="1"/>
    <col min="11530" max="11530" width="14.765625" style="1" customWidth="1"/>
    <col min="11531" max="11776" width="8.84375" style="1"/>
    <col min="11777" max="11777" width="3.3046875" style="1" customWidth="1"/>
    <col min="11778" max="11778" width="18.23046875" style="1" customWidth="1"/>
    <col min="11779" max="11779" width="2.765625" style="1" customWidth="1"/>
    <col min="11780" max="11781" width="15.07421875" style="1" customWidth="1"/>
    <col min="11782" max="11782" width="2.4609375" style="1" customWidth="1"/>
    <col min="11783" max="11783" width="8.84375" style="1" customWidth="1"/>
    <col min="11784" max="11784" width="10.765625" style="1" customWidth="1"/>
    <col min="11785" max="11785" width="2.765625" style="1" customWidth="1"/>
    <col min="11786" max="11786" width="14.765625" style="1" customWidth="1"/>
    <col min="11787" max="12032" width="8.84375" style="1"/>
    <col min="12033" max="12033" width="3.3046875" style="1" customWidth="1"/>
    <col min="12034" max="12034" width="18.23046875" style="1" customWidth="1"/>
    <col min="12035" max="12035" width="2.765625" style="1" customWidth="1"/>
    <col min="12036" max="12037" width="15.07421875" style="1" customWidth="1"/>
    <col min="12038" max="12038" width="2.4609375" style="1" customWidth="1"/>
    <col min="12039" max="12039" width="8.84375" style="1" customWidth="1"/>
    <col min="12040" max="12040" width="10.765625" style="1" customWidth="1"/>
    <col min="12041" max="12041" width="2.765625" style="1" customWidth="1"/>
    <col min="12042" max="12042" width="14.765625" style="1" customWidth="1"/>
    <col min="12043" max="12288" width="8.84375" style="1"/>
    <col min="12289" max="12289" width="3.3046875" style="1" customWidth="1"/>
    <col min="12290" max="12290" width="18.23046875" style="1" customWidth="1"/>
    <col min="12291" max="12291" width="2.765625" style="1" customWidth="1"/>
    <col min="12292" max="12293" width="15.07421875" style="1" customWidth="1"/>
    <col min="12294" max="12294" width="2.4609375" style="1" customWidth="1"/>
    <col min="12295" max="12295" width="8.84375" style="1" customWidth="1"/>
    <col min="12296" max="12296" width="10.765625" style="1" customWidth="1"/>
    <col min="12297" max="12297" width="2.765625" style="1" customWidth="1"/>
    <col min="12298" max="12298" width="14.765625" style="1" customWidth="1"/>
    <col min="12299" max="12544" width="8.84375" style="1"/>
    <col min="12545" max="12545" width="3.3046875" style="1" customWidth="1"/>
    <col min="12546" max="12546" width="18.23046875" style="1" customWidth="1"/>
    <col min="12547" max="12547" width="2.765625" style="1" customWidth="1"/>
    <col min="12548" max="12549" width="15.07421875" style="1" customWidth="1"/>
    <col min="12550" max="12550" width="2.4609375" style="1" customWidth="1"/>
    <col min="12551" max="12551" width="8.84375" style="1" customWidth="1"/>
    <col min="12552" max="12552" width="10.765625" style="1" customWidth="1"/>
    <col min="12553" max="12553" width="2.765625" style="1" customWidth="1"/>
    <col min="12554" max="12554" width="14.765625" style="1" customWidth="1"/>
    <col min="12555" max="12800" width="8.84375" style="1"/>
    <col min="12801" max="12801" width="3.3046875" style="1" customWidth="1"/>
    <col min="12802" max="12802" width="18.23046875" style="1" customWidth="1"/>
    <col min="12803" max="12803" width="2.765625" style="1" customWidth="1"/>
    <col min="12804" max="12805" width="15.07421875" style="1" customWidth="1"/>
    <col min="12806" max="12806" width="2.4609375" style="1" customWidth="1"/>
    <col min="12807" max="12807" width="8.84375" style="1" customWidth="1"/>
    <col min="12808" max="12808" width="10.765625" style="1" customWidth="1"/>
    <col min="12809" max="12809" width="2.765625" style="1" customWidth="1"/>
    <col min="12810" max="12810" width="14.765625" style="1" customWidth="1"/>
    <col min="12811" max="13056" width="8.84375" style="1"/>
    <col min="13057" max="13057" width="3.3046875" style="1" customWidth="1"/>
    <col min="13058" max="13058" width="18.23046875" style="1" customWidth="1"/>
    <col min="13059" max="13059" width="2.765625" style="1" customWidth="1"/>
    <col min="13060" max="13061" width="15.07421875" style="1" customWidth="1"/>
    <col min="13062" max="13062" width="2.4609375" style="1" customWidth="1"/>
    <col min="13063" max="13063" width="8.84375" style="1" customWidth="1"/>
    <col min="13064" max="13064" width="10.765625" style="1" customWidth="1"/>
    <col min="13065" max="13065" width="2.765625" style="1" customWidth="1"/>
    <col min="13066" max="13066" width="14.765625" style="1" customWidth="1"/>
    <col min="13067" max="13312" width="8.84375" style="1"/>
    <col min="13313" max="13313" width="3.3046875" style="1" customWidth="1"/>
    <col min="13314" max="13314" width="18.23046875" style="1" customWidth="1"/>
    <col min="13315" max="13315" width="2.765625" style="1" customWidth="1"/>
    <col min="13316" max="13317" width="15.07421875" style="1" customWidth="1"/>
    <col min="13318" max="13318" width="2.4609375" style="1" customWidth="1"/>
    <col min="13319" max="13319" width="8.84375" style="1" customWidth="1"/>
    <col min="13320" max="13320" width="10.765625" style="1" customWidth="1"/>
    <col min="13321" max="13321" width="2.765625" style="1" customWidth="1"/>
    <col min="13322" max="13322" width="14.765625" style="1" customWidth="1"/>
    <col min="13323" max="13568" width="8.84375" style="1"/>
    <col min="13569" max="13569" width="3.3046875" style="1" customWidth="1"/>
    <col min="13570" max="13570" width="18.23046875" style="1" customWidth="1"/>
    <col min="13571" max="13571" width="2.765625" style="1" customWidth="1"/>
    <col min="13572" max="13573" width="15.07421875" style="1" customWidth="1"/>
    <col min="13574" max="13574" width="2.4609375" style="1" customWidth="1"/>
    <col min="13575" max="13575" width="8.84375" style="1" customWidth="1"/>
    <col min="13576" max="13576" width="10.765625" style="1" customWidth="1"/>
    <col min="13577" max="13577" width="2.765625" style="1" customWidth="1"/>
    <col min="13578" max="13578" width="14.765625" style="1" customWidth="1"/>
    <col min="13579" max="13824" width="8.84375" style="1"/>
    <col min="13825" max="13825" width="3.3046875" style="1" customWidth="1"/>
    <col min="13826" max="13826" width="18.23046875" style="1" customWidth="1"/>
    <col min="13827" max="13827" width="2.765625" style="1" customWidth="1"/>
    <col min="13828" max="13829" width="15.07421875" style="1" customWidth="1"/>
    <col min="13830" max="13830" width="2.4609375" style="1" customWidth="1"/>
    <col min="13831" max="13831" width="8.84375" style="1" customWidth="1"/>
    <col min="13832" max="13832" width="10.765625" style="1" customWidth="1"/>
    <col min="13833" max="13833" width="2.765625" style="1" customWidth="1"/>
    <col min="13834" max="13834" width="14.765625" style="1" customWidth="1"/>
    <col min="13835" max="14080" width="8.84375" style="1"/>
    <col min="14081" max="14081" width="3.3046875" style="1" customWidth="1"/>
    <col min="14082" max="14082" width="18.23046875" style="1" customWidth="1"/>
    <col min="14083" max="14083" width="2.765625" style="1" customWidth="1"/>
    <col min="14084" max="14085" width="15.07421875" style="1" customWidth="1"/>
    <col min="14086" max="14086" width="2.4609375" style="1" customWidth="1"/>
    <col min="14087" max="14087" width="8.84375" style="1" customWidth="1"/>
    <col min="14088" max="14088" width="10.765625" style="1" customWidth="1"/>
    <col min="14089" max="14089" width="2.765625" style="1" customWidth="1"/>
    <col min="14090" max="14090" width="14.765625" style="1" customWidth="1"/>
    <col min="14091" max="14336" width="8.84375" style="1"/>
    <col min="14337" max="14337" width="3.3046875" style="1" customWidth="1"/>
    <col min="14338" max="14338" width="18.23046875" style="1" customWidth="1"/>
    <col min="14339" max="14339" width="2.765625" style="1" customWidth="1"/>
    <col min="14340" max="14341" width="15.07421875" style="1" customWidth="1"/>
    <col min="14342" max="14342" width="2.4609375" style="1" customWidth="1"/>
    <col min="14343" max="14343" width="8.84375" style="1" customWidth="1"/>
    <col min="14344" max="14344" width="10.765625" style="1" customWidth="1"/>
    <col min="14345" max="14345" width="2.765625" style="1" customWidth="1"/>
    <col min="14346" max="14346" width="14.765625" style="1" customWidth="1"/>
    <col min="14347" max="14592" width="8.84375" style="1"/>
    <col min="14593" max="14593" width="3.3046875" style="1" customWidth="1"/>
    <col min="14594" max="14594" width="18.23046875" style="1" customWidth="1"/>
    <col min="14595" max="14595" width="2.765625" style="1" customWidth="1"/>
    <col min="14596" max="14597" width="15.07421875" style="1" customWidth="1"/>
    <col min="14598" max="14598" width="2.4609375" style="1" customWidth="1"/>
    <col min="14599" max="14599" width="8.84375" style="1" customWidth="1"/>
    <col min="14600" max="14600" width="10.765625" style="1" customWidth="1"/>
    <col min="14601" max="14601" width="2.765625" style="1" customWidth="1"/>
    <col min="14602" max="14602" width="14.765625" style="1" customWidth="1"/>
    <col min="14603" max="14848" width="8.84375" style="1"/>
    <col min="14849" max="14849" width="3.3046875" style="1" customWidth="1"/>
    <col min="14850" max="14850" width="18.23046875" style="1" customWidth="1"/>
    <col min="14851" max="14851" width="2.765625" style="1" customWidth="1"/>
    <col min="14852" max="14853" width="15.07421875" style="1" customWidth="1"/>
    <col min="14854" max="14854" width="2.4609375" style="1" customWidth="1"/>
    <col min="14855" max="14855" width="8.84375" style="1" customWidth="1"/>
    <col min="14856" max="14856" width="10.765625" style="1" customWidth="1"/>
    <col min="14857" max="14857" width="2.765625" style="1" customWidth="1"/>
    <col min="14858" max="14858" width="14.765625" style="1" customWidth="1"/>
    <col min="14859" max="15104" width="8.84375" style="1"/>
    <col min="15105" max="15105" width="3.3046875" style="1" customWidth="1"/>
    <col min="15106" max="15106" width="18.23046875" style="1" customWidth="1"/>
    <col min="15107" max="15107" width="2.765625" style="1" customWidth="1"/>
    <col min="15108" max="15109" width="15.07421875" style="1" customWidth="1"/>
    <col min="15110" max="15110" width="2.4609375" style="1" customWidth="1"/>
    <col min="15111" max="15111" width="8.84375" style="1" customWidth="1"/>
    <col min="15112" max="15112" width="10.765625" style="1" customWidth="1"/>
    <col min="15113" max="15113" width="2.765625" style="1" customWidth="1"/>
    <col min="15114" max="15114" width="14.765625" style="1" customWidth="1"/>
    <col min="15115" max="15360" width="8.84375" style="1"/>
    <col min="15361" max="15361" width="3.3046875" style="1" customWidth="1"/>
    <col min="15362" max="15362" width="18.23046875" style="1" customWidth="1"/>
    <col min="15363" max="15363" width="2.765625" style="1" customWidth="1"/>
    <col min="15364" max="15365" width="15.07421875" style="1" customWidth="1"/>
    <col min="15366" max="15366" width="2.4609375" style="1" customWidth="1"/>
    <col min="15367" max="15367" width="8.84375" style="1" customWidth="1"/>
    <col min="15368" max="15368" width="10.765625" style="1" customWidth="1"/>
    <col min="15369" max="15369" width="2.765625" style="1" customWidth="1"/>
    <col min="15370" max="15370" width="14.765625" style="1" customWidth="1"/>
    <col min="15371" max="15616" width="8.84375" style="1"/>
    <col min="15617" max="15617" width="3.3046875" style="1" customWidth="1"/>
    <col min="15618" max="15618" width="18.23046875" style="1" customWidth="1"/>
    <col min="15619" max="15619" width="2.765625" style="1" customWidth="1"/>
    <col min="15620" max="15621" width="15.07421875" style="1" customWidth="1"/>
    <col min="15622" max="15622" width="2.4609375" style="1" customWidth="1"/>
    <col min="15623" max="15623" width="8.84375" style="1" customWidth="1"/>
    <col min="15624" max="15624" width="10.765625" style="1" customWidth="1"/>
    <col min="15625" max="15625" width="2.765625" style="1" customWidth="1"/>
    <col min="15626" max="15626" width="14.765625" style="1" customWidth="1"/>
    <col min="15627" max="15872" width="8.84375" style="1"/>
    <col min="15873" max="15873" width="3.3046875" style="1" customWidth="1"/>
    <col min="15874" max="15874" width="18.23046875" style="1" customWidth="1"/>
    <col min="15875" max="15875" width="2.765625" style="1" customWidth="1"/>
    <col min="15876" max="15877" width="15.07421875" style="1" customWidth="1"/>
    <col min="15878" max="15878" width="2.4609375" style="1" customWidth="1"/>
    <col min="15879" max="15879" width="8.84375" style="1" customWidth="1"/>
    <col min="15880" max="15880" width="10.765625" style="1" customWidth="1"/>
    <col min="15881" max="15881" width="2.765625" style="1" customWidth="1"/>
    <col min="15882" max="15882" width="14.765625" style="1" customWidth="1"/>
    <col min="15883" max="16128" width="8.84375" style="1"/>
    <col min="16129" max="16129" width="3.3046875" style="1" customWidth="1"/>
    <col min="16130" max="16130" width="18.23046875" style="1" customWidth="1"/>
    <col min="16131" max="16131" width="2.765625" style="1" customWidth="1"/>
    <col min="16132" max="16133" width="15.07421875" style="1" customWidth="1"/>
    <col min="16134" max="16134" width="2.4609375" style="1" customWidth="1"/>
    <col min="16135" max="16135" width="8.84375" style="1" customWidth="1"/>
    <col min="16136" max="16136" width="10.765625" style="1" customWidth="1"/>
    <col min="16137" max="16137" width="2.765625" style="1" customWidth="1"/>
    <col min="16138" max="16138" width="14.765625" style="1" customWidth="1"/>
    <col min="16139" max="16384" width="8.84375" style="1"/>
  </cols>
  <sheetData>
    <row r="1" spans="2:12" ht="15.75" customHeight="1" x14ac:dyDescent="0.35">
      <c r="B1" s="2" t="s">
        <v>138</v>
      </c>
      <c r="J1" s="3" t="s">
        <v>137</v>
      </c>
    </row>
    <row r="2" spans="2:12" s="4" customFormat="1" ht="6" customHeight="1" x14ac:dyDescent="0.25"/>
    <row r="3" spans="2:12" s="4" customFormat="1" ht="13" x14ac:dyDescent="0.3">
      <c r="B3" s="5" t="s">
        <v>26</v>
      </c>
    </row>
    <row r="4" spans="2:12" s="4" customFormat="1" ht="6" customHeight="1" x14ac:dyDescent="0.25"/>
    <row r="5" spans="2:12" s="4" customFormat="1" ht="13" x14ac:dyDescent="0.3">
      <c r="B5" s="5" t="s">
        <v>152</v>
      </c>
    </row>
    <row r="6" spans="2:12" s="4" customFormat="1" ht="12.75" customHeight="1" x14ac:dyDescent="0.25">
      <c r="B6" s="6"/>
      <c r="C6" s="6"/>
      <c r="D6" s="6"/>
      <c r="E6" s="6"/>
      <c r="F6" s="6"/>
      <c r="G6" s="6"/>
      <c r="H6" s="6"/>
      <c r="I6" s="6"/>
      <c r="J6" s="7" t="s">
        <v>52</v>
      </c>
    </row>
    <row r="7" spans="2:12" s="84" customFormat="1" ht="12.75" customHeight="1" x14ac:dyDescent="0.3">
      <c r="B7" s="344" t="s">
        <v>0</v>
      </c>
      <c r="D7" s="342" t="s">
        <v>387</v>
      </c>
      <c r="E7" s="342" t="s">
        <v>388</v>
      </c>
      <c r="F7" s="342"/>
      <c r="G7" s="85" t="s">
        <v>131</v>
      </c>
      <c r="H7" s="86"/>
      <c r="I7" s="87"/>
      <c r="J7" s="342" t="s">
        <v>389</v>
      </c>
    </row>
    <row r="8" spans="2:12" s="84" customFormat="1" ht="12.75" customHeight="1" x14ac:dyDescent="0.3">
      <c r="B8" s="345"/>
      <c r="D8" s="349"/>
      <c r="E8" s="349"/>
      <c r="F8" s="349"/>
      <c r="G8" s="342" t="s">
        <v>235</v>
      </c>
      <c r="H8" s="342" t="s">
        <v>42</v>
      </c>
      <c r="I8" s="88"/>
      <c r="J8" s="362"/>
    </row>
    <row r="9" spans="2:12" s="8" customFormat="1" ht="25.5" customHeight="1" x14ac:dyDescent="0.3">
      <c r="B9" s="345"/>
      <c r="D9" s="349"/>
      <c r="E9" s="349"/>
      <c r="F9" s="349"/>
      <c r="G9" s="349"/>
      <c r="H9" s="349"/>
      <c r="J9" s="362"/>
    </row>
    <row r="10" spans="2:12" s="4" customFormat="1" ht="24.5" customHeight="1" x14ac:dyDescent="0.25">
      <c r="B10" s="346"/>
      <c r="D10" s="343"/>
      <c r="E10" s="343"/>
      <c r="F10" s="343"/>
      <c r="G10" s="343"/>
      <c r="H10" s="343"/>
      <c r="J10" s="363"/>
    </row>
    <row r="11" spans="2:12" s="4" customFormat="1" ht="6" customHeight="1" x14ac:dyDescent="0.25"/>
    <row r="12" spans="2:12" s="4" customFormat="1" ht="12.5" x14ac:dyDescent="0.25">
      <c r="B12" s="4" t="s">
        <v>3</v>
      </c>
      <c r="D12" s="120">
        <v>101004872</v>
      </c>
      <c r="E12" s="120">
        <v>101279714</v>
      </c>
      <c r="F12" s="120"/>
      <c r="G12" s="120">
        <v>89611</v>
      </c>
      <c r="H12" s="120">
        <v>0</v>
      </c>
      <c r="I12" s="120"/>
      <c r="J12" s="120">
        <v>101369325</v>
      </c>
      <c r="L12" s="89"/>
    </row>
    <row r="13" spans="2:12" s="4" customFormat="1" ht="12.5" x14ac:dyDescent="0.25">
      <c r="B13" s="4" t="s">
        <v>4</v>
      </c>
      <c r="D13" s="120">
        <v>187579038</v>
      </c>
      <c r="E13" s="120">
        <v>188253906</v>
      </c>
      <c r="F13" s="120"/>
      <c r="G13" s="120">
        <v>155260</v>
      </c>
      <c r="H13" s="120">
        <v>0</v>
      </c>
      <c r="I13" s="120"/>
      <c r="J13" s="120">
        <v>188409166</v>
      </c>
      <c r="L13" s="89"/>
    </row>
    <row r="14" spans="2:12" s="4" customFormat="1" ht="12.5" x14ac:dyDescent="0.25">
      <c r="B14" s="4" t="s">
        <v>5</v>
      </c>
      <c r="D14" s="120">
        <v>161398379</v>
      </c>
      <c r="E14" s="120">
        <v>161045096</v>
      </c>
      <c r="F14" s="120"/>
      <c r="G14" s="120">
        <v>135805</v>
      </c>
      <c r="H14" s="120">
        <v>0</v>
      </c>
      <c r="I14" s="120"/>
      <c r="J14" s="120">
        <v>161180901</v>
      </c>
      <c r="L14" s="89"/>
    </row>
    <row r="15" spans="2:12" s="4" customFormat="1" ht="12.5" x14ac:dyDescent="0.25">
      <c r="B15" s="4" t="s">
        <v>6</v>
      </c>
      <c r="D15" s="120">
        <v>151931742</v>
      </c>
      <c r="E15" s="120">
        <v>151809238</v>
      </c>
      <c r="F15" s="120"/>
      <c r="G15" s="120">
        <v>134223</v>
      </c>
      <c r="H15" s="120">
        <v>1145236</v>
      </c>
      <c r="I15" s="120"/>
      <c r="J15" s="120">
        <v>153088697</v>
      </c>
      <c r="L15" s="89"/>
    </row>
    <row r="16" spans="2:12" s="4" customFormat="1" ht="12.5" x14ac:dyDescent="0.25">
      <c r="B16" s="4" t="s">
        <v>7</v>
      </c>
      <c r="D16" s="120">
        <v>199386497</v>
      </c>
      <c r="E16" s="120">
        <v>199066429</v>
      </c>
      <c r="F16" s="120"/>
      <c r="G16" s="120">
        <v>200898</v>
      </c>
      <c r="H16" s="120">
        <v>0</v>
      </c>
      <c r="I16" s="120"/>
      <c r="J16" s="120">
        <v>199267327</v>
      </c>
      <c r="L16" s="89"/>
    </row>
    <row r="17" spans="2:12" s="4" customFormat="1" ht="12.5" x14ac:dyDescent="0.25">
      <c r="B17" s="4" t="s">
        <v>8</v>
      </c>
      <c r="D17" s="120">
        <v>184295758</v>
      </c>
      <c r="E17" s="120">
        <v>184400313</v>
      </c>
      <c r="F17" s="120"/>
      <c r="G17" s="120">
        <v>168937</v>
      </c>
      <c r="H17" s="120">
        <v>0</v>
      </c>
      <c r="I17" s="120"/>
      <c r="J17" s="120">
        <v>184569250</v>
      </c>
      <c r="L17" s="89"/>
    </row>
    <row r="18" spans="2:12" s="4" customFormat="1" ht="12.5" x14ac:dyDescent="0.25">
      <c r="B18" s="4" t="s">
        <v>9</v>
      </c>
      <c r="D18" s="120">
        <v>184288868</v>
      </c>
      <c r="E18" s="120">
        <v>184394536</v>
      </c>
      <c r="F18" s="120"/>
      <c r="G18" s="120">
        <v>159582</v>
      </c>
      <c r="H18" s="120">
        <v>0</v>
      </c>
      <c r="I18" s="120"/>
      <c r="J18" s="120">
        <v>184554118</v>
      </c>
      <c r="L18" s="89"/>
    </row>
    <row r="19" spans="2:12" s="4" customFormat="1" ht="12.5" x14ac:dyDescent="0.25">
      <c r="B19" s="4" t="s">
        <v>10</v>
      </c>
      <c r="D19" s="120">
        <v>107646185</v>
      </c>
      <c r="E19" s="120">
        <v>107458335</v>
      </c>
      <c r="F19" s="120"/>
      <c r="G19" s="120">
        <v>86973</v>
      </c>
      <c r="H19" s="120">
        <v>0</v>
      </c>
      <c r="I19" s="120"/>
      <c r="J19" s="120">
        <v>107545308</v>
      </c>
      <c r="L19" s="89"/>
    </row>
    <row r="20" spans="2:12" s="4" customFormat="1" ht="12.5" x14ac:dyDescent="0.25">
      <c r="B20" s="4" t="s">
        <v>11</v>
      </c>
      <c r="D20" s="120">
        <v>172204360</v>
      </c>
      <c r="E20" s="120">
        <v>172346898</v>
      </c>
      <c r="F20" s="120"/>
      <c r="G20" s="120">
        <v>155445</v>
      </c>
      <c r="H20" s="120">
        <v>0</v>
      </c>
      <c r="I20" s="120"/>
      <c r="J20" s="120">
        <v>172502343</v>
      </c>
      <c r="L20" s="89"/>
    </row>
    <row r="21" spans="2:12" s="4" customFormat="1" ht="12.5" x14ac:dyDescent="0.25">
      <c r="B21" s="4" t="s">
        <v>12</v>
      </c>
      <c r="D21" s="120">
        <v>274159437</v>
      </c>
      <c r="E21" s="120">
        <v>274110376</v>
      </c>
      <c r="F21" s="120"/>
      <c r="G21" s="120">
        <v>244310</v>
      </c>
      <c r="H21" s="120">
        <v>0</v>
      </c>
      <c r="I21" s="120"/>
      <c r="J21" s="120">
        <v>274354686</v>
      </c>
      <c r="L21" s="89"/>
    </row>
    <row r="22" spans="2:12" s="4" customFormat="1" ht="12.5" x14ac:dyDescent="0.25">
      <c r="B22" s="4" t="s">
        <v>13</v>
      </c>
      <c r="D22" s="120">
        <v>339380555</v>
      </c>
      <c r="E22" s="120">
        <v>339147765</v>
      </c>
      <c r="F22" s="120"/>
      <c r="G22" s="120">
        <v>297349</v>
      </c>
      <c r="H22" s="120">
        <v>0</v>
      </c>
      <c r="I22" s="120"/>
      <c r="J22" s="120">
        <v>339445114</v>
      </c>
      <c r="L22" s="89"/>
    </row>
    <row r="23" spans="2:12" s="4" customFormat="1" ht="12.5" x14ac:dyDescent="0.25">
      <c r="B23" s="4" t="s">
        <v>14</v>
      </c>
      <c r="D23" s="120">
        <v>226761586</v>
      </c>
      <c r="E23" s="120">
        <v>227012589</v>
      </c>
      <c r="F23" s="120"/>
      <c r="G23" s="120">
        <v>185766</v>
      </c>
      <c r="H23" s="120">
        <v>0</v>
      </c>
      <c r="I23" s="120"/>
      <c r="J23" s="120">
        <v>227198355</v>
      </c>
      <c r="L23" s="89"/>
    </row>
    <row r="24" spans="2:12" s="4" customFormat="1" ht="12.5" x14ac:dyDescent="0.25">
      <c r="B24" s="4" t="s">
        <v>15</v>
      </c>
      <c r="D24" s="120">
        <v>203127250</v>
      </c>
      <c r="E24" s="120">
        <v>203355441</v>
      </c>
      <c r="F24" s="120"/>
      <c r="G24" s="120">
        <v>184537</v>
      </c>
      <c r="H24" s="120">
        <v>0</v>
      </c>
      <c r="I24" s="120"/>
      <c r="J24" s="120">
        <v>203539978</v>
      </c>
      <c r="L24" s="89"/>
    </row>
    <row r="25" spans="2:12" s="4" customFormat="1" ht="12.5" x14ac:dyDescent="0.25">
      <c r="B25" s="4" t="s">
        <v>16</v>
      </c>
      <c r="D25" s="120">
        <v>161020791</v>
      </c>
      <c r="E25" s="120">
        <v>160278940</v>
      </c>
      <c r="F25" s="120"/>
      <c r="G25" s="120">
        <v>176470</v>
      </c>
      <c r="H25" s="120">
        <v>0</v>
      </c>
      <c r="I25" s="120"/>
      <c r="J25" s="120">
        <v>160455410</v>
      </c>
      <c r="L25" s="89"/>
    </row>
    <row r="26" spans="2:12" s="4" customFormat="1" ht="12.5" x14ac:dyDescent="0.25">
      <c r="B26" s="4" t="s">
        <v>17</v>
      </c>
      <c r="D26" s="120">
        <v>388666415</v>
      </c>
      <c r="E26" s="120">
        <v>389074508</v>
      </c>
      <c r="F26" s="120"/>
      <c r="G26" s="120">
        <v>328461</v>
      </c>
      <c r="H26" s="120">
        <v>0</v>
      </c>
      <c r="I26" s="120"/>
      <c r="J26" s="120">
        <v>389402969</v>
      </c>
      <c r="L26" s="89"/>
    </row>
    <row r="27" spans="2:12" s="4" customFormat="1" ht="12.5" x14ac:dyDescent="0.25">
      <c r="B27" s="4" t="s">
        <v>18</v>
      </c>
      <c r="D27" s="120">
        <v>96809901</v>
      </c>
      <c r="E27" s="120">
        <v>96895815</v>
      </c>
      <c r="F27" s="120"/>
      <c r="G27" s="120">
        <v>77169</v>
      </c>
      <c r="H27" s="120">
        <v>0</v>
      </c>
      <c r="I27" s="120"/>
      <c r="J27" s="120">
        <v>96972984</v>
      </c>
      <c r="L27" s="89"/>
    </row>
    <row r="28" spans="2:12" s="4" customFormat="1" ht="12.5" x14ac:dyDescent="0.25">
      <c r="B28" s="4" t="s">
        <v>19</v>
      </c>
      <c r="D28" s="120">
        <v>283367180</v>
      </c>
      <c r="E28" s="120">
        <v>283461202</v>
      </c>
      <c r="F28" s="120"/>
      <c r="G28" s="120">
        <v>247034</v>
      </c>
      <c r="H28" s="120">
        <v>0</v>
      </c>
      <c r="I28" s="120"/>
      <c r="J28" s="120">
        <v>283708236</v>
      </c>
      <c r="L28" s="89"/>
    </row>
    <row r="29" spans="2:12" s="4" customFormat="1" ht="12.5" x14ac:dyDescent="0.25">
      <c r="B29" s="4" t="s">
        <v>20</v>
      </c>
      <c r="D29" s="120">
        <v>116063496</v>
      </c>
      <c r="E29" s="120">
        <v>116028761</v>
      </c>
      <c r="F29" s="120"/>
      <c r="G29" s="120">
        <v>83554</v>
      </c>
      <c r="H29" s="120">
        <v>0</v>
      </c>
      <c r="I29" s="120"/>
      <c r="J29" s="120">
        <v>116112315</v>
      </c>
      <c r="L29" s="89"/>
    </row>
    <row r="30" spans="2:12" s="4" customFormat="1" ht="12.5" x14ac:dyDescent="0.25">
      <c r="B30" s="4" t="s">
        <v>21</v>
      </c>
      <c r="D30" s="120">
        <v>140466990</v>
      </c>
      <c r="E30" s="120">
        <v>140182843</v>
      </c>
      <c r="F30" s="120"/>
      <c r="G30" s="120">
        <v>124755</v>
      </c>
      <c r="H30" s="120">
        <v>0</v>
      </c>
      <c r="I30" s="120"/>
      <c r="J30" s="120">
        <v>140307598</v>
      </c>
      <c r="L30" s="89"/>
    </row>
    <row r="31" spans="2:12" s="4" customFormat="1" ht="12.5" x14ac:dyDescent="0.25">
      <c r="B31" s="4" t="s">
        <v>22</v>
      </c>
      <c r="C31" s="10"/>
      <c r="D31" s="120">
        <v>97760147</v>
      </c>
      <c r="E31" s="120">
        <v>97571528</v>
      </c>
      <c r="F31" s="120"/>
      <c r="G31" s="120">
        <v>101802</v>
      </c>
      <c r="H31" s="120">
        <v>0</v>
      </c>
      <c r="I31" s="120"/>
      <c r="J31" s="120">
        <v>97673330</v>
      </c>
      <c r="L31" s="89"/>
    </row>
    <row r="32" spans="2:12" s="4" customFormat="1" ht="12.5" x14ac:dyDescent="0.25">
      <c r="B32" s="4" t="s">
        <v>23</v>
      </c>
      <c r="C32" s="10"/>
      <c r="D32" s="120">
        <v>228077128</v>
      </c>
      <c r="E32" s="120">
        <v>227791146</v>
      </c>
      <c r="F32" s="120"/>
      <c r="G32" s="120">
        <v>208555</v>
      </c>
      <c r="H32" s="120">
        <v>0</v>
      </c>
      <c r="I32" s="120"/>
      <c r="J32" s="120">
        <v>227999701</v>
      </c>
      <c r="L32" s="89"/>
    </row>
    <row r="33" spans="2:12" s="4" customFormat="1" ht="12.5" x14ac:dyDescent="0.25">
      <c r="B33" s="4" t="s">
        <v>24</v>
      </c>
      <c r="C33" s="10"/>
      <c r="D33" s="120">
        <v>469047025</v>
      </c>
      <c r="E33" s="120">
        <v>469478221</v>
      </c>
      <c r="F33" s="120"/>
      <c r="G33" s="120">
        <v>434832</v>
      </c>
      <c r="H33" s="120">
        <v>0</v>
      </c>
      <c r="I33" s="120"/>
      <c r="J33" s="120">
        <v>469913053</v>
      </c>
      <c r="L33" s="89"/>
    </row>
    <row r="34" spans="2:12" s="4" customFormat="1" ht="6" customHeight="1" x14ac:dyDescent="0.25">
      <c r="B34" s="6"/>
      <c r="C34" s="10"/>
      <c r="D34" s="167"/>
      <c r="E34" s="122"/>
      <c r="F34" s="167"/>
      <c r="G34" s="167"/>
      <c r="H34" s="167"/>
      <c r="I34" s="120"/>
      <c r="J34" s="167"/>
      <c r="L34" s="89"/>
    </row>
    <row r="35" spans="2:12" s="4" customFormat="1" ht="16.5" customHeight="1" x14ac:dyDescent="0.3">
      <c r="B35" s="11" t="s">
        <v>25</v>
      </c>
      <c r="C35" s="6"/>
      <c r="D35" s="168">
        <v>4474443600</v>
      </c>
      <c r="E35" s="124">
        <v>4474443600</v>
      </c>
      <c r="F35" s="168"/>
      <c r="G35" s="168">
        <v>3981328</v>
      </c>
      <c r="H35" s="168">
        <v>1145236</v>
      </c>
      <c r="I35" s="168"/>
      <c r="J35" s="168">
        <v>4479570164</v>
      </c>
      <c r="L35" s="89"/>
    </row>
    <row r="36" spans="2:12" s="4" customFormat="1" ht="6" customHeight="1" x14ac:dyDescent="0.25"/>
    <row r="37" spans="2:12" s="4" customFormat="1" ht="12.75" customHeight="1" x14ac:dyDescent="0.25">
      <c r="B37" s="12" t="s">
        <v>132</v>
      </c>
    </row>
    <row r="38" spans="2:12" s="4" customFormat="1" ht="12.75" customHeight="1" x14ac:dyDescent="0.25">
      <c r="B38" s="360"/>
      <c r="C38" s="361"/>
      <c r="D38" s="361"/>
      <c r="E38" s="361"/>
      <c r="F38" s="361"/>
      <c r="G38" s="361"/>
      <c r="H38" s="361"/>
      <c r="I38" s="361"/>
      <c r="J38" s="361"/>
    </row>
    <row r="39" spans="2:12" s="4" customFormat="1" ht="12.75" customHeight="1" x14ac:dyDescent="0.25">
      <c r="B39" s="360" t="s">
        <v>390</v>
      </c>
      <c r="C39" s="360"/>
      <c r="D39" s="360"/>
      <c r="E39" s="360"/>
      <c r="F39" s="360"/>
      <c r="G39" s="360"/>
      <c r="H39" s="360"/>
      <c r="I39" s="360"/>
      <c r="J39" s="360"/>
      <c r="K39" s="360"/>
      <c r="L39" s="360"/>
    </row>
    <row r="40" spans="2:12" ht="15.5" customHeight="1" x14ac:dyDescent="0.35"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</row>
  </sheetData>
  <mergeCells count="9">
    <mergeCell ref="B39:L40"/>
    <mergeCell ref="B38:J38"/>
    <mergeCell ref="B7:B10"/>
    <mergeCell ref="D7:D10"/>
    <mergeCell ref="E7:E10"/>
    <mergeCell ref="F7:F10"/>
    <mergeCell ref="J7:J10"/>
    <mergeCell ref="G8:G10"/>
    <mergeCell ref="H8:H10"/>
  </mergeCells>
  <conditionalFormatting sqref="J6">
    <cfRule type="expression" dxfId="1" priority="1" stopIfTrue="1">
      <formula>$A$1&gt;0</formula>
    </cfRule>
  </conditionalFormatting>
  <hyperlinks>
    <hyperlink ref="J1" location="Cynnwys!A1" display="Yn ol i cynnwys"/>
  </hyperlink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Q147"/>
  <sheetViews>
    <sheetView zoomScale="40" zoomScaleNormal="40" workbookViewId="0">
      <selection activeCell="B1" sqref="B1"/>
    </sheetView>
  </sheetViews>
  <sheetFormatPr defaultRowHeight="15.5" x14ac:dyDescent="0.35"/>
  <cols>
    <col min="1" max="1" width="1.69140625" style="90" customWidth="1"/>
    <col min="2" max="2" width="71.84375" style="101" customWidth="1"/>
    <col min="3" max="3" width="3.84375" style="236" customWidth="1"/>
    <col min="4" max="4" width="10.69140625" style="236" customWidth="1"/>
    <col min="5" max="5" width="12.07421875" style="208" customWidth="1"/>
    <col min="6" max="6" width="12.07421875" style="189" customWidth="1"/>
    <col min="7" max="7" width="65.69140625" style="101" customWidth="1"/>
    <col min="8" max="8" width="3.61328125" style="236" customWidth="1"/>
    <col min="9" max="9" width="12.23046875" style="236" customWidth="1"/>
    <col min="10" max="10" width="11.15234375" style="280" customWidth="1"/>
    <col min="11" max="254" width="9.23046875" style="90"/>
    <col min="255" max="255" width="3.69140625" style="90" customWidth="1"/>
    <col min="256" max="256" width="51.53515625" style="90" bestFit="1" customWidth="1"/>
    <col min="257" max="257" width="2.69140625" style="90" customWidth="1"/>
    <col min="258" max="258" width="9.23046875" style="90"/>
    <col min="259" max="259" width="2.69140625" style="90" customWidth="1"/>
    <col min="260" max="260" width="9.23046875" style="90"/>
    <col min="261" max="261" width="2.69140625" style="90" customWidth="1"/>
    <col min="262" max="264" width="0" style="90" hidden="1" customWidth="1"/>
    <col min="265" max="510" width="9.23046875" style="90"/>
    <col min="511" max="511" width="3.69140625" style="90" customWidth="1"/>
    <col min="512" max="512" width="51.53515625" style="90" bestFit="1" customWidth="1"/>
    <col min="513" max="513" width="2.69140625" style="90" customWidth="1"/>
    <col min="514" max="514" width="9.23046875" style="90"/>
    <col min="515" max="515" width="2.69140625" style="90" customWidth="1"/>
    <col min="516" max="516" width="9.23046875" style="90"/>
    <col min="517" max="517" width="2.69140625" style="90" customWidth="1"/>
    <col min="518" max="520" width="0" style="90" hidden="1" customWidth="1"/>
    <col min="521" max="766" width="9.23046875" style="90"/>
    <col min="767" max="767" width="3.69140625" style="90" customWidth="1"/>
    <col min="768" max="768" width="51.53515625" style="90" bestFit="1" customWidth="1"/>
    <col min="769" max="769" width="2.69140625" style="90" customWidth="1"/>
    <col min="770" max="770" width="9.23046875" style="90"/>
    <col min="771" max="771" width="2.69140625" style="90" customWidth="1"/>
    <col min="772" max="772" width="9.23046875" style="90"/>
    <col min="773" max="773" width="2.69140625" style="90" customWidth="1"/>
    <col min="774" max="776" width="0" style="90" hidden="1" customWidth="1"/>
    <col min="777" max="1022" width="9.23046875" style="90"/>
    <col min="1023" max="1023" width="3.69140625" style="90" customWidth="1"/>
    <col min="1024" max="1024" width="51.53515625" style="90" bestFit="1" customWidth="1"/>
    <col min="1025" max="1025" width="2.69140625" style="90" customWidth="1"/>
    <col min="1026" max="1026" width="9.23046875" style="90"/>
    <col min="1027" max="1027" width="2.69140625" style="90" customWidth="1"/>
    <col min="1028" max="1028" width="9.23046875" style="90"/>
    <col min="1029" max="1029" width="2.69140625" style="90" customWidth="1"/>
    <col min="1030" max="1032" width="0" style="90" hidden="1" customWidth="1"/>
    <col min="1033" max="1278" width="9.23046875" style="90"/>
    <col min="1279" max="1279" width="3.69140625" style="90" customWidth="1"/>
    <col min="1280" max="1280" width="51.53515625" style="90" bestFit="1" customWidth="1"/>
    <col min="1281" max="1281" width="2.69140625" style="90" customWidth="1"/>
    <col min="1282" max="1282" width="9.23046875" style="90"/>
    <col min="1283" max="1283" width="2.69140625" style="90" customWidth="1"/>
    <col min="1284" max="1284" width="9.23046875" style="90"/>
    <col min="1285" max="1285" width="2.69140625" style="90" customWidth="1"/>
    <col min="1286" max="1288" width="0" style="90" hidden="1" customWidth="1"/>
    <col min="1289" max="1534" width="9.23046875" style="90"/>
    <col min="1535" max="1535" width="3.69140625" style="90" customWidth="1"/>
    <col min="1536" max="1536" width="51.53515625" style="90" bestFit="1" customWidth="1"/>
    <col min="1537" max="1537" width="2.69140625" style="90" customWidth="1"/>
    <col min="1538" max="1538" width="9.23046875" style="90"/>
    <col min="1539" max="1539" width="2.69140625" style="90" customWidth="1"/>
    <col min="1540" max="1540" width="9.23046875" style="90"/>
    <col min="1541" max="1541" width="2.69140625" style="90" customWidth="1"/>
    <col min="1542" max="1544" width="0" style="90" hidden="1" customWidth="1"/>
    <col min="1545" max="1790" width="9.23046875" style="90"/>
    <col min="1791" max="1791" width="3.69140625" style="90" customWidth="1"/>
    <col min="1792" max="1792" width="51.53515625" style="90" bestFit="1" customWidth="1"/>
    <col min="1793" max="1793" width="2.69140625" style="90" customWidth="1"/>
    <col min="1794" max="1794" width="9.23046875" style="90"/>
    <col min="1795" max="1795" width="2.69140625" style="90" customWidth="1"/>
    <col min="1796" max="1796" width="9.23046875" style="90"/>
    <col min="1797" max="1797" width="2.69140625" style="90" customWidth="1"/>
    <col min="1798" max="1800" width="0" style="90" hidden="1" customWidth="1"/>
    <col min="1801" max="2046" width="9.23046875" style="90"/>
    <col min="2047" max="2047" width="3.69140625" style="90" customWidth="1"/>
    <col min="2048" max="2048" width="51.53515625" style="90" bestFit="1" customWidth="1"/>
    <col min="2049" max="2049" width="2.69140625" style="90" customWidth="1"/>
    <col min="2050" max="2050" width="9.23046875" style="90"/>
    <col min="2051" max="2051" width="2.69140625" style="90" customWidth="1"/>
    <col min="2052" max="2052" width="9.23046875" style="90"/>
    <col min="2053" max="2053" width="2.69140625" style="90" customWidth="1"/>
    <col min="2054" max="2056" width="0" style="90" hidden="1" customWidth="1"/>
    <col min="2057" max="2302" width="9.23046875" style="90"/>
    <col min="2303" max="2303" width="3.69140625" style="90" customWidth="1"/>
    <col min="2304" max="2304" width="51.53515625" style="90" bestFit="1" customWidth="1"/>
    <col min="2305" max="2305" width="2.69140625" style="90" customWidth="1"/>
    <col min="2306" max="2306" width="9.23046875" style="90"/>
    <col min="2307" max="2307" width="2.69140625" style="90" customWidth="1"/>
    <col min="2308" max="2308" width="9.23046875" style="90"/>
    <col min="2309" max="2309" width="2.69140625" style="90" customWidth="1"/>
    <col min="2310" max="2312" width="0" style="90" hidden="1" customWidth="1"/>
    <col min="2313" max="2558" width="9.23046875" style="90"/>
    <col min="2559" max="2559" width="3.69140625" style="90" customWidth="1"/>
    <col min="2560" max="2560" width="51.53515625" style="90" bestFit="1" customWidth="1"/>
    <col min="2561" max="2561" width="2.69140625" style="90" customWidth="1"/>
    <col min="2562" max="2562" width="9.23046875" style="90"/>
    <col min="2563" max="2563" width="2.69140625" style="90" customWidth="1"/>
    <col min="2564" max="2564" width="9.23046875" style="90"/>
    <col min="2565" max="2565" width="2.69140625" style="90" customWidth="1"/>
    <col min="2566" max="2568" width="0" style="90" hidden="1" customWidth="1"/>
    <col min="2569" max="2814" width="9.23046875" style="90"/>
    <col min="2815" max="2815" width="3.69140625" style="90" customWidth="1"/>
    <col min="2816" max="2816" width="51.53515625" style="90" bestFit="1" customWidth="1"/>
    <col min="2817" max="2817" width="2.69140625" style="90" customWidth="1"/>
    <col min="2818" max="2818" width="9.23046875" style="90"/>
    <col min="2819" max="2819" width="2.69140625" style="90" customWidth="1"/>
    <col min="2820" max="2820" width="9.23046875" style="90"/>
    <col min="2821" max="2821" width="2.69140625" style="90" customWidth="1"/>
    <col min="2822" max="2824" width="0" style="90" hidden="1" customWidth="1"/>
    <col min="2825" max="3070" width="9.23046875" style="90"/>
    <col min="3071" max="3071" width="3.69140625" style="90" customWidth="1"/>
    <col min="3072" max="3072" width="51.53515625" style="90" bestFit="1" customWidth="1"/>
    <col min="3073" max="3073" width="2.69140625" style="90" customWidth="1"/>
    <col min="3074" max="3074" width="9.23046875" style="90"/>
    <col min="3075" max="3075" width="2.69140625" style="90" customWidth="1"/>
    <col min="3076" max="3076" width="9.23046875" style="90"/>
    <col min="3077" max="3077" width="2.69140625" style="90" customWidth="1"/>
    <col min="3078" max="3080" width="0" style="90" hidden="1" customWidth="1"/>
    <col min="3081" max="3326" width="9.23046875" style="90"/>
    <col min="3327" max="3327" width="3.69140625" style="90" customWidth="1"/>
    <col min="3328" max="3328" width="51.53515625" style="90" bestFit="1" customWidth="1"/>
    <col min="3329" max="3329" width="2.69140625" style="90" customWidth="1"/>
    <col min="3330" max="3330" width="9.23046875" style="90"/>
    <col min="3331" max="3331" width="2.69140625" style="90" customWidth="1"/>
    <col min="3332" max="3332" width="9.23046875" style="90"/>
    <col min="3333" max="3333" width="2.69140625" style="90" customWidth="1"/>
    <col min="3334" max="3336" width="0" style="90" hidden="1" customWidth="1"/>
    <col min="3337" max="3582" width="9.23046875" style="90"/>
    <col min="3583" max="3583" width="3.69140625" style="90" customWidth="1"/>
    <col min="3584" max="3584" width="51.53515625" style="90" bestFit="1" customWidth="1"/>
    <col min="3585" max="3585" width="2.69140625" style="90" customWidth="1"/>
    <col min="3586" max="3586" width="9.23046875" style="90"/>
    <col min="3587" max="3587" width="2.69140625" style="90" customWidth="1"/>
    <col min="3588" max="3588" width="9.23046875" style="90"/>
    <col min="3589" max="3589" width="2.69140625" style="90" customWidth="1"/>
    <col min="3590" max="3592" width="0" style="90" hidden="1" customWidth="1"/>
    <col min="3593" max="3838" width="9.23046875" style="90"/>
    <col min="3839" max="3839" width="3.69140625" style="90" customWidth="1"/>
    <col min="3840" max="3840" width="51.53515625" style="90" bestFit="1" customWidth="1"/>
    <col min="3841" max="3841" width="2.69140625" style="90" customWidth="1"/>
    <col min="3842" max="3842" width="9.23046875" style="90"/>
    <col min="3843" max="3843" width="2.69140625" style="90" customWidth="1"/>
    <col min="3844" max="3844" width="9.23046875" style="90"/>
    <col min="3845" max="3845" width="2.69140625" style="90" customWidth="1"/>
    <col min="3846" max="3848" width="0" style="90" hidden="1" customWidth="1"/>
    <col min="3849" max="4094" width="9.23046875" style="90"/>
    <col min="4095" max="4095" width="3.69140625" style="90" customWidth="1"/>
    <col min="4096" max="4096" width="51.53515625" style="90" bestFit="1" customWidth="1"/>
    <col min="4097" max="4097" width="2.69140625" style="90" customWidth="1"/>
    <col min="4098" max="4098" width="9.23046875" style="90"/>
    <col min="4099" max="4099" width="2.69140625" style="90" customWidth="1"/>
    <col min="4100" max="4100" width="9.23046875" style="90"/>
    <col min="4101" max="4101" width="2.69140625" style="90" customWidth="1"/>
    <col min="4102" max="4104" width="0" style="90" hidden="1" customWidth="1"/>
    <col min="4105" max="4350" width="9.23046875" style="90"/>
    <col min="4351" max="4351" width="3.69140625" style="90" customWidth="1"/>
    <col min="4352" max="4352" width="51.53515625" style="90" bestFit="1" customWidth="1"/>
    <col min="4353" max="4353" width="2.69140625" style="90" customWidth="1"/>
    <col min="4354" max="4354" width="9.23046875" style="90"/>
    <col min="4355" max="4355" width="2.69140625" style="90" customWidth="1"/>
    <col min="4356" max="4356" width="9.23046875" style="90"/>
    <col min="4357" max="4357" width="2.69140625" style="90" customWidth="1"/>
    <col min="4358" max="4360" width="0" style="90" hidden="1" customWidth="1"/>
    <col min="4361" max="4606" width="9.23046875" style="90"/>
    <col min="4607" max="4607" width="3.69140625" style="90" customWidth="1"/>
    <col min="4608" max="4608" width="51.53515625" style="90" bestFit="1" customWidth="1"/>
    <col min="4609" max="4609" width="2.69140625" style="90" customWidth="1"/>
    <col min="4610" max="4610" width="9.23046875" style="90"/>
    <col min="4611" max="4611" width="2.69140625" style="90" customWidth="1"/>
    <col min="4612" max="4612" width="9.23046875" style="90"/>
    <col min="4613" max="4613" width="2.69140625" style="90" customWidth="1"/>
    <col min="4614" max="4616" width="0" style="90" hidden="1" customWidth="1"/>
    <col min="4617" max="4862" width="9.23046875" style="90"/>
    <col min="4863" max="4863" width="3.69140625" style="90" customWidth="1"/>
    <col min="4864" max="4864" width="51.53515625" style="90" bestFit="1" customWidth="1"/>
    <col min="4865" max="4865" width="2.69140625" style="90" customWidth="1"/>
    <col min="4866" max="4866" width="9.23046875" style="90"/>
    <col min="4867" max="4867" width="2.69140625" style="90" customWidth="1"/>
    <col min="4868" max="4868" width="9.23046875" style="90"/>
    <col min="4869" max="4869" width="2.69140625" style="90" customWidth="1"/>
    <col min="4870" max="4872" width="0" style="90" hidden="1" customWidth="1"/>
    <col min="4873" max="5118" width="9.23046875" style="90"/>
    <col min="5119" max="5119" width="3.69140625" style="90" customWidth="1"/>
    <col min="5120" max="5120" width="51.53515625" style="90" bestFit="1" customWidth="1"/>
    <col min="5121" max="5121" width="2.69140625" style="90" customWidth="1"/>
    <col min="5122" max="5122" width="9.23046875" style="90"/>
    <col min="5123" max="5123" width="2.69140625" style="90" customWidth="1"/>
    <col min="5124" max="5124" width="9.23046875" style="90"/>
    <col min="5125" max="5125" width="2.69140625" style="90" customWidth="1"/>
    <col min="5126" max="5128" width="0" style="90" hidden="1" customWidth="1"/>
    <col min="5129" max="5374" width="9.23046875" style="90"/>
    <col min="5375" max="5375" width="3.69140625" style="90" customWidth="1"/>
    <col min="5376" max="5376" width="51.53515625" style="90" bestFit="1" customWidth="1"/>
    <col min="5377" max="5377" width="2.69140625" style="90" customWidth="1"/>
    <col min="5378" max="5378" width="9.23046875" style="90"/>
    <col min="5379" max="5379" width="2.69140625" style="90" customWidth="1"/>
    <col min="5380" max="5380" width="9.23046875" style="90"/>
    <col min="5381" max="5381" width="2.69140625" style="90" customWidth="1"/>
    <col min="5382" max="5384" width="0" style="90" hidden="1" customWidth="1"/>
    <col min="5385" max="5630" width="9.23046875" style="90"/>
    <col min="5631" max="5631" width="3.69140625" style="90" customWidth="1"/>
    <col min="5632" max="5632" width="51.53515625" style="90" bestFit="1" customWidth="1"/>
    <col min="5633" max="5633" width="2.69140625" style="90" customWidth="1"/>
    <col min="5634" max="5634" width="9.23046875" style="90"/>
    <col min="5635" max="5635" width="2.69140625" style="90" customWidth="1"/>
    <col min="5636" max="5636" width="9.23046875" style="90"/>
    <col min="5637" max="5637" width="2.69140625" style="90" customWidth="1"/>
    <col min="5638" max="5640" width="0" style="90" hidden="1" customWidth="1"/>
    <col min="5641" max="5886" width="9.23046875" style="90"/>
    <col min="5887" max="5887" width="3.69140625" style="90" customWidth="1"/>
    <col min="5888" max="5888" width="51.53515625" style="90" bestFit="1" customWidth="1"/>
    <col min="5889" max="5889" width="2.69140625" style="90" customWidth="1"/>
    <col min="5890" max="5890" width="9.23046875" style="90"/>
    <col min="5891" max="5891" width="2.69140625" style="90" customWidth="1"/>
    <col min="5892" max="5892" width="9.23046875" style="90"/>
    <col min="5893" max="5893" width="2.69140625" style="90" customWidth="1"/>
    <col min="5894" max="5896" width="0" style="90" hidden="1" customWidth="1"/>
    <col min="5897" max="6142" width="9.23046875" style="90"/>
    <col min="6143" max="6143" width="3.69140625" style="90" customWidth="1"/>
    <col min="6144" max="6144" width="51.53515625" style="90" bestFit="1" customWidth="1"/>
    <col min="6145" max="6145" width="2.69140625" style="90" customWidth="1"/>
    <col min="6146" max="6146" width="9.23046875" style="90"/>
    <col min="6147" max="6147" width="2.69140625" style="90" customWidth="1"/>
    <col min="6148" max="6148" width="9.23046875" style="90"/>
    <col min="6149" max="6149" width="2.69140625" style="90" customWidth="1"/>
    <col min="6150" max="6152" width="0" style="90" hidden="1" customWidth="1"/>
    <col min="6153" max="6398" width="9.23046875" style="90"/>
    <col min="6399" max="6399" width="3.69140625" style="90" customWidth="1"/>
    <col min="6400" max="6400" width="51.53515625" style="90" bestFit="1" customWidth="1"/>
    <col min="6401" max="6401" width="2.69140625" style="90" customWidth="1"/>
    <col min="6402" max="6402" width="9.23046875" style="90"/>
    <col min="6403" max="6403" width="2.69140625" style="90" customWidth="1"/>
    <col min="6404" max="6404" width="9.23046875" style="90"/>
    <col min="6405" max="6405" width="2.69140625" style="90" customWidth="1"/>
    <col min="6406" max="6408" width="0" style="90" hidden="1" customWidth="1"/>
    <col min="6409" max="6654" width="9.23046875" style="90"/>
    <col min="6655" max="6655" width="3.69140625" style="90" customWidth="1"/>
    <col min="6656" max="6656" width="51.53515625" style="90" bestFit="1" customWidth="1"/>
    <col min="6657" max="6657" width="2.69140625" style="90" customWidth="1"/>
    <col min="6658" max="6658" width="9.23046875" style="90"/>
    <col min="6659" max="6659" width="2.69140625" style="90" customWidth="1"/>
    <col min="6660" max="6660" width="9.23046875" style="90"/>
    <col min="6661" max="6661" width="2.69140625" style="90" customWidth="1"/>
    <col min="6662" max="6664" width="0" style="90" hidden="1" customWidth="1"/>
    <col min="6665" max="6910" width="9.23046875" style="90"/>
    <col min="6911" max="6911" width="3.69140625" style="90" customWidth="1"/>
    <col min="6912" max="6912" width="51.53515625" style="90" bestFit="1" customWidth="1"/>
    <col min="6913" max="6913" width="2.69140625" style="90" customWidth="1"/>
    <col min="6914" max="6914" width="9.23046875" style="90"/>
    <col min="6915" max="6915" width="2.69140625" style="90" customWidth="1"/>
    <col min="6916" max="6916" width="9.23046875" style="90"/>
    <col min="6917" max="6917" width="2.69140625" style="90" customWidth="1"/>
    <col min="6918" max="6920" width="0" style="90" hidden="1" customWidth="1"/>
    <col min="6921" max="7166" width="9.23046875" style="90"/>
    <col min="7167" max="7167" width="3.69140625" style="90" customWidth="1"/>
    <col min="7168" max="7168" width="51.53515625" style="90" bestFit="1" customWidth="1"/>
    <col min="7169" max="7169" width="2.69140625" style="90" customWidth="1"/>
    <col min="7170" max="7170" width="9.23046875" style="90"/>
    <col min="7171" max="7171" width="2.69140625" style="90" customWidth="1"/>
    <col min="7172" max="7172" width="9.23046875" style="90"/>
    <col min="7173" max="7173" width="2.69140625" style="90" customWidth="1"/>
    <col min="7174" max="7176" width="0" style="90" hidden="1" customWidth="1"/>
    <col min="7177" max="7422" width="9.23046875" style="90"/>
    <col min="7423" max="7423" width="3.69140625" style="90" customWidth="1"/>
    <col min="7424" max="7424" width="51.53515625" style="90" bestFit="1" customWidth="1"/>
    <col min="7425" max="7425" width="2.69140625" style="90" customWidth="1"/>
    <col min="7426" max="7426" width="9.23046875" style="90"/>
    <col min="7427" max="7427" width="2.69140625" style="90" customWidth="1"/>
    <col min="7428" max="7428" width="9.23046875" style="90"/>
    <col min="7429" max="7429" width="2.69140625" style="90" customWidth="1"/>
    <col min="7430" max="7432" width="0" style="90" hidden="1" customWidth="1"/>
    <col min="7433" max="7678" width="9.23046875" style="90"/>
    <col min="7679" max="7679" width="3.69140625" style="90" customWidth="1"/>
    <col min="7680" max="7680" width="51.53515625" style="90" bestFit="1" customWidth="1"/>
    <col min="7681" max="7681" width="2.69140625" style="90" customWidth="1"/>
    <col min="7682" max="7682" width="9.23046875" style="90"/>
    <col min="7683" max="7683" width="2.69140625" style="90" customWidth="1"/>
    <col min="7684" max="7684" width="9.23046875" style="90"/>
    <col min="7685" max="7685" width="2.69140625" style="90" customWidth="1"/>
    <col min="7686" max="7688" width="0" style="90" hidden="1" customWidth="1"/>
    <col min="7689" max="7934" width="9.23046875" style="90"/>
    <col min="7935" max="7935" width="3.69140625" style="90" customWidth="1"/>
    <col min="7936" max="7936" width="51.53515625" style="90" bestFit="1" customWidth="1"/>
    <col min="7937" max="7937" width="2.69140625" style="90" customWidth="1"/>
    <col min="7938" max="7938" width="9.23046875" style="90"/>
    <col min="7939" max="7939" width="2.69140625" style="90" customWidth="1"/>
    <col min="7940" max="7940" width="9.23046875" style="90"/>
    <col min="7941" max="7941" width="2.69140625" style="90" customWidth="1"/>
    <col min="7942" max="7944" width="0" style="90" hidden="1" customWidth="1"/>
    <col min="7945" max="8190" width="9.23046875" style="90"/>
    <col min="8191" max="8191" width="3.69140625" style="90" customWidth="1"/>
    <col min="8192" max="8192" width="51.53515625" style="90" bestFit="1" customWidth="1"/>
    <col min="8193" max="8193" width="2.69140625" style="90" customWidth="1"/>
    <col min="8194" max="8194" width="9.23046875" style="90"/>
    <col min="8195" max="8195" width="2.69140625" style="90" customWidth="1"/>
    <col min="8196" max="8196" width="9.23046875" style="90"/>
    <col min="8197" max="8197" width="2.69140625" style="90" customWidth="1"/>
    <col min="8198" max="8200" width="0" style="90" hidden="1" customWidth="1"/>
    <col min="8201" max="8446" width="9.23046875" style="90"/>
    <col min="8447" max="8447" width="3.69140625" style="90" customWidth="1"/>
    <col min="8448" max="8448" width="51.53515625" style="90" bestFit="1" customWidth="1"/>
    <col min="8449" max="8449" width="2.69140625" style="90" customWidth="1"/>
    <col min="8450" max="8450" width="9.23046875" style="90"/>
    <col min="8451" max="8451" width="2.69140625" style="90" customWidth="1"/>
    <col min="8452" max="8452" width="9.23046875" style="90"/>
    <col min="8453" max="8453" width="2.69140625" style="90" customWidth="1"/>
    <col min="8454" max="8456" width="0" style="90" hidden="1" customWidth="1"/>
    <col min="8457" max="8702" width="9.23046875" style="90"/>
    <col min="8703" max="8703" width="3.69140625" style="90" customWidth="1"/>
    <col min="8704" max="8704" width="51.53515625" style="90" bestFit="1" customWidth="1"/>
    <col min="8705" max="8705" width="2.69140625" style="90" customWidth="1"/>
    <col min="8706" max="8706" width="9.23046875" style="90"/>
    <col min="8707" max="8707" width="2.69140625" style="90" customWidth="1"/>
    <col min="8708" max="8708" width="9.23046875" style="90"/>
    <col min="8709" max="8709" width="2.69140625" style="90" customWidth="1"/>
    <col min="8710" max="8712" width="0" style="90" hidden="1" customWidth="1"/>
    <col min="8713" max="8958" width="9.23046875" style="90"/>
    <col min="8959" max="8959" width="3.69140625" style="90" customWidth="1"/>
    <col min="8960" max="8960" width="51.53515625" style="90" bestFit="1" customWidth="1"/>
    <col min="8961" max="8961" width="2.69140625" style="90" customWidth="1"/>
    <col min="8962" max="8962" width="9.23046875" style="90"/>
    <col min="8963" max="8963" width="2.69140625" style="90" customWidth="1"/>
    <col min="8964" max="8964" width="9.23046875" style="90"/>
    <col min="8965" max="8965" width="2.69140625" style="90" customWidth="1"/>
    <col min="8966" max="8968" width="0" style="90" hidden="1" customWidth="1"/>
    <col min="8969" max="9214" width="9.23046875" style="90"/>
    <col min="9215" max="9215" width="3.69140625" style="90" customWidth="1"/>
    <col min="9216" max="9216" width="51.53515625" style="90" bestFit="1" customWidth="1"/>
    <col min="9217" max="9217" width="2.69140625" style="90" customWidth="1"/>
    <col min="9218" max="9218" width="9.23046875" style="90"/>
    <col min="9219" max="9219" width="2.69140625" style="90" customWidth="1"/>
    <col min="9220" max="9220" width="9.23046875" style="90"/>
    <col min="9221" max="9221" width="2.69140625" style="90" customWidth="1"/>
    <col min="9222" max="9224" width="0" style="90" hidden="1" customWidth="1"/>
    <col min="9225" max="9470" width="9.23046875" style="90"/>
    <col min="9471" max="9471" width="3.69140625" style="90" customWidth="1"/>
    <col min="9472" max="9472" width="51.53515625" style="90" bestFit="1" customWidth="1"/>
    <col min="9473" max="9473" width="2.69140625" style="90" customWidth="1"/>
    <col min="9474" max="9474" width="9.23046875" style="90"/>
    <col min="9475" max="9475" width="2.69140625" style="90" customWidth="1"/>
    <col min="9476" max="9476" width="9.23046875" style="90"/>
    <col min="9477" max="9477" width="2.69140625" style="90" customWidth="1"/>
    <col min="9478" max="9480" width="0" style="90" hidden="1" customWidth="1"/>
    <col min="9481" max="9726" width="9.23046875" style="90"/>
    <col min="9727" max="9727" width="3.69140625" style="90" customWidth="1"/>
    <col min="9728" max="9728" width="51.53515625" style="90" bestFit="1" customWidth="1"/>
    <col min="9729" max="9729" width="2.69140625" style="90" customWidth="1"/>
    <col min="9730" max="9730" width="9.23046875" style="90"/>
    <col min="9731" max="9731" width="2.69140625" style="90" customWidth="1"/>
    <col min="9732" max="9732" width="9.23046875" style="90"/>
    <col min="9733" max="9733" width="2.69140625" style="90" customWidth="1"/>
    <col min="9734" max="9736" width="0" style="90" hidden="1" customWidth="1"/>
    <col min="9737" max="9982" width="9.23046875" style="90"/>
    <col min="9983" max="9983" width="3.69140625" style="90" customWidth="1"/>
    <col min="9984" max="9984" width="51.53515625" style="90" bestFit="1" customWidth="1"/>
    <col min="9985" max="9985" width="2.69140625" style="90" customWidth="1"/>
    <col min="9986" max="9986" width="9.23046875" style="90"/>
    <col min="9987" max="9987" width="2.69140625" style="90" customWidth="1"/>
    <col min="9988" max="9988" width="9.23046875" style="90"/>
    <col min="9989" max="9989" width="2.69140625" style="90" customWidth="1"/>
    <col min="9990" max="9992" width="0" style="90" hidden="1" customWidth="1"/>
    <col min="9993" max="10238" width="9.23046875" style="90"/>
    <col min="10239" max="10239" width="3.69140625" style="90" customWidth="1"/>
    <col min="10240" max="10240" width="51.53515625" style="90" bestFit="1" customWidth="1"/>
    <col min="10241" max="10241" width="2.69140625" style="90" customWidth="1"/>
    <col min="10242" max="10242" width="9.23046875" style="90"/>
    <col min="10243" max="10243" width="2.69140625" style="90" customWidth="1"/>
    <col min="10244" max="10244" width="9.23046875" style="90"/>
    <col min="10245" max="10245" width="2.69140625" style="90" customWidth="1"/>
    <col min="10246" max="10248" width="0" style="90" hidden="1" customWidth="1"/>
    <col min="10249" max="10494" width="9.23046875" style="90"/>
    <col min="10495" max="10495" width="3.69140625" style="90" customWidth="1"/>
    <col min="10496" max="10496" width="51.53515625" style="90" bestFit="1" customWidth="1"/>
    <col min="10497" max="10497" width="2.69140625" style="90" customWidth="1"/>
    <col min="10498" max="10498" width="9.23046875" style="90"/>
    <col min="10499" max="10499" width="2.69140625" style="90" customWidth="1"/>
    <col min="10500" max="10500" width="9.23046875" style="90"/>
    <col min="10501" max="10501" width="2.69140625" style="90" customWidth="1"/>
    <col min="10502" max="10504" width="0" style="90" hidden="1" customWidth="1"/>
    <col min="10505" max="10750" width="9.23046875" style="90"/>
    <col min="10751" max="10751" width="3.69140625" style="90" customWidth="1"/>
    <col min="10752" max="10752" width="51.53515625" style="90" bestFit="1" customWidth="1"/>
    <col min="10753" max="10753" width="2.69140625" style="90" customWidth="1"/>
    <col min="10754" max="10754" width="9.23046875" style="90"/>
    <col min="10755" max="10755" width="2.69140625" style="90" customWidth="1"/>
    <col min="10756" max="10756" width="9.23046875" style="90"/>
    <col min="10757" max="10757" width="2.69140625" style="90" customWidth="1"/>
    <col min="10758" max="10760" width="0" style="90" hidden="1" customWidth="1"/>
    <col min="10761" max="11006" width="9.23046875" style="90"/>
    <col min="11007" max="11007" width="3.69140625" style="90" customWidth="1"/>
    <col min="11008" max="11008" width="51.53515625" style="90" bestFit="1" customWidth="1"/>
    <col min="11009" max="11009" width="2.69140625" style="90" customWidth="1"/>
    <col min="11010" max="11010" width="9.23046875" style="90"/>
    <col min="11011" max="11011" width="2.69140625" style="90" customWidth="1"/>
    <col min="11012" max="11012" width="9.23046875" style="90"/>
    <col min="11013" max="11013" width="2.69140625" style="90" customWidth="1"/>
    <col min="11014" max="11016" width="0" style="90" hidden="1" customWidth="1"/>
    <col min="11017" max="11262" width="9.23046875" style="90"/>
    <col min="11263" max="11263" width="3.69140625" style="90" customWidth="1"/>
    <col min="11264" max="11264" width="51.53515625" style="90" bestFit="1" customWidth="1"/>
    <col min="11265" max="11265" width="2.69140625" style="90" customWidth="1"/>
    <col min="11266" max="11266" width="9.23046875" style="90"/>
    <col min="11267" max="11267" width="2.69140625" style="90" customWidth="1"/>
    <col min="11268" max="11268" width="9.23046875" style="90"/>
    <col min="11269" max="11269" width="2.69140625" style="90" customWidth="1"/>
    <col min="11270" max="11272" width="0" style="90" hidden="1" customWidth="1"/>
    <col min="11273" max="11518" width="9.23046875" style="90"/>
    <col min="11519" max="11519" width="3.69140625" style="90" customWidth="1"/>
    <col min="11520" max="11520" width="51.53515625" style="90" bestFit="1" customWidth="1"/>
    <col min="11521" max="11521" width="2.69140625" style="90" customWidth="1"/>
    <col min="11522" max="11522" width="9.23046875" style="90"/>
    <col min="11523" max="11523" width="2.69140625" style="90" customWidth="1"/>
    <col min="11524" max="11524" width="9.23046875" style="90"/>
    <col min="11525" max="11525" width="2.69140625" style="90" customWidth="1"/>
    <col min="11526" max="11528" width="0" style="90" hidden="1" customWidth="1"/>
    <col min="11529" max="11774" width="9.23046875" style="90"/>
    <col min="11775" max="11775" width="3.69140625" style="90" customWidth="1"/>
    <col min="11776" max="11776" width="51.53515625" style="90" bestFit="1" customWidth="1"/>
    <col min="11777" max="11777" width="2.69140625" style="90" customWidth="1"/>
    <col min="11778" max="11778" width="9.23046875" style="90"/>
    <col min="11779" max="11779" width="2.69140625" style="90" customWidth="1"/>
    <col min="11780" max="11780" width="9.23046875" style="90"/>
    <col min="11781" max="11781" width="2.69140625" style="90" customWidth="1"/>
    <col min="11782" max="11784" width="0" style="90" hidden="1" customWidth="1"/>
    <col min="11785" max="12030" width="9.23046875" style="90"/>
    <col min="12031" max="12031" width="3.69140625" style="90" customWidth="1"/>
    <col min="12032" max="12032" width="51.53515625" style="90" bestFit="1" customWidth="1"/>
    <col min="12033" max="12033" width="2.69140625" style="90" customWidth="1"/>
    <col min="12034" max="12034" width="9.23046875" style="90"/>
    <col min="12035" max="12035" width="2.69140625" style="90" customWidth="1"/>
    <col min="12036" max="12036" width="9.23046875" style="90"/>
    <col min="12037" max="12037" width="2.69140625" style="90" customWidth="1"/>
    <col min="12038" max="12040" width="0" style="90" hidden="1" customWidth="1"/>
    <col min="12041" max="12286" width="9.23046875" style="90"/>
    <col min="12287" max="12287" width="3.69140625" style="90" customWidth="1"/>
    <col min="12288" max="12288" width="51.53515625" style="90" bestFit="1" customWidth="1"/>
    <col min="12289" max="12289" width="2.69140625" style="90" customWidth="1"/>
    <col min="12290" max="12290" width="9.23046875" style="90"/>
    <col min="12291" max="12291" width="2.69140625" style="90" customWidth="1"/>
    <col min="12292" max="12292" width="9.23046875" style="90"/>
    <col min="12293" max="12293" width="2.69140625" style="90" customWidth="1"/>
    <col min="12294" max="12296" width="0" style="90" hidden="1" customWidth="1"/>
    <col min="12297" max="12542" width="9.23046875" style="90"/>
    <col min="12543" max="12543" width="3.69140625" style="90" customWidth="1"/>
    <col min="12544" max="12544" width="51.53515625" style="90" bestFit="1" customWidth="1"/>
    <col min="12545" max="12545" width="2.69140625" style="90" customWidth="1"/>
    <col min="12546" max="12546" width="9.23046875" style="90"/>
    <col min="12547" max="12547" width="2.69140625" style="90" customWidth="1"/>
    <col min="12548" max="12548" width="9.23046875" style="90"/>
    <col min="12549" max="12549" width="2.69140625" style="90" customWidth="1"/>
    <col min="12550" max="12552" width="0" style="90" hidden="1" customWidth="1"/>
    <col min="12553" max="12798" width="9.23046875" style="90"/>
    <col min="12799" max="12799" width="3.69140625" style="90" customWidth="1"/>
    <col min="12800" max="12800" width="51.53515625" style="90" bestFit="1" customWidth="1"/>
    <col min="12801" max="12801" width="2.69140625" style="90" customWidth="1"/>
    <col min="12802" max="12802" width="9.23046875" style="90"/>
    <col min="12803" max="12803" width="2.69140625" style="90" customWidth="1"/>
    <col min="12804" max="12804" width="9.23046875" style="90"/>
    <col min="12805" max="12805" width="2.69140625" style="90" customWidth="1"/>
    <col min="12806" max="12808" width="0" style="90" hidden="1" customWidth="1"/>
    <col min="12809" max="13054" width="9.23046875" style="90"/>
    <col min="13055" max="13055" width="3.69140625" style="90" customWidth="1"/>
    <col min="13056" max="13056" width="51.53515625" style="90" bestFit="1" customWidth="1"/>
    <col min="13057" max="13057" width="2.69140625" style="90" customWidth="1"/>
    <col min="13058" max="13058" width="9.23046875" style="90"/>
    <col min="13059" max="13059" width="2.69140625" style="90" customWidth="1"/>
    <col min="13060" max="13060" width="9.23046875" style="90"/>
    <col min="13061" max="13061" width="2.69140625" style="90" customWidth="1"/>
    <col min="13062" max="13064" width="0" style="90" hidden="1" customWidth="1"/>
    <col min="13065" max="13310" width="9.23046875" style="90"/>
    <col min="13311" max="13311" width="3.69140625" style="90" customWidth="1"/>
    <col min="13312" max="13312" width="51.53515625" style="90" bestFit="1" customWidth="1"/>
    <col min="13313" max="13313" width="2.69140625" style="90" customWidth="1"/>
    <col min="13314" max="13314" width="9.23046875" style="90"/>
    <col min="13315" max="13315" width="2.69140625" style="90" customWidth="1"/>
    <col min="13316" max="13316" width="9.23046875" style="90"/>
    <col min="13317" max="13317" width="2.69140625" style="90" customWidth="1"/>
    <col min="13318" max="13320" width="0" style="90" hidden="1" customWidth="1"/>
    <col min="13321" max="13566" width="9.23046875" style="90"/>
    <col min="13567" max="13567" width="3.69140625" style="90" customWidth="1"/>
    <col min="13568" max="13568" width="51.53515625" style="90" bestFit="1" customWidth="1"/>
    <col min="13569" max="13569" width="2.69140625" style="90" customWidth="1"/>
    <col min="13570" max="13570" width="9.23046875" style="90"/>
    <col min="13571" max="13571" width="2.69140625" style="90" customWidth="1"/>
    <col min="13572" max="13572" width="9.23046875" style="90"/>
    <col min="13573" max="13573" width="2.69140625" style="90" customWidth="1"/>
    <col min="13574" max="13576" width="0" style="90" hidden="1" customWidth="1"/>
    <col min="13577" max="13822" width="9.23046875" style="90"/>
    <col min="13823" max="13823" width="3.69140625" style="90" customWidth="1"/>
    <col min="13824" max="13824" width="51.53515625" style="90" bestFit="1" customWidth="1"/>
    <col min="13825" max="13825" width="2.69140625" style="90" customWidth="1"/>
    <col min="13826" max="13826" width="9.23046875" style="90"/>
    <col min="13827" max="13827" width="2.69140625" style="90" customWidth="1"/>
    <col min="13828" max="13828" width="9.23046875" style="90"/>
    <col min="13829" max="13829" width="2.69140625" style="90" customWidth="1"/>
    <col min="13830" max="13832" width="0" style="90" hidden="1" customWidth="1"/>
    <col min="13833" max="14078" width="9.23046875" style="90"/>
    <col min="14079" max="14079" width="3.69140625" style="90" customWidth="1"/>
    <col min="14080" max="14080" width="51.53515625" style="90" bestFit="1" customWidth="1"/>
    <col min="14081" max="14081" width="2.69140625" style="90" customWidth="1"/>
    <col min="14082" max="14082" width="9.23046875" style="90"/>
    <col min="14083" max="14083" width="2.69140625" style="90" customWidth="1"/>
    <col min="14084" max="14084" width="9.23046875" style="90"/>
    <col min="14085" max="14085" width="2.69140625" style="90" customWidth="1"/>
    <col min="14086" max="14088" width="0" style="90" hidden="1" customWidth="1"/>
    <col min="14089" max="14334" width="9.23046875" style="90"/>
    <col min="14335" max="14335" width="3.69140625" style="90" customWidth="1"/>
    <col min="14336" max="14336" width="51.53515625" style="90" bestFit="1" customWidth="1"/>
    <col min="14337" max="14337" width="2.69140625" style="90" customWidth="1"/>
    <col min="14338" max="14338" width="9.23046875" style="90"/>
    <col min="14339" max="14339" width="2.69140625" style="90" customWidth="1"/>
    <col min="14340" max="14340" width="9.23046875" style="90"/>
    <col min="14341" max="14341" width="2.69140625" style="90" customWidth="1"/>
    <col min="14342" max="14344" width="0" style="90" hidden="1" customWidth="1"/>
    <col min="14345" max="14590" width="9.23046875" style="90"/>
    <col min="14591" max="14591" width="3.69140625" style="90" customWidth="1"/>
    <col min="14592" max="14592" width="51.53515625" style="90" bestFit="1" customWidth="1"/>
    <col min="14593" max="14593" width="2.69140625" style="90" customWidth="1"/>
    <col min="14594" max="14594" width="9.23046875" style="90"/>
    <col min="14595" max="14595" width="2.69140625" style="90" customWidth="1"/>
    <col min="14596" max="14596" width="9.23046875" style="90"/>
    <col min="14597" max="14597" width="2.69140625" style="90" customWidth="1"/>
    <col min="14598" max="14600" width="0" style="90" hidden="1" customWidth="1"/>
    <col min="14601" max="14846" width="9.23046875" style="90"/>
    <col min="14847" max="14847" width="3.69140625" style="90" customWidth="1"/>
    <col min="14848" max="14848" width="51.53515625" style="90" bestFit="1" customWidth="1"/>
    <col min="14849" max="14849" width="2.69140625" style="90" customWidth="1"/>
    <col min="14850" max="14850" width="9.23046875" style="90"/>
    <col min="14851" max="14851" width="2.69140625" style="90" customWidth="1"/>
    <col min="14852" max="14852" width="9.23046875" style="90"/>
    <col min="14853" max="14853" width="2.69140625" style="90" customWidth="1"/>
    <col min="14854" max="14856" width="0" style="90" hidden="1" customWidth="1"/>
    <col min="14857" max="15102" width="9.23046875" style="90"/>
    <col min="15103" max="15103" width="3.69140625" style="90" customWidth="1"/>
    <col min="15104" max="15104" width="51.53515625" style="90" bestFit="1" customWidth="1"/>
    <col min="15105" max="15105" width="2.69140625" style="90" customWidth="1"/>
    <col min="15106" max="15106" width="9.23046875" style="90"/>
    <col min="15107" max="15107" width="2.69140625" style="90" customWidth="1"/>
    <col min="15108" max="15108" width="9.23046875" style="90"/>
    <col min="15109" max="15109" width="2.69140625" style="90" customWidth="1"/>
    <col min="15110" max="15112" width="0" style="90" hidden="1" customWidth="1"/>
    <col min="15113" max="15358" width="9.23046875" style="90"/>
    <col min="15359" max="15359" width="3.69140625" style="90" customWidth="1"/>
    <col min="15360" max="15360" width="51.53515625" style="90" bestFit="1" customWidth="1"/>
    <col min="15361" max="15361" width="2.69140625" style="90" customWidth="1"/>
    <col min="15362" max="15362" width="9.23046875" style="90"/>
    <col min="15363" max="15363" width="2.69140625" style="90" customWidth="1"/>
    <col min="15364" max="15364" width="9.23046875" style="90"/>
    <col min="15365" max="15365" width="2.69140625" style="90" customWidth="1"/>
    <col min="15366" max="15368" width="0" style="90" hidden="1" customWidth="1"/>
    <col min="15369" max="15614" width="9.23046875" style="90"/>
    <col min="15615" max="15615" width="3.69140625" style="90" customWidth="1"/>
    <col min="15616" max="15616" width="51.53515625" style="90" bestFit="1" customWidth="1"/>
    <col min="15617" max="15617" width="2.69140625" style="90" customWidth="1"/>
    <col min="15618" max="15618" width="9.23046875" style="90"/>
    <col min="15619" max="15619" width="2.69140625" style="90" customWidth="1"/>
    <col min="15620" max="15620" width="9.23046875" style="90"/>
    <col min="15621" max="15621" width="2.69140625" style="90" customWidth="1"/>
    <col min="15622" max="15624" width="0" style="90" hidden="1" customWidth="1"/>
    <col min="15625" max="15870" width="9.23046875" style="90"/>
    <col min="15871" max="15871" width="3.69140625" style="90" customWidth="1"/>
    <col min="15872" max="15872" width="51.53515625" style="90" bestFit="1" customWidth="1"/>
    <col min="15873" max="15873" width="2.69140625" style="90" customWidth="1"/>
    <col min="15874" max="15874" width="9.23046875" style="90"/>
    <col min="15875" max="15875" width="2.69140625" style="90" customWidth="1"/>
    <col min="15876" max="15876" width="9.23046875" style="90"/>
    <col min="15877" max="15877" width="2.69140625" style="90" customWidth="1"/>
    <col min="15878" max="15880" width="0" style="90" hidden="1" customWidth="1"/>
    <col min="15881" max="16126" width="9.23046875" style="90"/>
    <col min="16127" max="16127" width="3.69140625" style="90" customWidth="1"/>
    <col min="16128" max="16128" width="51.53515625" style="90" bestFit="1" customWidth="1"/>
    <col min="16129" max="16129" width="2.69140625" style="90" customWidth="1"/>
    <col min="16130" max="16130" width="9.23046875" style="90"/>
    <col min="16131" max="16131" width="2.69140625" style="90" customWidth="1"/>
    <col min="16132" max="16132" width="9.23046875" style="90"/>
    <col min="16133" max="16133" width="2.69140625" style="90" customWidth="1"/>
    <col min="16134" max="16136" width="0" style="90" hidden="1" customWidth="1"/>
    <col min="16137" max="16384" width="9.23046875" style="90"/>
  </cols>
  <sheetData>
    <row r="1" spans="1:251" s="1" customFormat="1" x14ac:dyDescent="0.35">
      <c r="A1" s="27"/>
      <c r="B1" s="47" t="s">
        <v>238</v>
      </c>
      <c r="C1" s="273"/>
      <c r="D1" s="27"/>
      <c r="E1" s="133"/>
      <c r="F1" s="39"/>
      <c r="G1" s="47"/>
      <c r="H1" s="273"/>
      <c r="I1" s="27"/>
      <c r="J1" s="142"/>
      <c r="K1" s="142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</row>
    <row r="2" spans="1:251" s="1" customFormat="1" x14ac:dyDescent="0.35">
      <c r="A2" s="27"/>
      <c r="B2" s="27"/>
      <c r="C2" s="274"/>
      <c r="D2" s="274"/>
      <c r="E2" s="275"/>
      <c r="F2" s="276"/>
      <c r="G2" s="27"/>
      <c r="H2" s="274"/>
      <c r="I2" s="274"/>
      <c r="J2" s="277"/>
      <c r="K2" s="277"/>
      <c r="L2" s="274"/>
      <c r="M2" s="274"/>
      <c r="N2" s="274"/>
      <c r="O2" s="274"/>
      <c r="P2" s="274"/>
      <c r="Q2" s="274"/>
      <c r="R2" s="274"/>
      <c r="S2" s="274"/>
      <c r="T2" s="274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</row>
    <row r="3" spans="1:251" s="4" customFormat="1" x14ac:dyDescent="0.25">
      <c r="A3" s="27"/>
      <c r="B3" s="47" t="s">
        <v>239</v>
      </c>
      <c r="C3" s="274"/>
      <c r="D3" s="274"/>
      <c r="E3" s="133"/>
      <c r="F3" s="39"/>
      <c r="G3" s="47"/>
      <c r="H3" s="274"/>
      <c r="I3" s="274"/>
      <c r="J3" s="278"/>
      <c r="K3" s="142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</row>
    <row r="4" spans="1:251" s="4" customFormat="1" x14ac:dyDescent="0.3">
      <c r="A4" s="90"/>
      <c r="B4" s="98"/>
      <c r="C4" s="274"/>
      <c r="D4" s="236"/>
      <c r="E4" s="208"/>
      <c r="F4" s="189"/>
      <c r="G4" s="279" t="s">
        <v>221</v>
      </c>
      <c r="H4" s="274"/>
      <c r="J4" s="3" t="s">
        <v>137</v>
      </c>
      <c r="K4" s="108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</row>
    <row r="5" spans="1:251" s="4" customFormat="1" ht="31" x14ac:dyDescent="0.25">
      <c r="A5" s="90"/>
      <c r="B5" s="98" t="s">
        <v>240</v>
      </c>
      <c r="C5" s="274"/>
      <c r="D5" s="99"/>
      <c r="E5" s="174"/>
      <c r="F5" s="281"/>
      <c r="G5" s="98" t="s">
        <v>240</v>
      </c>
      <c r="H5" s="274"/>
      <c r="I5" s="99"/>
      <c r="J5" s="280"/>
      <c r="K5" s="108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</row>
    <row r="6" spans="1:251" s="4" customFormat="1" x14ac:dyDescent="0.25">
      <c r="A6" s="90"/>
      <c r="B6" s="282"/>
      <c r="C6" s="283"/>
      <c r="D6" s="283"/>
      <c r="E6" s="177"/>
      <c r="F6" s="284"/>
      <c r="G6" s="282"/>
      <c r="H6" s="283"/>
      <c r="I6" s="283"/>
      <c r="J6" s="285"/>
      <c r="K6" s="108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</row>
    <row r="7" spans="1:251" ht="31" x14ac:dyDescent="0.35">
      <c r="A7" s="288"/>
      <c r="B7" s="302" t="s">
        <v>241</v>
      </c>
      <c r="C7" s="302"/>
      <c r="D7" s="100" t="s">
        <v>39</v>
      </c>
      <c r="E7" s="100" t="s">
        <v>161</v>
      </c>
      <c r="F7" s="310"/>
      <c r="G7" s="302" t="s">
        <v>241</v>
      </c>
      <c r="H7" s="302"/>
      <c r="I7" s="100" t="s">
        <v>39</v>
      </c>
      <c r="J7" s="100" t="s">
        <v>161</v>
      </c>
      <c r="K7" s="141"/>
      <c r="L7" s="194" t="s">
        <v>242</v>
      </c>
      <c r="M7" s="195" t="s">
        <v>243</v>
      </c>
    </row>
    <row r="8" spans="1:251" x14ac:dyDescent="0.35">
      <c r="A8" s="289"/>
      <c r="B8" s="59" t="s">
        <v>43</v>
      </c>
      <c r="C8" s="364"/>
      <c r="D8" s="365"/>
      <c r="E8" s="91"/>
      <c r="F8" s="297"/>
      <c r="G8" s="59" t="s">
        <v>134</v>
      </c>
      <c r="H8" s="364"/>
      <c r="I8" s="365"/>
      <c r="J8" s="91"/>
      <c r="K8" s="141"/>
      <c r="L8" s="191"/>
      <c r="M8" s="196"/>
    </row>
    <row r="9" spans="1:251" s="93" customFormat="1" ht="18.5" x14ac:dyDescent="0.35">
      <c r="A9" s="90"/>
      <c r="B9" s="238" t="s">
        <v>244</v>
      </c>
      <c r="C9" s="305"/>
      <c r="D9" s="306">
        <v>148211.48000000001</v>
      </c>
      <c r="E9" s="306">
        <v>148211.48000000001</v>
      </c>
      <c r="F9" s="311"/>
      <c r="G9" s="137" t="s">
        <v>348</v>
      </c>
      <c r="H9" s="90"/>
      <c r="I9" s="102">
        <v>510859</v>
      </c>
      <c r="J9" s="102">
        <v>0</v>
      </c>
      <c r="K9" s="175"/>
      <c r="L9" s="191"/>
      <c r="M9" s="196"/>
    </row>
    <row r="10" spans="1:251" ht="18" x14ac:dyDescent="0.35">
      <c r="B10" s="135" t="s">
        <v>245</v>
      </c>
      <c r="C10" s="208"/>
      <c r="D10" s="102">
        <v>103000</v>
      </c>
      <c r="E10" s="102">
        <v>103000</v>
      </c>
      <c r="F10" s="290"/>
      <c r="G10" s="137" t="s">
        <v>349</v>
      </c>
      <c r="H10" s="90"/>
      <c r="I10" s="102">
        <v>11000</v>
      </c>
      <c r="J10" s="102">
        <v>0</v>
      </c>
      <c r="K10" s="173"/>
      <c r="L10" s="102"/>
      <c r="M10" s="102"/>
    </row>
    <row r="11" spans="1:251" x14ac:dyDescent="0.35">
      <c r="B11" s="137" t="s">
        <v>246</v>
      </c>
      <c r="C11" s="208"/>
      <c r="D11" s="102">
        <v>95722.001000000004</v>
      </c>
      <c r="E11" s="102">
        <v>95722.001000000004</v>
      </c>
      <c r="F11" s="290"/>
      <c r="G11" s="137" t="s">
        <v>350</v>
      </c>
      <c r="H11" s="90"/>
      <c r="I11" s="102">
        <v>550</v>
      </c>
      <c r="J11" s="102">
        <v>0</v>
      </c>
      <c r="K11" s="103"/>
      <c r="L11" s="102"/>
      <c r="M11" s="174"/>
    </row>
    <row r="12" spans="1:251" ht="18.5" x14ac:dyDescent="0.35">
      <c r="B12" s="135" t="s">
        <v>247</v>
      </c>
      <c r="C12" s="208"/>
      <c r="D12" s="102">
        <v>10454</v>
      </c>
      <c r="E12" s="102">
        <v>10454</v>
      </c>
      <c r="F12" s="290"/>
      <c r="G12" s="137" t="s">
        <v>351</v>
      </c>
      <c r="H12" s="90"/>
      <c r="I12" s="102">
        <v>550</v>
      </c>
      <c r="J12" s="102">
        <v>0</v>
      </c>
      <c r="K12" s="203"/>
      <c r="L12" s="102"/>
      <c r="M12" s="174"/>
    </row>
    <row r="13" spans="1:251" x14ac:dyDescent="0.35">
      <c r="B13" s="135" t="s">
        <v>248</v>
      </c>
      <c r="C13" s="208"/>
      <c r="D13" s="102">
        <v>10056.004000000001</v>
      </c>
      <c r="E13" s="102">
        <v>10056.004000000001</v>
      </c>
      <c r="F13" s="290"/>
      <c r="G13" s="57" t="s">
        <v>41</v>
      </c>
      <c r="H13" s="93"/>
      <c r="I13" s="94">
        <f>SUM(I9:I12)</f>
        <v>522959</v>
      </c>
      <c r="J13" s="94">
        <f>SUM(J9:J12)</f>
        <v>0</v>
      </c>
      <c r="K13" s="103"/>
      <c r="L13" s="102"/>
      <c r="M13" s="174"/>
    </row>
    <row r="14" spans="1:251" ht="34" x14ac:dyDescent="0.35">
      <c r="A14" s="93"/>
      <c r="B14" s="135" t="s">
        <v>249</v>
      </c>
      <c r="C14" s="208"/>
      <c r="D14" s="102">
        <v>10000</v>
      </c>
      <c r="E14" s="102">
        <v>11000</v>
      </c>
      <c r="F14" s="290"/>
      <c r="G14" s="57"/>
      <c r="H14" s="93"/>
      <c r="I14" s="94"/>
      <c r="J14" s="94"/>
      <c r="K14" s="107"/>
      <c r="L14" s="174"/>
      <c r="M14" s="174"/>
    </row>
    <row r="15" spans="1:251" s="93" customFormat="1" ht="18.5" x14ac:dyDescent="0.35">
      <c r="B15" s="135" t="s">
        <v>250</v>
      </c>
      <c r="C15" s="208"/>
      <c r="D15" s="102">
        <v>7154.9040000000005</v>
      </c>
      <c r="E15" s="102">
        <v>7154.9040000000005</v>
      </c>
      <c r="F15" s="290"/>
      <c r="G15" s="59" t="s">
        <v>204</v>
      </c>
      <c r="I15" s="94"/>
      <c r="J15" s="94"/>
      <c r="K15" s="107"/>
      <c r="L15" s="174"/>
      <c r="M15" s="174"/>
    </row>
    <row r="16" spans="1:251" s="93" customFormat="1" ht="35" customHeight="1" x14ac:dyDescent="0.35">
      <c r="B16" s="135" t="s">
        <v>251</v>
      </c>
      <c r="C16" s="208"/>
      <c r="D16" s="102">
        <v>6000</v>
      </c>
      <c r="E16" s="102">
        <v>6000</v>
      </c>
      <c r="F16" s="290"/>
      <c r="G16" s="32" t="s">
        <v>352</v>
      </c>
      <c r="I16" s="91">
        <v>332000</v>
      </c>
      <c r="J16" s="91" t="s">
        <v>168</v>
      </c>
      <c r="K16" s="107"/>
      <c r="L16" s="174"/>
      <c r="M16" s="174"/>
    </row>
    <row r="17" spans="1:13" s="93" customFormat="1" x14ac:dyDescent="0.35">
      <c r="B17" s="137" t="s">
        <v>252</v>
      </c>
      <c r="C17" s="208"/>
      <c r="D17" s="197">
        <v>4914.857</v>
      </c>
      <c r="E17" s="197">
        <v>4914.857</v>
      </c>
      <c r="F17" s="197"/>
      <c r="G17" s="57" t="s">
        <v>41</v>
      </c>
      <c r="I17" s="94">
        <f>SUM(I16:I16)</f>
        <v>332000</v>
      </c>
      <c r="J17" s="94">
        <f>SUM(J16:J16)</f>
        <v>0</v>
      </c>
      <c r="K17" s="107"/>
      <c r="L17" s="174"/>
      <c r="M17" s="174"/>
    </row>
    <row r="18" spans="1:13" s="93" customFormat="1" x14ac:dyDescent="0.35">
      <c r="B18" s="198" t="s">
        <v>253</v>
      </c>
      <c r="C18" s="199"/>
      <c r="D18" s="102">
        <v>3981.328</v>
      </c>
      <c r="E18" s="102" t="s">
        <v>133</v>
      </c>
      <c r="F18" s="290"/>
      <c r="G18" s="57"/>
      <c r="I18" s="94"/>
      <c r="J18" s="94"/>
      <c r="K18" s="107"/>
      <c r="L18" s="174"/>
      <c r="M18" s="174"/>
    </row>
    <row r="19" spans="1:13" s="93" customFormat="1" x14ac:dyDescent="0.35">
      <c r="A19" s="90"/>
      <c r="B19" s="135" t="s">
        <v>254</v>
      </c>
      <c r="C19" s="107"/>
      <c r="D19" s="102">
        <v>3578.1239999999998</v>
      </c>
      <c r="E19" s="102">
        <v>3200</v>
      </c>
      <c r="F19" s="290"/>
      <c r="G19" s="59" t="s">
        <v>310</v>
      </c>
      <c r="I19" s="94"/>
      <c r="J19" s="94"/>
      <c r="K19" s="107"/>
      <c r="L19" s="174"/>
      <c r="M19" s="174"/>
    </row>
    <row r="20" spans="1:13" s="93" customFormat="1" x14ac:dyDescent="0.35">
      <c r="A20" s="90"/>
      <c r="B20" s="135" t="s">
        <v>255</v>
      </c>
      <c r="C20" s="208"/>
      <c r="D20" s="102">
        <v>2500</v>
      </c>
      <c r="E20" s="102">
        <v>2500</v>
      </c>
      <c r="F20" s="290"/>
      <c r="G20" s="208" t="s">
        <v>353</v>
      </c>
      <c r="H20" s="208"/>
      <c r="I20" s="102">
        <v>72696</v>
      </c>
      <c r="J20" s="185" t="s">
        <v>168</v>
      </c>
      <c r="K20" s="107"/>
      <c r="L20" s="174"/>
      <c r="M20" s="174"/>
    </row>
    <row r="21" spans="1:13" s="93" customFormat="1" x14ac:dyDescent="0.35">
      <c r="A21" s="90"/>
      <c r="B21" s="135" t="s">
        <v>256</v>
      </c>
      <c r="C21" s="208"/>
      <c r="D21" s="102">
        <v>2000</v>
      </c>
      <c r="E21" s="102">
        <v>2000</v>
      </c>
      <c r="F21" s="290"/>
      <c r="G21" s="57" t="s">
        <v>41</v>
      </c>
      <c r="I21" s="94">
        <f>SUM(I20:I20)</f>
        <v>72696</v>
      </c>
      <c r="J21" s="94">
        <f>SUM(J20:J20)</f>
        <v>0</v>
      </c>
      <c r="K21" s="107"/>
      <c r="L21" s="174"/>
      <c r="M21" s="174"/>
    </row>
    <row r="22" spans="1:13" s="93" customFormat="1" x14ac:dyDescent="0.35">
      <c r="A22" s="90"/>
      <c r="B22" s="137" t="s">
        <v>257</v>
      </c>
      <c r="C22" s="208"/>
      <c r="D22" s="102">
        <v>835</v>
      </c>
      <c r="E22" s="102" t="s">
        <v>258</v>
      </c>
      <c r="F22" s="290"/>
      <c r="G22" s="57"/>
      <c r="I22" s="94"/>
      <c r="J22" s="94"/>
      <c r="K22" s="107"/>
      <c r="L22" s="102"/>
      <c r="M22" s="174"/>
    </row>
    <row r="23" spans="1:13" x14ac:dyDescent="0.35">
      <c r="B23" s="135" t="s">
        <v>259</v>
      </c>
      <c r="C23" s="208"/>
      <c r="D23" s="102">
        <v>827</v>
      </c>
      <c r="E23" s="102">
        <v>526</v>
      </c>
      <c r="F23" s="290"/>
      <c r="G23" s="59" t="s">
        <v>192</v>
      </c>
      <c r="H23" s="90"/>
      <c r="I23" s="91"/>
      <c r="J23" s="91"/>
      <c r="K23" s="107"/>
      <c r="L23" s="102"/>
      <c r="M23" s="174"/>
    </row>
    <row r="24" spans="1:13" s="93" customFormat="1" ht="18.5" x14ac:dyDescent="0.35">
      <c r="A24" s="90"/>
      <c r="B24" s="135" t="s">
        <v>260</v>
      </c>
      <c r="C24" s="208"/>
      <c r="D24" s="102">
        <v>400</v>
      </c>
      <c r="E24" s="102">
        <v>400</v>
      </c>
      <c r="F24" s="290"/>
      <c r="G24" s="135" t="s">
        <v>354</v>
      </c>
      <c r="H24" s="90"/>
      <c r="I24" s="102">
        <v>40464</v>
      </c>
      <c r="J24" s="102">
        <v>0</v>
      </c>
      <c r="K24" s="141"/>
      <c r="L24" s="102"/>
      <c r="M24" s="174"/>
    </row>
    <row r="25" spans="1:13" x14ac:dyDescent="0.35">
      <c r="A25" s="289"/>
      <c r="B25" s="176" t="s">
        <v>41</v>
      </c>
      <c r="C25" s="93"/>
      <c r="D25" s="94">
        <f>SUM(D9:D24)</f>
        <v>409634.69800000003</v>
      </c>
      <c r="E25" s="94">
        <f>SUM(E9:E24)</f>
        <v>405139.24600000004</v>
      </c>
      <c r="F25" s="295"/>
      <c r="G25" s="135" t="s">
        <v>355</v>
      </c>
      <c r="H25" s="90"/>
      <c r="I25" s="102">
        <v>4500</v>
      </c>
      <c r="J25" s="102">
        <v>0</v>
      </c>
      <c r="K25" s="141"/>
      <c r="L25" s="102"/>
      <c r="M25" s="174"/>
    </row>
    <row r="26" spans="1:13" x14ac:dyDescent="0.35">
      <c r="A26" s="289"/>
      <c r="B26" s="59"/>
      <c r="C26" s="93"/>
      <c r="D26" s="94"/>
      <c r="E26" s="94"/>
      <c r="F26" s="295"/>
      <c r="G26" s="135" t="s">
        <v>356</v>
      </c>
      <c r="H26" s="90"/>
      <c r="I26" s="102">
        <v>3500</v>
      </c>
      <c r="J26" s="102">
        <v>0</v>
      </c>
      <c r="K26" s="205"/>
      <c r="L26" s="102"/>
      <c r="M26" s="174"/>
    </row>
    <row r="27" spans="1:13" x14ac:dyDescent="0.35">
      <c r="B27" s="59" t="s">
        <v>134</v>
      </c>
      <c r="C27" s="90"/>
      <c r="D27" s="91"/>
      <c r="E27" s="91"/>
      <c r="F27" s="297"/>
      <c r="G27" s="135" t="s">
        <v>357</v>
      </c>
      <c r="H27" s="90"/>
      <c r="I27" s="102">
        <v>800</v>
      </c>
      <c r="J27" s="102" t="s">
        <v>168</v>
      </c>
      <c r="K27" s="107"/>
      <c r="L27" s="102"/>
      <c r="M27" s="174"/>
    </row>
    <row r="28" spans="1:13" ht="18.5" x14ac:dyDescent="0.35">
      <c r="B28" s="238" t="s">
        <v>261</v>
      </c>
      <c r="C28" s="305"/>
      <c r="D28" s="306">
        <v>137742</v>
      </c>
      <c r="E28" s="307">
        <v>135442</v>
      </c>
      <c r="F28" s="312"/>
      <c r="G28" s="135" t="s">
        <v>358</v>
      </c>
      <c r="H28" s="90"/>
      <c r="I28" s="102">
        <v>120</v>
      </c>
      <c r="J28" s="102" t="s">
        <v>168</v>
      </c>
      <c r="K28" s="141"/>
      <c r="L28" s="102"/>
      <c r="M28" s="174"/>
    </row>
    <row r="29" spans="1:13" x14ac:dyDescent="0.35">
      <c r="B29" s="135" t="s">
        <v>262</v>
      </c>
      <c r="C29" s="208"/>
      <c r="D29" s="102">
        <v>123687.781</v>
      </c>
      <c r="E29" s="102">
        <v>123687.781</v>
      </c>
      <c r="F29" s="290"/>
      <c r="G29" s="57" t="s">
        <v>41</v>
      </c>
      <c r="H29" s="93"/>
      <c r="I29" s="94">
        <f>SUM(I24:I28)</f>
        <v>49384</v>
      </c>
      <c r="J29" s="94">
        <f>SUM(J24:J25)</f>
        <v>0</v>
      </c>
      <c r="K29" s="187"/>
      <c r="L29" s="102"/>
      <c r="M29" s="174"/>
    </row>
    <row r="30" spans="1:13" ht="18.5" x14ac:dyDescent="0.35">
      <c r="B30" s="135" t="s">
        <v>263</v>
      </c>
      <c r="C30" s="208"/>
      <c r="D30" s="102">
        <v>10000</v>
      </c>
      <c r="E30" s="102">
        <v>0</v>
      </c>
      <c r="F30" s="290"/>
      <c r="G30" s="90"/>
      <c r="H30" s="93"/>
      <c r="I30" s="94"/>
      <c r="J30" s="94"/>
      <c r="K30" s="187"/>
      <c r="L30" s="102"/>
      <c r="M30" s="174"/>
    </row>
    <row r="31" spans="1:13" x14ac:dyDescent="0.35">
      <c r="B31" s="135" t="s">
        <v>135</v>
      </c>
      <c r="C31" s="208"/>
      <c r="D31" s="102">
        <v>5223</v>
      </c>
      <c r="E31" s="102">
        <v>5223</v>
      </c>
      <c r="F31" s="290"/>
      <c r="G31" s="59" t="s">
        <v>43</v>
      </c>
      <c r="H31" s="93"/>
      <c r="I31" s="94"/>
      <c r="J31" s="94"/>
      <c r="K31" s="187"/>
      <c r="L31" s="102"/>
      <c r="M31" s="174"/>
    </row>
    <row r="32" spans="1:13" x14ac:dyDescent="0.35">
      <c r="B32" s="135" t="s">
        <v>264</v>
      </c>
      <c r="C32" s="208"/>
      <c r="D32" s="102">
        <v>2514.9850000000001</v>
      </c>
      <c r="E32" s="102">
        <v>2514.9850000000001</v>
      </c>
      <c r="F32" s="290"/>
      <c r="G32" s="135" t="s">
        <v>359</v>
      </c>
      <c r="H32" s="208"/>
      <c r="I32" s="102">
        <v>16587.644</v>
      </c>
      <c r="J32" s="102">
        <v>11849</v>
      </c>
      <c r="K32" s="187"/>
      <c r="L32" s="102"/>
      <c r="M32" s="174"/>
    </row>
    <row r="33" spans="1:13" ht="31" x14ac:dyDescent="0.35">
      <c r="B33" s="135" t="s">
        <v>265</v>
      </c>
      <c r="C33" s="208"/>
      <c r="D33" s="102">
        <v>1500</v>
      </c>
      <c r="E33" s="102">
        <v>1500</v>
      </c>
      <c r="F33" s="290"/>
      <c r="G33" s="135" t="s">
        <v>360</v>
      </c>
      <c r="H33" s="208"/>
      <c r="I33" s="316">
        <v>4187.3916666666701</v>
      </c>
      <c r="J33" s="178" t="s">
        <v>168</v>
      </c>
      <c r="K33" s="187"/>
      <c r="L33" s="102"/>
      <c r="M33" s="174"/>
    </row>
    <row r="34" spans="1:13" ht="18.5" x14ac:dyDescent="0.35">
      <c r="B34" s="135" t="s">
        <v>266</v>
      </c>
      <c r="C34" s="208"/>
      <c r="D34" s="102">
        <v>1100</v>
      </c>
      <c r="E34" s="102">
        <v>0</v>
      </c>
      <c r="F34" s="290"/>
      <c r="G34" s="135" t="s">
        <v>361</v>
      </c>
      <c r="H34" s="208"/>
      <c r="I34" s="204">
        <v>1885</v>
      </c>
      <c r="J34" s="102">
        <v>0</v>
      </c>
      <c r="K34" s="187"/>
      <c r="L34" s="102"/>
      <c r="M34" s="174"/>
    </row>
    <row r="35" spans="1:13" s="93" customFormat="1" x14ac:dyDescent="0.35">
      <c r="A35" s="90"/>
      <c r="B35" s="135" t="s">
        <v>267</v>
      </c>
      <c r="C35" s="208"/>
      <c r="D35" s="102">
        <v>600</v>
      </c>
      <c r="E35" s="102">
        <v>600</v>
      </c>
      <c r="F35" s="290"/>
      <c r="G35" s="135" t="s">
        <v>362</v>
      </c>
      <c r="H35" s="208"/>
      <c r="I35" s="102">
        <v>729</v>
      </c>
      <c r="J35" s="102">
        <v>0</v>
      </c>
      <c r="K35" s="187"/>
      <c r="L35" s="102"/>
      <c r="M35" s="174"/>
    </row>
    <row r="36" spans="1:13" x14ac:dyDescent="0.35">
      <c r="B36" s="137" t="s">
        <v>268</v>
      </c>
      <c r="C36" s="208"/>
      <c r="D36" s="102">
        <v>431.86</v>
      </c>
      <c r="E36" s="102" t="s">
        <v>269</v>
      </c>
      <c r="F36" s="290"/>
      <c r="G36" s="57" t="s">
        <v>41</v>
      </c>
      <c r="H36" s="93"/>
      <c r="I36" s="94">
        <f>SUM(I32:I35)</f>
        <v>23389.03566666667</v>
      </c>
      <c r="J36" s="94">
        <f>SUM(J32:J35)</f>
        <v>11849</v>
      </c>
      <c r="K36" s="187"/>
      <c r="L36" s="102"/>
      <c r="M36" s="174"/>
    </row>
    <row r="37" spans="1:13" s="93" customFormat="1" x14ac:dyDescent="0.35">
      <c r="A37" s="90"/>
      <c r="B37" s="137" t="s">
        <v>270</v>
      </c>
      <c r="C37" s="208"/>
      <c r="D37" s="102">
        <v>250</v>
      </c>
      <c r="E37" s="102">
        <v>275</v>
      </c>
      <c r="F37" s="290"/>
      <c r="G37" s="57"/>
      <c r="I37" s="94"/>
      <c r="J37" s="94"/>
      <c r="K37" s="103"/>
      <c r="L37" s="102"/>
      <c r="M37" s="174"/>
    </row>
    <row r="38" spans="1:13" s="93" customFormat="1" x14ac:dyDescent="0.35">
      <c r="A38" s="90"/>
      <c r="B38" s="135" t="s">
        <v>271</v>
      </c>
      <c r="C38" s="208"/>
      <c r="D38" s="102">
        <v>50</v>
      </c>
      <c r="E38" s="102">
        <v>50</v>
      </c>
      <c r="F38" s="290"/>
      <c r="G38" s="303" t="s">
        <v>301</v>
      </c>
      <c r="H38" s="90"/>
      <c r="I38" s="91"/>
      <c r="J38" s="91"/>
      <c r="K38" s="103"/>
      <c r="L38" s="102"/>
      <c r="M38" s="174"/>
    </row>
    <row r="39" spans="1:13" s="93" customFormat="1" x14ac:dyDescent="0.35">
      <c r="A39" s="90"/>
      <c r="B39" s="135" t="s">
        <v>272</v>
      </c>
      <c r="C39" s="208"/>
      <c r="D39" s="102">
        <v>48</v>
      </c>
      <c r="E39" s="178">
        <v>48</v>
      </c>
      <c r="F39" s="291"/>
      <c r="G39" s="208" t="s">
        <v>224</v>
      </c>
      <c r="H39" s="90"/>
      <c r="I39" s="102">
        <v>5500</v>
      </c>
      <c r="J39" s="102">
        <v>0</v>
      </c>
      <c r="K39" s="201"/>
      <c r="L39" s="102"/>
      <c r="M39" s="174"/>
    </row>
    <row r="40" spans="1:13" s="93" customFormat="1" x14ac:dyDescent="0.35">
      <c r="A40" s="90"/>
      <c r="B40" s="135" t="s">
        <v>273</v>
      </c>
      <c r="C40" s="208"/>
      <c r="D40" s="200">
        <v>43.953000000000003</v>
      </c>
      <c r="E40" s="179" t="s">
        <v>269</v>
      </c>
      <c r="F40" s="97"/>
      <c r="G40" s="208" t="s">
        <v>363</v>
      </c>
      <c r="H40" s="90"/>
      <c r="I40" s="102">
        <v>385</v>
      </c>
      <c r="J40" s="102">
        <v>0</v>
      </c>
      <c r="K40" s="201"/>
      <c r="L40" s="102"/>
      <c r="M40" s="174"/>
    </row>
    <row r="41" spans="1:13" x14ac:dyDescent="0.35">
      <c r="B41" s="135" t="s">
        <v>274</v>
      </c>
      <c r="C41" s="208"/>
      <c r="D41" s="102">
        <v>25</v>
      </c>
      <c r="E41" s="178">
        <v>25</v>
      </c>
      <c r="F41" s="291"/>
      <c r="G41" s="57" t="s">
        <v>41</v>
      </c>
      <c r="H41" s="90"/>
      <c r="I41" s="94">
        <f>SUM(I39:I40)</f>
        <v>5885</v>
      </c>
      <c r="J41" s="94">
        <f>SUM(J39:J40)</f>
        <v>0</v>
      </c>
      <c r="K41" s="103"/>
      <c r="L41" s="102"/>
      <c r="M41" s="174"/>
    </row>
    <row r="42" spans="1:13" x14ac:dyDescent="0.35">
      <c r="B42" s="135" t="s">
        <v>275</v>
      </c>
      <c r="C42" s="208"/>
      <c r="D42" s="102">
        <v>16.100000000000001</v>
      </c>
      <c r="E42" s="178">
        <v>16</v>
      </c>
      <c r="F42" s="291"/>
      <c r="G42" s="32"/>
      <c r="H42" s="90"/>
      <c r="I42" s="91"/>
      <c r="J42" s="91"/>
      <c r="K42" s="103"/>
      <c r="L42" s="102"/>
      <c r="M42" s="174"/>
    </row>
    <row r="43" spans="1:13" ht="18.5" x14ac:dyDescent="0.35">
      <c r="A43" s="289"/>
      <c r="B43" s="135" t="s">
        <v>276</v>
      </c>
      <c r="C43" s="208"/>
      <c r="D43" s="102">
        <v>0</v>
      </c>
      <c r="E43" s="102">
        <v>20</v>
      </c>
      <c r="F43" s="290"/>
      <c r="G43" s="53" t="s">
        <v>335</v>
      </c>
      <c r="H43" s="90"/>
      <c r="I43" s="91"/>
      <c r="J43" s="91"/>
      <c r="K43" s="103"/>
      <c r="L43" s="102"/>
      <c r="M43" s="174"/>
    </row>
    <row r="44" spans="1:13" x14ac:dyDescent="0.35">
      <c r="B44" s="57" t="s">
        <v>41</v>
      </c>
      <c r="C44" s="93"/>
      <c r="D44" s="94">
        <f>SUM(D28:D43)</f>
        <v>283232.67899999995</v>
      </c>
      <c r="E44" s="94">
        <f>SUM(E28:E43)</f>
        <v>269401.766</v>
      </c>
      <c r="F44" s="295"/>
      <c r="G44" s="211" t="s">
        <v>228</v>
      </c>
      <c r="H44" s="208"/>
      <c r="I44" s="102">
        <v>2700</v>
      </c>
      <c r="J44" s="179">
        <v>0</v>
      </c>
      <c r="K44" s="103"/>
      <c r="L44" s="102"/>
      <c r="M44" s="174"/>
    </row>
    <row r="45" spans="1:13" x14ac:dyDescent="0.35">
      <c r="B45" s="32"/>
      <c r="C45" s="90"/>
      <c r="D45" s="91"/>
      <c r="E45" s="91"/>
      <c r="F45" s="297"/>
      <c r="G45" s="135" t="s">
        <v>229</v>
      </c>
      <c r="H45" s="208"/>
      <c r="I45" s="102">
        <v>700</v>
      </c>
      <c r="J45" s="179" t="s">
        <v>168</v>
      </c>
      <c r="K45" s="103"/>
      <c r="L45" s="102"/>
      <c r="M45" s="174"/>
    </row>
    <row r="46" spans="1:13" x14ac:dyDescent="0.35">
      <c r="B46" s="303" t="s">
        <v>192</v>
      </c>
      <c r="C46" s="90"/>
      <c r="D46" s="91"/>
      <c r="E46" s="91"/>
      <c r="F46" s="297"/>
      <c r="G46" s="57" t="s">
        <v>41</v>
      </c>
      <c r="H46" s="90"/>
      <c r="I46" s="94">
        <f>SUM(I44:I45)</f>
        <v>3400</v>
      </c>
      <c r="J46" s="94">
        <f>SUM(J44:J45)</f>
        <v>0</v>
      </c>
      <c r="K46" s="107"/>
      <c r="L46" s="102"/>
      <c r="M46" s="174"/>
    </row>
    <row r="47" spans="1:13" x14ac:dyDescent="0.35">
      <c r="B47" s="135" t="s">
        <v>277</v>
      </c>
      <c r="C47" s="208"/>
      <c r="D47" s="102">
        <v>73454.7</v>
      </c>
      <c r="E47" s="102">
        <v>60000</v>
      </c>
      <c r="F47" s="290"/>
      <c r="G47" s="57"/>
      <c r="H47" s="90"/>
      <c r="I47" s="94"/>
      <c r="J47" s="94"/>
      <c r="K47" s="141"/>
      <c r="L47" s="102"/>
      <c r="M47" s="174"/>
    </row>
    <row r="48" spans="1:13" x14ac:dyDescent="0.35">
      <c r="B48" s="135" t="s">
        <v>278</v>
      </c>
      <c r="C48" s="208"/>
      <c r="D48" s="102">
        <v>40000</v>
      </c>
      <c r="E48" s="102">
        <v>50000</v>
      </c>
      <c r="F48" s="290"/>
      <c r="G48" s="53" t="s">
        <v>195</v>
      </c>
      <c r="H48" s="90"/>
      <c r="I48" s="91"/>
      <c r="J48" s="91"/>
      <c r="K48" s="107"/>
      <c r="L48" s="102"/>
      <c r="M48" s="174"/>
    </row>
    <row r="49" spans="2:13" ht="31" x14ac:dyDescent="0.35">
      <c r="B49" s="135" t="s">
        <v>279</v>
      </c>
      <c r="C49" s="208"/>
      <c r="D49" s="102">
        <v>15866.456</v>
      </c>
      <c r="E49" s="102">
        <v>12698.901</v>
      </c>
      <c r="F49" s="290"/>
      <c r="G49" s="135" t="s">
        <v>364</v>
      </c>
      <c r="H49" s="90"/>
      <c r="I49" s="102">
        <v>1035.308</v>
      </c>
      <c r="J49" s="102">
        <v>1035.308</v>
      </c>
      <c r="K49" s="141"/>
      <c r="L49" s="102"/>
      <c r="M49" s="174"/>
    </row>
    <row r="50" spans="2:13" x14ac:dyDescent="0.35">
      <c r="B50" s="135" t="s">
        <v>280</v>
      </c>
      <c r="C50" s="208"/>
      <c r="D50" s="102">
        <v>3500</v>
      </c>
      <c r="E50" s="102">
        <v>3500</v>
      </c>
      <c r="F50" s="290"/>
      <c r="G50" s="327" t="s">
        <v>41</v>
      </c>
      <c r="H50" s="90"/>
      <c r="I50" s="94">
        <f>SUM(I49:I49)</f>
        <v>1035.308</v>
      </c>
      <c r="J50" s="94">
        <f>SUM(J49:J49)</f>
        <v>1035.308</v>
      </c>
      <c r="K50" s="189"/>
      <c r="L50" s="102"/>
      <c r="M50" s="174"/>
    </row>
    <row r="51" spans="2:13" x14ac:dyDescent="0.35">
      <c r="B51" s="135" t="s">
        <v>281</v>
      </c>
      <c r="C51" s="208"/>
      <c r="D51" s="103">
        <v>3000</v>
      </c>
      <c r="E51" s="102" t="s">
        <v>168</v>
      </c>
      <c r="F51" s="290"/>
      <c r="G51" s="327"/>
      <c r="H51" s="90"/>
      <c r="I51" s="94"/>
      <c r="J51" s="94"/>
      <c r="K51" s="96"/>
      <c r="L51" s="190"/>
      <c r="M51" s="189"/>
    </row>
    <row r="52" spans="2:13" x14ac:dyDescent="0.35">
      <c r="B52" s="135" t="s">
        <v>282</v>
      </c>
      <c r="C52" s="208"/>
      <c r="D52" s="102">
        <v>2300.0909999999999</v>
      </c>
      <c r="E52" s="102">
        <v>2300.0909999999999</v>
      </c>
      <c r="F52" s="290"/>
      <c r="G52" s="104" t="s">
        <v>338</v>
      </c>
      <c r="H52" s="90"/>
      <c r="I52" s="94">
        <f>I13+I17+I21+I29+I36+I41+I46+I50</f>
        <v>1010748.3436666667</v>
      </c>
      <c r="J52" s="94">
        <f>J13+J17+J21+J29+J36+J41+J46+J50</f>
        <v>12884.308000000001</v>
      </c>
      <c r="K52" s="189"/>
      <c r="L52" s="191"/>
      <c r="M52" s="106"/>
    </row>
    <row r="53" spans="2:13" x14ac:dyDescent="0.35">
      <c r="B53" s="135" t="s">
        <v>283</v>
      </c>
      <c r="C53" s="208"/>
      <c r="D53" s="102">
        <v>2200</v>
      </c>
      <c r="E53" s="102" t="s">
        <v>168</v>
      </c>
      <c r="F53" s="290"/>
      <c r="G53" s="104" t="s">
        <v>365</v>
      </c>
      <c r="H53" s="90"/>
      <c r="I53" s="94">
        <f>I52-I16-I20-I25-I26-I27-I28-I45</f>
        <v>596432.34366666665</v>
      </c>
      <c r="J53" s="94">
        <f>J52</f>
        <v>12884.308000000001</v>
      </c>
      <c r="K53" s="141"/>
      <c r="L53" s="191"/>
      <c r="M53" s="106"/>
    </row>
    <row r="54" spans="2:13" x14ac:dyDescent="0.35">
      <c r="B54" s="135" t="s">
        <v>284</v>
      </c>
      <c r="C54" s="208"/>
      <c r="D54" s="202">
        <v>1685.876</v>
      </c>
      <c r="E54" s="178" t="s">
        <v>168</v>
      </c>
      <c r="F54" s="291"/>
      <c r="G54" s="282"/>
      <c r="H54" s="328"/>
      <c r="I54" s="329"/>
      <c r="J54" s="330"/>
      <c r="K54" s="141"/>
      <c r="L54" s="191"/>
      <c r="M54" s="106"/>
    </row>
    <row r="55" spans="2:13" ht="46.5" x14ac:dyDescent="0.35">
      <c r="B55" s="135" t="s">
        <v>285</v>
      </c>
      <c r="C55" s="208"/>
      <c r="D55" s="102">
        <v>1600</v>
      </c>
      <c r="E55" s="102" t="s">
        <v>168</v>
      </c>
      <c r="F55" s="290"/>
      <c r="G55" s="286" t="s">
        <v>230</v>
      </c>
      <c r="H55" s="331"/>
      <c r="I55" s="286"/>
      <c r="J55" s="286"/>
      <c r="K55" s="141"/>
      <c r="L55" s="192"/>
      <c r="M55" s="108"/>
    </row>
    <row r="56" spans="2:13" x14ac:dyDescent="0.35">
      <c r="B56" s="135" t="s">
        <v>286</v>
      </c>
      <c r="C56" s="208"/>
      <c r="D56" s="102">
        <v>1350</v>
      </c>
      <c r="E56" s="102">
        <v>1500</v>
      </c>
      <c r="F56" s="290"/>
      <c r="G56" s="90" t="s">
        <v>231</v>
      </c>
      <c r="H56" s="105"/>
      <c r="J56" s="236"/>
      <c r="K56" s="141"/>
      <c r="L56" s="192"/>
      <c r="M56" s="108"/>
    </row>
    <row r="57" spans="2:13" ht="31" x14ac:dyDescent="0.35">
      <c r="B57" s="135" t="s">
        <v>287</v>
      </c>
      <c r="C57" s="208"/>
      <c r="D57" s="102">
        <v>1230</v>
      </c>
      <c r="E57" s="102">
        <v>1230</v>
      </c>
      <c r="F57" s="290"/>
      <c r="G57" s="101" t="s">
        <v>232</v>
      </c>
      <c r="H57" s="105"/>
      <c r="J57" s="237"/>
    </row>
    <row r="58" spans="2:13" x14ac:dyDescent="0.35">
      <c r="B58" s="208" t="s">
        <v>288</v>
      </c>
      <c r="C58" s="208"/>
      <c r="D58" s="103">
        <v>1000</v>
      </c>
      <c r="E58" s="102" t="s">
        <v>168</v>
      </c>
      <c r="F58" s="290"/>
      <c r="G58" s="101" t="s">
        <v>340</v>
      </c>
      <c r="H58" s="90"/>
      <c r="I58" s="99"/>
      <c r="J58" s="99"/>
    </row>
    <row r="59" spans="2:13" ht="18.5" x14ac:dyDescent="0.35">
      <c r="B59" s="135" t="s">
        <v>289</v>
      </c>
      <c r="C59" s="208"/>
      <c r="D59" s="102">
        <v>550.00300000000004</v>
      </c>
      <c r="E59" s="102">
        <v>550</v>
      </c>
      <c r="F59" s="290"/>
      <c r="G59" s="317"/>
      <c r="H59" s="98"/>
      <c r="I59" s="101"/>
      <c r="J59" s="318"/>
    </row>
    <row r="60" spans="2:13" ht="18.5" x14ac:dyDescent="0.35">
      <c r="B60" s="135" t="s">
        <v>290</v>
      </c>
      <c r="C60" s="208"/>
      <c r="D60" s="102">
        <v>320</v>
      </c>
      <c r="E60" s="102">
        <v>320</v>
      </c>
      <c r="F60" s="290"/>
      <c r="G60" s="319"/>
      <c r="H60" s="101"/>
      <c r="I60" s="101"/>
      <c r="J60" s="318"/>
    </row>
    <row r="61" spans="2:13" ht="31" x14ac:dyDescent="0.35">
      <c r="B61" s="211" t="s">
        <v>291</v>
      </c>
      <c r="C61" s="208"/>
      <c r="D61" s="180">
        <v>220</v>
      </c>
      <c r="E61" s="180">
        <v>220</v>
      </c>
      <c r="F61" s="292"/>
      <c r="G61" s="317"/>
      <c r="H61" s="273"/>
      <c r="I61" s="273"/>
      <c r="J61" s="318"/>
    </row>
    <row r="62" spans="2:13" x14ac:dyDescent="0.35">
      <c r="B62" s="135" t="s">
        <v>292</v>
      </c>
      <c r="C62" s="208"/>
      <c r="D62" s="102">
        <v>200</v>
      </c>
      <c r="E62" s="102">
        <v>200</v>
      </c>
      <c r="F62" s="290"/>
      <c r="G62" s="320"/>
      <c r="J62" s="318"/>
    </row>
    <row r="63" spans="2:13" x14ac:dyDescent="0.35">
      <c r="B63" s="135" t="s">
        <v>293</v>
      </c>
      <c r="C63" s="208"/>
      <c r="D63" s="102">
        <v>181.947</v>
      </c>
      <c r="E63" s="102">
        <v>181.947</v>
      </c>
      <c r="F63" s="290"/>
      <c r="G63" s="91"/>
      <c r="H63" s="177"/>
      <c r="I63" s="321"/>
      <c r="J63" s="318"/>
    </row>
    <row r="64" spans="2:13" x14ac:dyDescent="0.35">
      <c r="B64" s="135" t="s">
        <v>294</v>
      </c>
      <c r="C64" s="208"/>
      <c r="D64" s="102">
        <v>150</v>
      </c>
      <c r="E64" s="102" t="s">
        <v>168</v>
      </c>
      <c r="F64" s="290"/>
      <c r="G64" s="201"/>
      <c r="J64" s="318"/>
    </row>
    <row r="65" spans="1:10" ht="18.5" x14ac:dyDescent="0.35">
      <c r="B65" s="135" t="s">
        <v>295</v>
      </c>
      <c r="C65" s="208"/>
      <c r="D65" s="102">
        <v>80</v>
      </c>
      <c r="E65" s="102">
        <v>80</v>
      </c>
      <c r="F65" s="290"/>
      <c r="G65" s="110"/>
      <c r="J65" s="318"/>
    </row>
    <row r="66" spans="1:10" ht="31" x14ac:dyDescent="0.35">
      <c r="B66" s="135" t="s">
        <v>296</v>
      </c>
      <c r="C66" s="208"/>
      <c r="D66" s="102">
        <v>60</v>
      </c>
      <c r="E66" s="102">
        <v>60</v>
      </c>
      <c r="F66" s="290"/>
      <c r="G66" s="201"/>
      <c r="J66" s="318"/>
    </row>
    <row r="67" spans="1:10" ht="18.5" x14ac:dyDescent="0.35">
      <c r="B67" s="135" t="s">
        <v>297</v>
      </c>
      <c r="C67" s="208"/>
      <c r="D67" s="102">
        <v>50</v>
      </c>
      <c r="E67" s="102">
        <v>50</v>
      </c>
      <c r="F67" s="290"/>
      <c r="G67" s="322"/>
      <c r="J67" s="318"/>
    </row>
    <row r="68" spans="1:10" x14ac:dyDescent="0.35">
      <c r="B68" s="135" t="s">
        <v>298</v>
      </c>
      <c r="C68" s="107"/>
      <c r="D68" s="181">
        <v>21</v>
      </c>
      <c r="E68" s="181">
        <v>3.5</v>
      </c>
      <c r="F68" s="293"/>
      <c r="H68" s="273"/>
      <c r="I68" s="273"/>
      <c r="J68" s="318"/>
    </row>
    <row r="69" spans="1:10" ht="34" x14ac:dyDescent="0.35">
      <c r="B69" s="135" t="s">
        <v>299</v>
      </c>
      <c r="C69" s="208"/>
      <c r="D69" s="102">
        <v>9.9</v>
      </c>
      <c r="E69" s="102">
        <v>0</v>
      </c>
      <c r="F69" s="290"/>
      <c r="H69" s="273"/>
      <c r="I69" s="273"/>
      <c r="J69" s="285"/>
    </row>
    <row r="70" spans="1:10" x14ac:dyDescent="0.35">
      <c r="A70" s="289"/>
      <c r="B70" s="135" t="s">
        <v>300</v>
      </c>
      <c r="C70" s="208"/>
      <c r="D70" s="102">
        <v>5.7539999999999996</v>
      </c>
      <c r="E70" s="102">
        <v>6</v>
      </c>
      <c r="F70" s="290"/>
      <c r="H70" s="273"/>
      <c r="I70" s="273"/>
      <c r="J70" s="323"/>
    </row>
    <row r="71" spans="1:10" x14ac:dyDescent="0.35">
      <c r="B71" s="57" t="s">
        <v>41</v>
      </c>
      <c r="C71" s="90"/>
      <c r="D71" s="94">
        <f>SUM(D47:D70)</f>
        <v>149035.72699999996</v>
      </c>
      <c r="E71" s="94">
        <f>SUM(E47:E70)</f>
        <v>132900.43899999998</v>
      </c>
      <c r="F71" s="295"/>
      <c r="J71" s="318"/>
    </row>
    <row r="72" spans="1:10" x14ac:dyDescent="0.35">
      <c r="B72" s="57"/>
      <c r="C72" s="90"/>
      <c r="D72" s="94"/>
      <c r="E72" s="94"/>
      <c r="F72" s="295"/>
      <c r="J72" s="318"/>
    </row>
    <row r="73" spans="1:10" x14ac:dyDescent="0.35">
      <c r="B73" s="303" t="s">
        <v>301</v>
      </c>
      <c r="C73" s="90"/>
      <c r="D73" s="94"/>
      <c r="E73" s="94"/>
      <c r="F73" s="295"/>
      <c r="J73" s="318"/>
    </row>
    <row r="74" spans="1:10" x14ac:dyDescent="0.35">
      <c r="B74" s="208" t="s">
        <v>302</v>
      </c>
      <c r="C74" s="208"/>
      <c r="D74" s="102">
        <v>17400</v>
      </c>
      <c r="E74" s="102">
        <v>16400</v>
      </c>
      <c r="F74" s="290"/>
      <c r="J74" s="318"/>
    </row>
    <row r="75" spans="1:10" x14ac:dyDescent="0.35">
      <c r="B75" s="208" t="s">
        <v>303</v>
      </c>
      <c r="C75" s="208"/>
      <c r="D75" s="102">
        <v>13300.486999999999</v>
      </c>
      <c r="E75" s="102">
        <v>13300.486999999999</v>
      </c>
      <c r="F75" s="290"/>
      <c r="J75" s="318"/>
    </row>
    <row r="76" spans="1:10" ht="18.5" x14ac:dyDescent="0.35">
      <c r="B76" s="135" t="s">
        <v>366</v>
      </c>
      <c r="C76" s="208"/>
      <c r="D76" s="102">
        <v>3074.346</v>
      </c>
      <c r="E76" s="102">
        <v>5683.11</v>
      </c>
      <c r="F76" s="290"/>
      <c r="J76" s="318"/>
    </row>
    <row r="77" spans="1:10" x14ac:dyDescent="0.35">
      <c r="B77" s="208" t="s">
        <v>186</v>
      </c>
      <c r="C77" s="90"/>
      <c r="D77" s="102">
        <v>2610</v>
      </c>
      <c r="E77" s="102" t="s">
        <v>168</v>
      </c>
      <c r="F77" s="290"/>
      <c r="J77" s="318"/>
    </row>
    <row r="78" spans="1:10" x14ac:dyDescent="0.35">
      <c r="B78" s="208" t="s">
        <v>304</v>
      </c>
      <c r="C78" s="208"/>
      <c r="D78" s="102">
        <v>432.714</v>
      </c>
      <c r="E78" s="102">
        <v>494.26692000000003</v>
      </c>
      <c r="F78" s="290"/>
      <c r="J78" s="318"/>
    </row>
    <row r="79" spans="1:10" x14ac:dyDescent="0.35">
      <c r="B79" s="208" t="s">
        <v>188</v>
      </c>
      <c r="C79" s="208"/>
      <c r="D79" s="102">
        <v>418</v>
      </c>
      <c r="E79" s="102">
        <v>373</v>
      </c>
      <c r="F79" s="290"/>
      <c r="J79" s="318"/>
    </row>
    <row r="80" spans="1:10" ht="52.5" x14ac:dyDescent="0.35">
      <c r="B80" s="184" t="s">
        <v>305</v>
      </c>
      <c r="C80" s="90"/>
      <c r="D80" s="91">
        <v>210</v>
      </c>
      <c r="E80" s="91">
        <v>0</v>
      </c>
      <c r="F80" s="297"/>
      <c r="J80" s="318"/>
    </row>
    <row r="81" spans="1:10" x14ac:dyDescent="0.35">
      <c r="B81" s="135" t="s">
        <v>306</v>
      </c>
      <c r="C81" s="90"/>
      <c r="D81" s="91">
        <v>200</v>
      </c>
      <c r="E81" s="91">
        <v>200</v>
      </c>
      <c r="F81" s="297"/>
      <c r="J81" s="318"/>
    </row>
    <row r="82" spans="1:10" ht="18.5" x14ac:dyDescent="0.35">
      <c r="A82" s="289"/>
      <c r="B82" s="208" t="s">
        <v>307</v>
      </c>
      <c r="C82" s="90"/>
      <c r="D82" s="91">
        <v>107</v>
      </c>
      <c r="E82" s="91">
        <v>0</v>
      </c>
      <c r="F82" s="297"/>
      <c r="J82" s="323"/>
    </row>
    <row r="83" spans="1:10" x14ac:dyDescent="0.35">
      <c r="A83" s="289"/>
      <c r="B83" s="135" t="s">
        <v>308</v>
      </c>
      <c r="C83" s="90"/>
      <c r="D83" s="102">
        <v>80</v>
      </c>
      <c r="E83" s="102" t="s">
        <v>168</v>
      </c>
      <c r="F83" s="290"/>
      <c r="J83" s="323"/>
    </row>
    <row r="84" spans="1:10" ht="18.5" x14ac:dyDescent="0.35">
      <c r="B84" s="135" t="s">
        <v>309</v>
      </c>
      <c r="C84" s="90"/>
      <c r="D84" s="91">
        <v>9</v>
      </c>
      <c r="E84" s="91">
        <v>0</v>
      </c>
      <c r="F84" s="297"/>
      <c r="J84" s="318"/>
    </row>
    <row r="85" spans="1:10" x14ac:dyDescent="0.35">
      <c r="B85" s="294" t="s">
        <v>41</v>
      </c>
      <c r="C85" s="90"/>
      <c r="D85" s="94">
        <f>SUM(D74:D84)</f>
        <v>37841.546999999999</v>
      </c>
      <c r="E85" s="94">
        <f>SUM(E74:E84)</f>
        <v>36450.863920000003</v>
      </c>
      <c r="F85" s="295"/>
      <c r="J85" s="318"/>
    </row>
    <row r="86" spans="1:10" x14ac:dyDescent="0.35">
      <c r="B86" s="90"/>
      <c r="C86" s="90"/>
      <c r="D86" s="90"/>
      <c r="E86" s="90"/>
      <c r="F86" s="96"/>
      <c r="J86" s="318"/>
    </row>
    <row r="87" spans="1:10" x14ac:dyDescent="0.35">
      <c r="B87" s="136" t="s">
        <v>310</v>
      </c>
      <c r="C87" s="90"/>
      <c r="D87" s="91"/>
      <c r="E87" s="91"/>
      <c r="F87" s="297"/>
      <c r="J87" s="318"/>
    </row>
    <row r="88" spans="1:10" x14ac:dyDescent="0.35">
      <c r="B88" s="135" t="s">
        <v>311</v>
      </c>
      <c r="C88" s="208"/>
      <c r="D88" s="102">
        <v>31172</v>
      </c>
      <c r="E88" s="102">
        <v>60133</v>
      </c>
      <c r="F88" s="290"/>
      <c r="J88" s="318"/>
    </row>
    <row r="89" spans="1:10" x14ac:dyDescent="0.35">
      <c r="B89" s="135" t="s">
        <v>312</v>
      </c>
      <c r="C89" s="208"/>
      <c r="D89" s="102">
        <v>3238</v>
      </c>
      <c r="E89" s="102">
        <v>4367</v>
      </c>
      <c r="F89" s="290"/>
      <c r="J89" s="318"/>
    </row>
    <row r="90" spans="1:10" x14ac:dyDescent="0.35">
      <c r="B90" s="135" t="s">
        <v>313</v>
      </c>
      <c r="C90" s="208"/>
      <c r="D90" s="102">
        <v>1000</v>
      </c>
      <c r="E90" s="102" t="s">
        <v>168</v>
      </c>
      <c r="F90" s="290"/>
      <c r="J90" s="318"/>
    </row>
    <row r="91" spans="1:10" s="93" customFormat="1" x14ac:dyDescent="0.35">
      <c r="A91" s="90"/>
      <c r="B91" s="66" t="s">
        <v>314</v>
      </c>
      <c r="C91" s="208"/>
      <c r="D91" s="102">
        <v>950.03599999999994</v>
      </c>
      <c r="E91" s="178">
        <v>2000</v>
      </c>
      <c r="F91" s="291"/>
      <c r="G91" s="101"/>
      <c r="H91" s="236"/>
      <c r="I91" s="236"/>
      <c r="J91" s="318"/>
    </row>
    <row r="92" spans="1:10" x14ac:dyDescent="0.35">
      <c r="B92" s="135" t="s">
        <v>315</v>
      </c>
      <c r="C92" s="208"/>
      <c r="D92" s="102">
        <v>800</v>
      </c>
      <c r="E92" s="178">
        <v>800</v>
      </c>
      <c r="F92" s="291"/>
      <c r="J92" s="318"/>
    </row>
    <row r="93" spans="1:10" s="93" customFormat="1" ht="18.5" x14ac:dyDescent="0.35">
      <c r="A93" s="90"/>
      <c r="B93" s="66" t="s">
        <v>316</v>
      </c>
      <c r="C93" s="208"/>
      <c r="D93" s="102">
        <v>248</v>
      </c>
      <c r="E93" s="185">
        <v>0</v>
      </c>
      <c r="F93" s="296"/>
      <c r="G93" s="101"/>
      <c r="H93" s="236"/>
      <c r="I93" s="236"/>
      <c r="J93" s="318"/>
    </row>
    <row r="94" spans="1:10" ht="18.5" x14ac:dyDescent="0.35">
      <c r="B94" s="208" t="s">
        <v>317</v>
      </c>
      <c r="C94" s="208"/>
      <c r="D94" s="186">
        <v>100</v>
      </c>
      <c r="E94" s="185">
        <v>0</v>
      </c>
      <c r="F94" s="296"/>
      <c r="J94" s="318"/>
    </row>
    <row r="95" spans="1:10" ht="17.5" x14ac:dyDescent="0.35">
      <c r="B95" s="208" t="s">
        <v>318</v>
      </c>
      <c r="C95" s="208"/>
      <c r="D95" s="186">
        <v>150</v>
      </c>
      <c r="E95" s="185">
        <v>0</v>
      </c>
      <c r="F95" s="296"/>
      <c r="J95" s="318"/>
    </row>
    <row r="96" spans="1:10" x14ac:dyDescent="0.35">
      <c r="B96" s="66" t="s">
        <v>319</v>
      </c>
      <c r="C96" s="208"/>
      <c r="D96" s="102">
        <v>25</v>
      </c>
      <c r="E96" s="102">
        <v>25</v>
      </c>
      <c r="F96" s="290"/>
      <c r="J96" s="318"/>
    </row>
    <row r="97" spans="1:10" ht="18.5" x14ac:dyDescent="0.35">
      <c r="B97" s="208" t="s">
        <v>320</v>
      </c>
      <c r="C97" s="208"/>
      <c r="D97" s="102">
        <v>25</v>
      </c>
      <c r="E97" s="185">
        <v>0</v>
      </c>
      <c r="F97" s="296"/>
      <c r="J97" s="318"/>
    </row>
    <row r="98" spans="1:10" ht="17.5" x14ac:dyDescent="0.35">
      <c r="A98" s="289"/>
      <c r="B98" s="137" t="s">
        <v>321</v>
      </c>
      <c r="C98" s="208"/>
      <c r="D98" s="102">
        <v>25</v>
      </c>
      <c r="E98" s="185">
        <v>0</v>
      </c>
      <c r="F98" s="296"/>
      <c r="J98" s="323"/>
    </row>
    <row r="99" spans="1:10" ht="17.5" x14ac:dyDescent="0.35">
      <c r="A99" s="289"/>
      <c r="B99" s="137" t="s">
        <v>322</v>
      </c>
      <c r="C99" s="208"/>
      <c r="D99" s="102">
        <v>10</v>
      </c>
      <c r="E99" s="185">
        <v>0</v>
      </c>
      <c r="F99" s="296"/>
      <c r="J99" s="323"/>
    </row>
    <row r="100" spans="1:10" ht="18.5" x14ac:dyDescent="0.35">
      <c r="B100" s="208" t="s">
        <v>323</v>
      </c>
      <c r="C100" s="208"/>
      <c r="D100" s="186">
        <v>9.25</v>
      </c>
      <c r="E100" s="102">
        <v>0</v>
      </c>
      <c r="F100" s="290"/>
      <c r="J100" s="318"/>
    </row>
    <row r="101" spans="1:10" x14ac:dyDescent="0.35">
      <c r="B101" s="135" t="s">
        <v>324</v>
      </c>
      <c r="C101" s="208"/>
      <c r="D101" s="102">
        <v>2</v>
      </c>
      <c r="E101" s="102">
        <v>2</v>
      </c>
      <c r="F101" s="290"/>
      <c r="J101" s="318"/>
    </row>
    <row r="102" spans="1:10" x14ac:dyDescent="0.35">
      <c r="B102" s="223" t="s">
        <v>41</v>
      </c>
      <c r="C102" s="208"/>
      <c r="D102" s="188">
        <f>SUM(D88:D101)</f>
        <v>37754.286</v>
      </c>
      <c r="E102" s="188">
        <f>SUM(E88:E101)</f>
        <v>67327</v>
      </c>
      <c r="F102" s="313"/>
      <c r="J102" s="318"/>
    </row>
    <row r="103" spans="1:10" x14ac:dyDescent="0.35">
      <c r="B103" s="223"/>
      <c r="C103" s="90"/>
      <c r="D103" s="94"/>
      <c r="E103" s="94"/>
      <c r="F103" s="295"/>
      <c r="J103" s="318"/>
    </row>
    <row r="104" spans="1:10" x14ac:dyDescent="0.35">
      <c r="B104" s="240" t="s">
        <v>202</v>
      </c>
      <c r="C104" s="90"/>
      <c r="D104" s="91"/>
      <c r="E104" s="91"/>
      <c r="F104" s="297"/>
      <c r="J104" s="318"/>
    </row>
    <row r="105" spans="1:10" x14ac:dyDescent="0.35">
      <c r="B105" s="135" t="s">
        <v>325</v>
      </c>
      <c r="C105" s="92"/>
      <c r="D105" s="102">
        <v>26488</v>
      </c>
      <c r="E105" s="102">
        <v>25063</v>
      </c>
      <c r="F105" s="290"/>
      <c r="J105" s="318"/>
    </row>
    <row r="106" spans="1:10" ht="18.5" x14ac:dyDescent="0.35">
      <c r="A106" s="289"/>
      <c r="B106" s="135" t="s">
        <v>326</v>
      </c>
      <c r="C106" s="92"/>
      <c r="D106" s="102">
        <v>881</v>
      </c>
      <c r="E106" s="102">
        <v>0</v>
      </c>
      <c r="F106" s="290"/>
      <c r="J106" s="324"/>
    </row>
    <row r="107" spans="1:10" x14ac:dyDescent="0.35">
      <c r="A107" s="289"/>
      <c r="B107" s="211" t="s">
        <v>327</v>
      </c>
      <c r="C107" s="208"/>
      <c r="D107" s="102">
        <v>373.51600000000002</v>
      </c>
      <c r="E107" s="102">
        <v>373.51600000000002</v>
      </c>
      <c r="F107" s="290"/>
      <c r="J107" s="324"/>
    </row>
    <row r="108" spans="1:10" x14ac:dyDescent="0.35">
      <c r="B108" s="135" t="s">
        <v>328</v>
      </c>
      <c r="C108" s="208"/>
      <c r="D108" s="102">
        <v>263</v>
      </c>
      <c r="E108" s="102">
        <v>263.19799999999998</v>
      </c>
      <c r="F108" s="290"/>
      <c r="J108" s="318"/>
    </row>
    <row r="109" spans="1:10" x14ac:dyDescent="0.35">
      <c r="B109" s="135" t="s">
        <v>329</v>
      </c>
      <c r="C109" s="92"/>
      <c r="D109" s="102">
        <v>160</v>
      </c>
      <c r="E109" s="102">
        <v>80</v>
      </c>
      <c r="F109" s="290"/>
      <c r="J109" s="294"/>
    </row>
    <row r="110" spans="1:10" ht="18.5" x14ac:dyDescent="0.35">
      <c r="A110" s="289"/>
      <c r="B110" s="135" t="s">
        <v>378</v>
      </c>
      <c r="C110" s="208"/>
      <c r="D110" s="102">
        <v>0</v>
      </c>
      <c r="E110" s="102">
        <v>15</v>
      </c>
      <c r="F110" s="290"/>
      <c r="J110" s="323"/>
    </row>
    <row r="111" spans="1:10" x14ac:dyDescent="0.35">
      <c r="B111" s="57" t="s">
        <v>41</v>
      </c>
      <c r="C111" s="93"/>
      <c r="D111" s="94">
        <f>SUM(D105:D110)</f>
        <v>28165.516</v>
      </c>
      <c r="E111" s="94">
        <f>SUM(E105:E110)</f>
        <v>25794.714</v>
      </c>
      <c r="F111" s="295"/>
      <c r="J111" s="318"/>
    </row>
    <row r="112" spans="1:10" s="92" customFormat="1" x14ac:dyDescent="0.35">
      <c r="A112" s="90"/>
      <c r="B112" s="57"/>
      <c r="C112" s="93"/>
      <c r="D112" s="94"/>
      <c r="E112" s="94"/>
      <c r="F112" s="295"/>
      <c r="G112" s="101"/>
      <c r="H112" s="236"/>
      <c r="I112" s="236"/>
      <c r="J112" s="318"/>
    </row>
    <row r="113" spans="1:11" s="92" customFormat="1" x14ac:dyDescent="0.35">
      <c r="A113" s="90"/>
      <c r="B113" s="59" t="s">
        <v>204</v>
      </c>
      <c r="C113" s="93"/>
      <c r="D113" s="94"/>
      <c r="E113" s="94"/>
      <c r="F113" s="295"/>
      <c r="G113" s="101"/>
      <c r="H113" s="236"/>
      <c r="I113" s="236"/>
      <c r="J113" s="318"/>
    </row>
    <row r="114" spans="1:11" s="92" customFormat="1" x14ac:dyDescent="0.35">
      <c r="A114" s="90"/>
      <c r="B114" s="208" t="s">
        <v>330</v>
      </c>
      <c r="C114" s="208"/>
      <c r="D114" s="102">
        <v>27700</v>
      </c>
      <c r="E114" s="102">
        <v>27700</v>
      </c>
      <c r="F114" s="290"/>
      <c r="G114" s="101"/>
      <c r="H114" s="236"/>
      <c r="I114" s="236"/>
      <c r="J114" s="318"/>
    </row>
    <row r="115" spans="1:11" s="92" customFormat="1" x14ac:dyDescent="0.35">
      <c r="A115" s="289"/>
      <c r="B115" s="104" t="s">
        <v>41</v>
      </c>
      <c r="C115" s="93"/>
      <c r="D115" s="94">
        <f>SUM(D114:D114)</f>
        <v>27700</v>
      </c>
      <c r="E115" s="94">
        <f>SUM(E114:E114)</f>
        <v>27700</v>
      </c>
      <c r="F115" s="295"/>
      <c r="G115" s="101"/>
      <c r="H115" s="236"/>
      <c r="I115" s="236"/>
      <c r="J115" s="85"/>
    </row>
    <row r="116" spans="1:11" s="92" customFormat="1" x14ac:dyDescent="0.35">
      <c r="A116" s="289"/>
      <c r="B116" s="104"/>
      <c r="C116" s="93"/>
      <c r="D116" s="94"/>
      <c r="E116" s="94"/>
      <c r="F116" s="295"/>
      <c r="G116" s="101"/>
      <c r="H116" s="236"/>
      <c r="I116" s="236"/>
      <c r="J116" s="325"/>
    </row>
    <row r="117" spans="1:11" s="105" customFormat="1" x14ac:dyDescent="0.35">
      <c r="A117" s="90"/>
      <c r="B117" s="138" t="s">
        <v>195</v>
      </c>
      <c r="C117" s="90"/>
      <c r="D117" s="91"/>
      <c r="E117" s="91"/>
      <c r="F117" s="297"/>
      <c r="G117" s="101"/>
      <c r="H117" s="236"/>
      <c r="I117" s="236"/>
      <c r="J117" s="318"/>
      <c r="K117" s="90"/>
    </row>
    <row r="118" spans="1:11" s="105" customFormat="1" ht="31" x14ac:dyDescent="0.35">
      <c r="A118" s="90"/>
      <c r="B118" s="66" t="s">
        <v>331</v>
      </c>
      <c r="C118" s="208"/>
      <c r="D118" s="102">
        <v>1699.0150000000001</v>
      </c>
      <c r="E118" s="102">
        <v>1699.0150000000001</v>
      </c>
      <c r="F118" s="290"/>
      <c r="G118" s="101"/>
      <c r="H118" s="236"/>
      <c r="I118" s="236"/>
      <c r="J118" s="318"/>
      <c r="K118" s="90"/>
    </row>
    <row r="119" spans="1:11" s="105" customFormat="1" x14ac:dyDescent="0.35">
      <c r="A119" s="289"/>
      <c r="B119" s="135" t="s">
        <v>332</v>
      </c>
      <c r="C119" s="208"/>
      <c r="D119" s="186">
        <v>1140.432</v>
      </c>
      <c r="E119" s="186">
        <v>1140.432</v>
      </c>
      <c r="F119" s="186"/>
      <c r="G119" s="101"/>
      <c r="H119" s="236"/>
      <c r="I119" s="236"/>
      <c r="J119" s="323"/>
      <c r="K119" s="90"/>
    </row>
    <row r="120" spans="1:11" s="105" customFormat="1" x14ac:dyDescent="0.35">
      <c r="A120" s="90"/>
      <c r="B120" s="135" t="s">
        <v>333</v>
      </c>
      <c r="C120" s="189"/>
      <c r="D120" s="97">
        <v>1120</v>
      </c>
      <c r="E120" s="97">
        <v>360</v>
      </c>
      <c r="F120" s="97"/>
      <c r="G120" s="101"/>
      <c r="H120" s="236"/>
      <c r="I120" s="326"/>
      <c r="J120" s="285"/>
      <c r="K120" s="90"/>
    </row>
    <row r="121" spans="1:11" s="105" customFormat="1" x14ac:dyDescent="0.35">
      <c r="A121" s="90"/>
      <c r="B121" s="208" t="s">
        <v>334</v>
      </c>
      <c r="C121" s="208"/>
      <c r="D121" s="212">
        <v>220</v>
      </c>
      <c r="E121" s="212">
        <v>220</v>
      </c>
      <c r="F121" s="189"/>
      <c r="G121" s="101"/>
      <c r="H121" s="236"/>
      <c r="I121" s="95"/>
      <c r="J121" s="101"/>
      <c r="K121" s="92"/>
    </row>
    <row r="122" spans="1:11" s="105" customFormat="1" x14ac:dyDescent="0.35">
      <c r="A122" s="90"/>
      <c r="B122" s="57" t="s">
        <v>41</v>
      </c>
      <c r="C122" s="93"/>
      <c r="D122" s="94">
        <f>SUM(D118:D121)</f>
        <v>4179.4470000000001</v>
      </c>
      <c r="E122" s="94">
        <f>SUM(E118:E121)</f>
        <v>3419.4470000000001</v>
      </c>
      <c r="F122" s="295"/>
      <c r="G122" s="101"/>
      <c r="H122" s="236"/>
      <c r="I122" s="236"/>
      <c r="J122" s="95"/>
      <c r="K122" s="92"/>
    </row>
    <row r="123" spans="1:11" s="105" customFormat="1" x14ac:dyDescent="0.35">
      <c r="A123" s="90"/>
      <c r="B123" s="57"/>
      <c r="C123" s="93"/>
      <c r="D123" s="94"/>
      <c r="E123" s="94"/>
      <c r="F123" s="295"/>
      <c r="G123" s="101"/>
      <c r="H123" s="236"/>
      <c r="I123" s="236"/>
      <c r="J123" s="95"/>
      <c r="K123" s="92"/>
    </row>
    <row r="124" spans="1:11" x14ac:dyDescent="0.35">
      <c r="B124" s="53" t="s">
        <v>335</v>
      </c>
      <c r="C124" s="90"/>
      <c r="D124" s="91"/>
      <c r="E124" s="91"/>
      <c r="F124" s="297"/>
      <c r="J124" s="285"/>
      <c r="K124" s="92"/>
    </row>
    <row r="125" spans="1:11" x14ac:dyDescent="0.35">
      <c r="B125" s="95"/>
      <c r="C125" s="90"/>
      <c r="D125" s="91"/>
      <c r="E125" s="91"/>
      <c r="F125" s="297"/>
      <c r="J125" s="285"/>
    </row>
    <row r="126" spans="1:11" x14ac:dyDescent="0.35">
      <c r="B126" s="135" t="s">
        <v>336</v>
      </c>
      <c r="C126" s="208"/>
      <c r="D126" s="102">
        <v>207.5</v>
      </c>
      <c r="E126" s="179">
        <v>207.5</v>
      </c>
      <c r="F126" s="97"/>
      <c r="J126" s="285"/>
    </row>
    <row r="127" spans="1:11" x14ac:dyDescent="0.35">
      <c r="B127" s="135" t="s">
        <v>337</v>
      </c>
      <c r="C127" s="208"/>
      <c r="D127" s="102">
        <v>25</v>
      </c>
      <c r="E127" s="179">
        <v>25</v>
      </c>
      <c r="F127" s="97"/>
      <c r="J127" s="285"/>
    </row>
    <row r="128" spans="1:11" x14ac:dyDescent="0.35">
      <c r="B128" s="145" t="s">
        <v>41</v>
      </c>
      <c r="C128" s="90"/>
      <c r="D128" s="94">
        <f>SUM(D126:D127)</f>
        <v>232.5</v>
      </c>
      <c r="E128" s="94">
        <f>SUM(E126:E127)</f>
        <v>232.5</v>
      </c>
      <c r="F128" s="295"/>
      <c r="J128" s="285"/>
    </row>
    <row r="129" spans="1:10" x14ac:dyDescent="0.35">
      <c r="A129" s="92"/>
      <c r="B129" s="239"/>
      <c r="C129" s="90"/>
      <c r="D129" s="94"/>
      <c r="E129" s="94"/>
      <c r="F129" s="295"/>
      <c r="H129" s="101"/>
      <c r="J129" s="285"/>
    </row>
    <row r="130" spans="1:10" x14ac:dyDescent="0.35">
      <c r="A130" s="92"/>
      <c r="B130" s="104" t="s">
        <v>338</v>
      </c>
      <c r="C130" s="90"/>
      <c r="D130" s="94">
        <f>D25+D44+D71+D85+D102+D111+D122+D128+D115</f>
        <v>977776.39999999991</v>
      </c>
      <c r="E130" s="94">
        <f>E25+E44+E71+E85+E102+E111+E122+E128+E115</f>
        <v>968365.97592000023</v>
      </c>
      <c r="F130" s="295"/>
      <c r="J130" s="101"/>
    </row>
    <row r="131" spans="1:10" ht="31.5" thickBot="1" x14ac:dyDescent="0.4">
      <c r="A131" s="92"/>
      <c r="B131" s="304" t="s">
        <v>339</v>
      </c>
      <c r="C131" s="308"/>
      <c r="D131" s="287">
        <f>D130-D18-D22-D36-D40-D51-D53-D54-D55-D58-D64-D77-D83-D90-1145.236</f>
        <v>958013.14699999988</v>
      </c>
      <c r="E131" s="287">
        <f>E130</f>
        <v>968365.97592000023</v>
      </c>
      <c r="F131" s="295"/>
      <c r="J131" s="101"/>
    </row>
    <row r="132" spans="1:10" x14ac:dyDescent="0.35">
      <c r="A132" s="92"/>
      <c r="B132" s="95"/>
      <c r="C132" s="49"/>
      <c r="D132" s="309"/>
      <c r="E132" s="297"/>
      <c r="F132" s="297"/>
      <c r="J132" s="285"/>
    </row>
    <row r="133" spans="1:10" ht="15.5" customHeight="1" x14ac:dyDescent="0.35">
      <c r="A133" s="208"/>
      <c r="B133" s="286" t="s">
        <v>230</v>
      </c>
      <c r="C133" s="286"/>
      <c r="D133" s="286"/>
      <c r="E133" s="286"/>
      <c r="F133" s="26"/>
      <c r="J133" s="285"/>
    </row>
    <row r="134" spans="1:10" x14ac:dyDescent="0.35">
      <c r="A134" s="48"/>
      <c r="B134" s="90" t="s">
        <v>231</v>
      </c>
      <c r="C134" s="105"/>
      <c r="E134" s="236"/>
      <c r="F134" s="314"/>
      <c r="J134" s="1"/>
    </row>
    <row r="135" spans="1:10" s="105" customFormat="1" ht="18" x14ac:dyDescent="0.35">
      <c r="A135" s="48"/>
      <c r="B135" s="101" t="s">
        <v>232</v>
      </c>
      <c r="D135" s="236"/>
      <c r="E135" s="237"/>
      <c r="F135" s="315"/>
      <c r="G135" s="101"/>
      <c r="H135" s="236"/>
      <c r="I135" s="236"/>
      <c r="J135" s="1"/>
    </row>
    <row r="136" spans="1:10" x14ac:dyDescent="0.35">
      <c r="A136" s="208"/>
      <c r="B136" s="101" t="s">
        <v>340</v>
      </c>
      <c r="C136" s="90"/>
      <c r="D136" s="99"/>
      <c r="E136" s="99"/>
      <c r="F136" s="298"/>
    </row>
    <row r="137" spans="1:10" x14ac:dyDescent="0.35">
      <c r="A137" s="208"/>
      <c r="B137" s="193" t="s">
        <v>341</v>
      </c>
      <c r="C137" s="90"/>
      <c r="D137" s="99"/>
      <c r="E137" s="99"/>
      <c r="F137" s="298"/>
    </row>
    <row r="138" spans="1:10" x14ac:dyDescent="0.35">
      <c r="A138" s="208"/>
      <c r="B138" s="92"/>
      <c r="C138" s="92"/>
      <c r="D138" s="99"/>
      <c r="E138" s="99"/>
      <c r="F138" s="298"/>
    </row>
    <row r="139" spans="1:10" ht="15.5" customHeight="1" x14ac:dyDescent="0.35">
      <c r="A139" s="208"/>
      <c r="B139" s="184" t="s">
        <v>342</v>
      </c>
      <c r="C139" s="184"/>
      <c r="D139" s="184"/>
      <c r="E139" s="184"/>
      <c r="F139" s="135"/>
    </row>
    <row r="140" spans="1:10" ht="18.5" x14ac:dyDescent="0.35">
      <c r="B140" s="109" t="s">
        <v>343</v>
      </c>
      <c r="C140" s="208"/>
      <c r="D140" s="299"/>
      <c r="E140" s="299"/>
      <c r="F140" s="300"/>
    </row>
    <row r="141" spans="1:10" ht="15.5" customHeight="1" x14ac:dyDescent="0.35">
      <c r="B141" s="301" t="s">
        <v>344</v>
      </c>
      <c r="C141" s="301"/>
      <c r="D141" s="301"/>
      <c r="E141" s="301"/>
      <c r="F141" s="146"/>
    </row>
    <row r="142" spans="1:10" ht="18.5" x14ac:dyDescent="0.35">
      <c r="B142" s="182" t="s">
        <v>345</v>
      </c>
      <c r="C142" s="208"/>
      <c r="D142" s="180"/>
      <c r="E142" s="180"/>
      <c r="F142" s="292"/>
    </row>
    <row r="143" spans="1:10" ht="18.5" x14ac:dyDescent="0.35">
      <c r="B143" s="182" t="s">
        <v>346</v>
      </c>
      <c r="C143" s="208"/>
      <c r="D143" s="180"/>
      <c r="E143" s="180"/>
      <c r="F143" s="292"/>
    </row>
    <row r="144" spans="1:10" ht="33" customHeight="1" x14ac:dyDescent="0.35">
      <c r="B144" s="182" t="s">
        <v>347</v>
      </c>
      <c r="C144" s="208"/>
      <c r="D144" s="180"/>
      <c r="E144" s="180"/>
      <c r="F144" s="292"/>
    </row>
    <row r="145" spans="2:6" x14ac:dyDescent="0.35">
      <c r="B145" s="183" t="s">
        <v>367</v>
      </c>
      <c r="C145" s="208"/>
      <c r="D145" s="180"/>
      <c r="E145" s="180"/>
      <c r="F145" s="292"/>
    </row>
    <row r="147" spans="2:6" ht="15.5" customHeight="1" x14ac:dyDescent="0.35"/>
  </sheetData>
  <mergeCells count="2">
    <mergeCell ref="C8:D8"/>
    <mergeCell ref="H8:I8"/>
  </mergeCells>
  <hyperlinks>
    <hyperlink ref="J4" location="Cynnwys!A1" display="Yn ol i cynnwys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zoomScale="50" zoomScaleNormal="50" workbookViewId="0">
      <selection activeCell="I35" sqref="I35"/>
    </sheetView>
  </sheetViews>
  <sheetFormatPr defaultColWidth="8.84375" defaultRowHeight="15.5" x14ac:dyDescent="0.35"/>
  <cols>
    <col min="1" max="1" width="3.3046875" style="1" customWidth="1"/>
    <col min="2" max="2" width="26.07421875" style="1" customWidth="1"/>
    <col min="3" max="3" width="13.921875" style="1" customWidth="1"/>
    <col min="4" max="4" width="11.3046875" style="1" customWidth="1"/>
    <col min="5" max="5" width="12.3046875" style="1" customWidth="1"/>
    <col min="6" max="6" width="14.07421875" style="1" customWidth="1"/>
    <col min="7" max="7" width="12.23046875" style="1" customWidth="1"/>
    <col min="8" max="8" width="12.69140625" style="1" customWidth="1"/>
    <col min="9" max="9" width="15.07421875" style="1" customWidth="1"/>
    <col min="10" max="10" width="14.53515625" style="1" customWidth="1"/>
    <col min="11" max="11" width="13.3828125" style="1" bestFit="1" customWidth="1"/>
    <col min="12" max="12" width="9.765625" style="1" customWidth="1"/>
    <col min="13" max="13" width="10.921875" style="1" customWidth="1"/>
    <col min="14" max="14" width="12.69140625" style="1" customWidth="1"/>
    <col min="15" max="15" width="9.07421875" style="1" customWidth="1"/>
    <col min="16" max="16" width="19.4609375" style="1" customWidth="1"/>
    <col min="17" max="17" width="15.84375" style="1" bestFit="1" customWidth="1"/>
    <col min="18" max="245" width="8.84375" style="1"/>
    <col min="246" max="246" width="3.3046875" style="1" customWidth="1"/>
    <col min="247" max="247" width="18.23046875" style="1" customWidth="1"/>
    <col min="248" max="248" width="2.765625" style="1" customWidth="1"/>
    <col min="249" max="250" width="15.07421875" style="1" customWidth="1"/>
    <col min="251" max="251" width="2.4609375" style="1" customWidth="1"/>
    <col min="252" max="252" width="8.84375" style="1" customWidth="1"/>
    <col min="253" max="253" width="10.765625" style="1" customWidth="1"/>
    <col min="254" max="254" width="9.53515625" style="1" customWidth="1"/>
    <col min="255" max="255" width="8.4609375" style="1" customWidth="1"/>
    <col min="256" max="256" width="2.765625" style="1" customWidth="1"/>
    <col min="257" max="257" width="14.765625" style="1" customWidth="1"/>
    <col min="258" max="501" width="8.84375" style="1"/>
    <col min="502" max="502" width="3.3046875" style="1" customWidth="1"/>
    <col min="503" max="503" width="18.23046875" style="1" customWidth="1"/>
    <col min="504" max="504" width="2.765625" style="1" customWidth="1"/>
    <col min="505" max="506" width="15.07421875" style="1" customWidth="1"/>
    <col min="507" max="507" width="2.4609375" style="1" customWidth="1"/>
    <col min="508" max="508" width="8.84375" style="1" customWidth="1"/>
    <col min="509" max="509" width="10.765625" style="1" customWidth="1"/>
    <col min="510" max="510" width="9.53515625" style="1" customWidth="1"/>
    <col min="511" max="511" width="8.4609375" style="1" customWidth="1"/>
    <col min="512" max="512" width="2.765625" style="1" customWidth="1"/>
    <col min="513" max="513" width="14.765625" style="1" customWidth="1"/>
    <col min="514" max="757" width="8.84375" style="1"/>
    <col min="758" max="758" width="3.3046875" style="1" customWidth="1"/>
    <col min="759" max="759" width="18.23046875" style="1" customWidth="1"/>
    <col min="760" max="760" width="2.765625" style="1" customWidth="1"/>
    <col min="761" max="762" width="15.07421875" style="1" customWidth="1"/>
    <col min="763" max="763" width="2.4609375" style="1" customWidth="1"/>
    <col min="764" max="764" width="8.84375" style="1" customWidth="1"/>
    <col min="765" max="765" width="10.765625" style="1" customWidth="1"/>
    <col min="766" max="766" width="9.53515625" style="1" customWidth="1"/>
    <col min="767" max="767" width="8.4609375" style="1" customWidth="1"/>
    <col min="768" max="768" width="2.765625" style="1" customWidth="1"/>
    <col min="769" max="769" width="14.765625" style="1" customWidth="1"/>
    <col min="770" max="1013" width="8.84375" style="1"/>
    <col min="1014" max="1014" width="3.3046875" style="1" customWidth="1"/>
    <col min="1015" max="1015" width="18.23046875" style="1" customWidth="1"/>
    <col min="1016" max="1016" width="2.765625" style="1" customWidth="1"/>
    <col min="1017" max="1018" width="15.07421875" style="1" customWidth="1"/>
    <col min="1019" max="1019" width="2.4609375" style="1" customWidth="1"/>
    <col min="1020" max="1020" width="8.84375" style="1" customWidth="1"/>
    <col min="1021" max="1021" width="10.765625" style="1" customWidth="1"/>
    <col min="1022" max="1022" width="9.53515625" style="1" customWidth="1"/>
    <col min="1023" max="1023" width="8.4609375" style="1" customWidth="1"/>
    <col min="1024" max="1024" width="2.765625" style="1" customWidth="1"/>
    <col min="1025" max="1025" width="14.765625" style="1" customWidth="1"/>
    <col min="1026" max="1269" width="8.84375" style="1"/>
    <col min="1270" max="1270" width="3.3046875" style="1" customWidth="1"/>
    <col min="1271" max="1271" width="18.23046875" style="1" customWidth="1"/>
    <col min="1272" max="1272" width="2.765625" style="1" customWidth="1"/>
    <col min="1273" max="1274" width="15.07421875" style="1" customWidth="1"/>
    <col min="1275" max="1275" width="2.4609375" style="1" customWidth="1"/>
    <col min="1276" max="1276" width="8.84375" style="1" customWidth="1"/>
    <col min="1277" max="1277" width="10.765625" style="1" customWidth="1"/>
    <col min="1278" max="1278" width="9.53515625" style="1" customWidth="1"/>
    <col min="1279" max="1279" width="8.4609375" style="1" customWidth="1"/>
    <col min="1280" max="1280" width="2.765625" style="1" customWidth="1"/>
    <col min="1281" max="1281" width="14.765625" style="1" customWidth="1"/>
    <col min="1282" max="1525" width="8.84375" style="1"/>
    <col min="1526" max="1526" width="3.3046875" style="1" customWidth="1"/>
    <col min="1527" max="1527" width="18.23046875" style="1" customWidth="1"/>
    <col min="1528" max="1528" width="2.765625" style="1" customWidth="1"/>
    <col min="1529" max="1530" width="15.07421875" style="1" customWidth="1"/>
    <col min="1531" max="1531" width="2.4609375" style="1" customWidth="1"/>
    <col min="1532" max="1532" width="8.84375" style="1" customWidth="1"/>
    <col min="1533" max="1533" width="10.765625" style="1" customWidth="1"/>
    <col min="1534" max="1534" width="9.53515625" style="1" customWidth="1"/>
    <col min="1535" max="1535" width="8.4609375" style="1" customWidth="1"/>
    <col min="1536" max="1536" width="2.765625" style="1" customWidth="1"/>
    <col min="1537" max="1537" width="14.765625" style="1" customWidth="1"/>
    <col min="1538" max="1781" width="8.84375" style="1"/>
    <col min="1782" max="1782" width="3.3046875" style="1" customWidth="1"/>
    <col min="1783" max="1783" width="18.23046875" style="1" customWidth="1"/>
    <col min="1784" max="1784" width="2.765625" style="1" customWidth="1"/>
    <col min="1785" max="1786" width="15.07421875" style="1" customWidth="1"/>
    <col min="1787" max="1787" width="2.4609375" style="1" customWidth="1"/>
    <col min="1788" max="1788" width="8.84375" style="1" customWidth="1"/>
    <col min="1789" max="1789" width="10.765625" style="1" customWidth="1"/>
    <col min="1790" max="1790" width="9.53515625" style="1" customWidth="1"/>
    <col min="1791" max="1791" width="8.4609375" style="1" customWidth="1"/>
    <col min="1792" max="1792" width="2.765625" style="1" customWidth="1"/>
    <col min="1793" max="1793" width="14.765625" style="1" customWidth="1"/>
    <col min="1794" max="2037" width="8.84375" style="1"/>
    <col min="2038" max="2038" width="3.3046875" style="1" customWidth="1"/>
    <col min="2039" max="2039" width="18.23046875" style="1" customWidth="1"/>
    <col min="2040" max="2040" width="2.765625" style="1" customWidth="1"/>
    <col min="2041" max="2042" width="15.07421875" style="1" customWidth="1"/>
    <col min="2043" max="2043" width="2.4609375" style="1" customWidth="1"/>
    <col min="2044" max="2044" width="8.84375" style="1" customWidth="1"/>
    <col min="2045" max="2045" width="10.765625" style="1" customWidth="1"/>
    <col min="2046" max="2046" width="9.53515625" style="1" customWidth="1"/>
    <col min="2047" max="2047" width="8.4609375" style="1" customWidth="1"/>
    <col min="2048" max="2048" width="2.765625" style="1" customWidth="1"/>
    <col min="2049" max="2049" width="14.765625" style="1" customWidth="1"/>
    <col min="2050" max="2293" width="8.84375" style="1"/>
    <col min="2294" max="2294" width="3.3046875" style="1" customWidth="1"/>
    <col min="2295" max="2295" width="18.23046875" style="1" customWidth="1"/>
    <col min="2296" max="2296" width="2.765625" style="1" customWidth="1"/>
    <col min="2297" max="2298" width="15.07421875" style="1" customWidth="1"/>
    <col min="2299" max="2299" width="2.4609375" style="1" customWidth="1"/>
    <col min="2300" max="2300" width="8.84375" style="1" customWidth="1"/>
    <col min="2301" max="2301" width="10.765625" style="1" customWidth="1"/>
    <col min="2302" max="2302" width="9.53515625" style="1" customWidth="1"/>
    <col min="2303" max="2303" width="8.4609375" style="1" customWidth="1"/>
    <col min="2304" max="2304" width="2.765625" style="1" customWidth="1"/>
    <col min="2305" max="2305" width="14.765625" style="1" customWidth="1"/>
    <col min="2306" max="2549" width="8.84375" style="1"/>
    <col min="2550" max="2550" width="3.3046875" style="1" customWidth="1"/>
    <col min="2551" max="2551" width="18.23046875" style="1" customWidth="1"/>
    <col min="2552" max="2552" width="2.765625" style="1" customWidth="1"/>
    <col min="2553" max="2554" width="15.07421875" style="1" customWidth="1"/>
    <col min="2555" max="2555" width="2.4609375" style="1" customWidth="1"/>
    <col min="2556" max="2556" width="8.84375" style="1" customWidth="1"/>
    <col min="2557" max="2557" width="10.765625" style="1" customWidth="1"/>
    <col min="2558" max="2558" width="9.53515625" style="1" customWidth="1"/>
    <col min="2559" max="2559" width="8.4609375" style="1" customWidth="1"/>
    <col min="2560" max="2560" width="2.765625" style="1" customWidth="1"/>
    <col min="2561" max="2561" width="14.765625" style="1" customWidth="1"/>
    <col min="2562" max="2805" width="8.84375" style="1"/>
    <col min="2806" max="2806" width="3.3046875" style="1" customWidth="1"/>
    <col min="2807" max="2807" width="18.23046875" style="1" customWidth="1"/>
    <col min="2808" max="2808" width="2.765625" style="1" customWidth="1"/>
    <col min="2809" max="2810" width="15.07421875" style="1" customWidth="1"/>
    <col min="2811" max="2811" width="2.4609375" style="1" customWidth="1"/>
    <col min="2812" max="2812" width="8.84375" style="1" customWidth="1"/>
    <col min="2813" max="2813" width="10.765625" style="1" customWidth="1"/>
    <col min="2814" max="2814" width="9.53515625" style="1" customWidth="1"/>
    <col min="2815" max="2815" width="8.4609375" style="1" customWidth="1"/>
    <col min="2816" max="2816" width="2.765625" style="1" customWidth="1"/>
    <col min="2817" max="2817" width="14.765625" style="1" customWidth="1"/>
    <col min="2818" max="3061" width="8.84375" style="1"/>
    <col min="3062" max="3062" width="3.3046875" style="1" customWidth="1"/>
    <col min="3063" max="3063" width="18.23046875" style="1" customWidth="1"/>
    <col min="3064" max="3064" width="2.765625" style="1" customWidth="1"/>
    <col min="3065" max="3066" width="15.07421875" style="1" customWidth="1"/>
    <col min="3067" max="3067" width="2.4609375" style="1" customWidth="1"/>
    <col min="3068" max="3068" width="8.84375" style="1" customWidth="1"/>
    <col min="3069" max="3069" width="10.765625" style="1" customWidth="1"/>
    <col min="3070" max="3070" width="9.53515625" style="1" customWidth="1"/>
    <col min="3071" max="3071" width="8.4609375" style="1" customWidth="1"/>
    <col min="3072" max="3072" width="2.765625" style="1" customWidth="1"/>
    <col min="3073" max="3073" width="14.765625" style="1" customWidth="1"/>
    <col min="3074" max="3317" width="8.84375" style="1"/>
    <col min="3318" max="3318" width="3.3046875" style="1" customWidth="1"/>
    <col min="3319" max="3319" width="18.23046875" style="1" customWidth="1"/>
    <col min="3320" max="3320" width="2.765625" style="1" customWidth="1"/>
    <col min="3321" max="3322" width="15.07421875" style="1" customWidth="1"/>
    <col min="3323" max="3323" width="2.4609375" style="1" customWidth="1"/>
    <col min="3324" max="3324" width="8.84375" style="1" customWidth="1"/>
    <col min="3325" max="3325" width="10.765625" style="1" customWidth="1"/>
    <col min="3326" max="3326" width="9.53515625" style="1" customWidth="1"/>
    <col min="3327" max="3327" width="8.4609375" style="1" customWidth="1"/>
    <col min="3328" max="3328" width="2.765625" style="1" customWidth="1"/>
    <col min="3329" max="3329" width="14.765625" style="1" customWidth="1"/>
    <col min="3330" max="3573" width="8.84375" style="1"/>
    <col min="3574" max="3574" width="3.3046875" style="1" customWidth="1"/>
    <col min="3575" max="3575" width="18.23046875" style="1" customWidth="1"/>
    <col min="3576" max="3576" width="2.765625" style="1" customWidth="1"/>
    <col min="3577" max="3578" width="15.07421875" style="1" customWidth="1"/>
    <col min="3579" max="3579" width="2.4609375" style="1" customWidth="1"/>
    <col min="3580" max="3580" width="8.84375" style="1" customWidth="1"/>
    <col min="3581" max="3581" width="10.765625" style="1" customWidth="1"/>
    <col min="3582" max="3582" width="9.53515625" style="1" customWidth="1"/>
    <col min="3583" max="3583" width="8.4609375" style="1" customWidth="1"/>
    <col min="3584" max="3584" width="2.765625" style="1" customWidth="1"/>
    <col min="3585" max="3585" width="14.765625" style="1" customWidth="1"/>
    <col min="3586" max="3829" width="8.84375" style="1"/>
    <col min="3830" max="3830" width="3.3046875" style="1" customWidth="1"/>
    <col min="3831" max="3831" width="18.23046875" style="1" customWidth="1"/>
    <col min="3832" max="3832" width="2.765625" style="1" customWidth="1"/>
    <col min="3833" max="3834" width="15.07421875" style="1" customWidth="1"/>
    <col min="3835" max="3835" width="2.4609375" style="1" customWidth="1"/>
    <col min="3836" max="3836" width="8.84375" style="1" customWidth="1"/>
    <col min="3837" max="3837" width="10.765625" style="1" customWidth="1"/>
    <col min="3838" max="3838" width="9.53515625" style="1" customWidth="1"/>
    <col min="3839" max="3839" width="8.4609375" style="1" customWidth="1"/>
    <col min="3840" max="3840" width="2.765625" style="1" customWidth="1"/>
    <col min="3841" max="3841" width="14.765625" style="1" customWidth="1"/>
    <col min="3842" max="4085" width="8.84375" style="1"/>
    <col min="4086" max="4086" width="3.3046875" style="1" customWidth="1"/>
    <col min="4087" max="4087" width="18.23046875" style="1" customWidth="1"/>
    <col min="4088" max="4088" width="2.765625" style="1" customWidth="1"/>
    <col min="4089" max="4090" width="15.07421875" style="1" customWidth="1"/>
    <col min="4091" max="4091" width="2.4609375" style="1" customWidth="1"/>
    <col min="4092" max="4092" width="8.84375" style="1" customWidth="1"/>
    <col min="4093" max="4093" width="10.765625" style="1" customWidth="1"/>
    <col min="4094" max="4094" width="9.53515625" style="1" customWidth="1"/>
    <col min="4095" max="4095" width="8.4609375" style="1" customWidth="1"/>
    <col min="4096" max="4096" width="2.765625" style="1" customWidth="1"/>
    <col min="4097" max="4097" width="14.765625" style="1" customWidth="1"/>
    <col min="4098" max="4341" width="8.84375" style="1"/>
    <col min="4342" max="4342" width="3.3046875" style="1" customWidth="1"/>
    <col min="4343" max="4343" width="18.23046875" style="1" customWidth="1"/>
    <col min="4344" max="4344" width="2.765625" style="1" customWidth="1"/>
    <col min="4345" max="4346" width="15.07421875" style="1" customWidth="1"/>
    <col min="4347" max="4347" width="2.4609375" style="1" customWidth="1"/>
    <col min="4348" max="4348" width="8.84375" style="1" customWidth="1"/>
    <col min="4349" max="4349" width="10.765625" style="1" customWidth="1"/>
    <col min="4350" max="4350" width="9.53515625" style="1" customWidth="1"/>
    <col min="4351" max="4351" width="8.4609375" style="1" customWidth="1"/>
    <col min="4352" max="4352" width="2.765625" style="1" customWidth="1"/>
    <col min="4353" max="4353" width="14.765625" style="1" customWidth="1"/>
    <col min="4354" max="4597" width="8.84375" style="1"/>
    <col min="4598" max="4598" width="3.3046875" style="1" customWidth="1"/>
    <col min="4599" max="4599" width="18.23046875" style="1" customWidth="1"/>
    <col min="4600" max="4600" width="2.765625" style="1" customWidth="1"/>
    <col min="4601" max="4602" width="15.07421875" style="1" customWidth="1"/>
    <col min="4603" max="4603" width="2.4609375" style="1" customWidth="1"/>
    <col min="4604" max="4604" width="8.84375" style="1" customWidth="1"/>
    <col min="4605" max="4605" width="10.765625" style="1" customWidth="1"/>
    <col min="4606" max="4606" width="9.53515625" style="1" customWidth="1"/>
    <col min="4607" max="4607" width="8.4609375" style="1" customWidth="1"/>
    <col min="4608" max="4608" width="2.765625" style="1" customWidth="1"/>
    <col min="4609" max="4609" width="14.765625" style="1" customWidth="1"/>
    <col min="4610" max="4853" width="8.84375" style="1"/>
    <col min="4854" max="4854" width="3.3046875" style="1" customWidth="1"/>
    <col min="4855" max="4855" width="18.23046875" style="1" customWidth="1"/>
    <col min="4856" max="4856" width="2.765625" style="1" customWidth="1"/>
    <col min="4857" max="4858" width="15.07421875" style="1" customWidth="1"/>
    <col min="4859" max="4859" width="2.4609375" style="1" customWidth="1"/>
    <col min="4860" max="4860" width="8.84375" style="1" customWidth="1"/>
    <col min="4861" max="4861" width="10.765625" style="1" customWidth="1"/>
    <col min="4862" max="4862" width="9.53515625" style="1" customWidth="1"/>
    <col min="4863" max="4863" width="8.4609375" style="1" customWidth="1"/>
    <col min="4864" max="4864" width="2.765625" style="1" customWidth="1"/>
    <col min="4865" max="4865" width="14.765625" style="1" customWidth="1"/>
    <col min="4866" max="5109" width="8.84375" style="1"/>
    <col min="5110" max="5110" width="3.3046875" style="1" customWidth="1"/>
    <col min="5111" max="5111" width="18.23046875" style="1" customWidth="1"/>
    <col min="5112" max="5112" width="2.765625" style="1" customWidth="1"/>
    <col min="5113" max="5114" width="15.07421875" style="1" customWidth="1"/>
    <col min="5115" max="5115" width="2.4609375" style="1" customWidth="1"/>
    <col min="5116" max="5116" width="8.84375" style="1" customWidth="1"/>
    <col min="5117" max="5117" width="10.765625" style="1" customWidth="1"/>
    <col min="5118" max="5118" width="9.53515625" style="1" customWidth="1"/>
    <col min="5119" max="5119" width="8.4609375" style="1" customWidth="1"/>
    <col min="5120" max="5120" width="2.765625" style="1" customWidth="1"/>
    <col min="5121" max="5121" width="14.765625" style="1" customWidth="1"/>
    <col min="5122" max="5365" width="8.84375" style="1"/>
    <col min="5366" max="5366" width="3.3046875" style="1" customWidth="1"/>
    <col min="5367" max="5367" width="18.23046875" style="1" customWidth="1"/>
    <col min="5368" max="5368" width="2.765625" style="1" customWidth="1"/>
    <col min="5369" max="5370" width="15.07421875" style="1" customWidth="1"/>
    <col min="5371" max="5371" width="2.4609375" style="1" customWidth="1"/>
    <col min="5372" max="5372" width="8.84375" style="1" customWidth="1"/>
    <col min="5373" max="5373" width="10.765625" style="1" customWidth="1"/>
    <col min="5374" max="5374" width="9.53515625" style="1" customWidth="1"/>
    <col min="5375" max="5375" width="8.4609375" style="1" customWidth="1"/>
    <col min="5376" max="5376" width="2.765625" style="1" customWidth="1"/>
    <col min="5377" max="5377" width="14.765625" style="1" customWidth="1"/>
    <col min="5378" max="5621" width="8.84375" style="1"/>
    <col min="5622" max="5622" width="3.3046875" style="1" customWidth="1"/>
    <col min="5623" max="5623" width="18.23046875" style="1" customWidth="1"/>
    <col min="5624" max="5624" width="2.765625" style="1" customWidth="1"/>
    <col min="5625" max="5626" width="15.07421875" style="1" customWidth="1"/>
    <col min="5627" max="5627" width="2.4609375" style="1" customWidth="1"/>
    <col min="5628" max="5628" width="8.84375" style="1" customWidth="1"/>
    <col min="5629" max="5629" width="10.765625" style="1" customWidth="1"/>
    <col min="5630" max="5630" width="9.53515625" style="1" customWidth="1"/>
    <col min="5631" max="5631" width="8.4609375" style="1" customWidth="1"/>
    <col min="5632" max="5632" width="2.765625" style="1" customWidth="1"/>
    <col min="5633" max="5633" width="14.765625" style="1" customWidth="1"/>
    <col min="5634" max="5877" width="8.84375" style="1"/>
    <col min="5878" max="5878" width="3.3046875" style="1" customWidth="1"/>
    <col min="5879" max="5879" width="18.23046875" style="1" customWidth="1"/>
    <col min="5880" max="5880" width="2.765625" style="1" customWidth="1"/>
    <col min="5881" max="5882" width="15.07421875" style="1" customWidth="1"/>
    <col min="5883" max="5883" width="2.4609375" style="1" customWidth="1"/>
    <col min="5884" max="5884" width="8.84375" style="1" customWidth="1"/>
    <col min="5885" max="5885" width="10.765625" style="1" customWidth="1"/>
    <col min="5886" max="5886" width="9.53515625" style="1" customWidth="1"/>
    <col min="5887" max="5887" width="8.4609375" style="1" customWidth="1"/>
    <col min="5888" max="5888" width="2.765625" style="1" customWidth="1"/>
    <col min="5889" max="5889" width="14.765625" style="1" customWidth="1"/>
    <col min="5890" max="6133" width="8.84375" style="1"/>
    <col min="6134" max="6134" width="3.3046875" style="1" customWidth="1"/>
    <col min="6135" max="6135" width="18.23046875" style="1" customWidth="1"/>
    <col min="6136" max="6136" width="2.765625" style="1" customWidth="1"/>
    <col min="6137" max="6138" width="15.07421875" style="1" customWidth="1"/>
    <col min="6139" max="6139" width="2.4609375" style="1" customWidth="1"/>
    <col min="6140" max="6140" width="8.84375" style="1" customWidth="1"/>
    <col min="6141" max="6141" width="10.765625" style="1" customWidth="1"/>
    <col min="6142" max="6142" width="9.53515625" style="1" customWidth="1"/>
    <col min="6143" max="6143" width="8.4609375" style="1" customWidth="1"/>
    <col min="6144" max="6144" width="2.765625" style="1" customWidth="1"/>
    <col min="6145" max="6145" width="14.765625" style="1" customWidth="1"/>
    <col min="6146" max="6389" width="8.84375" style="1"/>
    <col min="6390" max="6390" width="3.3046875" style="1" customWidth="1"/>
    <col min="6391" max="6391" width="18.23046875" style="1" customWidth="1"/>
    <col min="6392" max="6392" width="2.765625" style="1" customWidth="1"/>
    <col min="6393" max="6394" width="15.07421875" style="1" customWidth="1"/>
    <col min="6395" max="6395" width="2.4609375" style="1" customWidth="1"/>
    <col min="6396" max="6396" width="8.84375" style="1" customWidth="1"/>
    <col min="6397" max="6397" width="10.765625" style="1" customWidth="1"/>
    <col min="6398" max="6398" width="9.53515625" style="1" customWidth="1"/>
    <col min="6399" max="6399" width="8.4609375" style="1" customWidth="1"/>
    <col min="6400" max="6400" width="2.765625" style="1" customWidth="1"/>
    <col min="6401" max="6401" width="14.765625" style="1" customWidth="1"/>
    <col min="6402" max="6645" width="8.84375" style="1"/>
    <col min="6646" max="6646" width="3.3046875" style="1" customWidth="1"/>
    <col min="6647" max="6647" width="18.23046875" style="1" customWidth="1"/>
    <col min="6648" max="6648" width="2.765625" style="1" customWidth="1"/>
    <col min="6649" max="6650" width="15.07421875" style="1" customWidth="1"/>
    <col min="6651" max="6651" width="2.4609375" style="1" customWidth="1"/>
    <col min="6652" max="6652" width="8.84375" style="1" customWidth="1"/>
    <col min="6653" max="6653" width="10.765625" style="1" customWidth="1"/>
    <col min="6654" max="6654" width="9.53515625" style="1" customWidth="1"/>
    <col min="6655" max="6655" width="8.4609375" style="1" customWidth="1"/>
    <col min="6656" max="6656" width="2.765625" style="1" customWidth="1"/>
    <col min="6657" max="6657" width="14.765625" style="1" customWidth="1"/>
    <col min="6658" max="6901" width="8.84375" style="1"/>
    <col min="6902" max="6902" width="3.3046875" style="1" customWidth="1"/>
    <col min="6903" max="6903" width="18.23046875" style="1" customWidth="1"/>
    <col min="6904" max="6904" width="2.765625" style="1" customWidth="1"/>
    <col min="6905" max="6906" width="15.07421875" style="1" customWidth="1"/>
    <col min="6907" max="6907" width="2.4609375" style="1" customWidth="1"/>
    <col min="6908" max="6908" width="8.84375" style="1" customWidth="1"/>
    <col min="6909" max="6909" width="10.765625" style="1" customWidth="1"/>
    <col min="6910" max="6910" width="9.53515625" style="1" customWidth="1"/>
    <col min="6911" max="6911" width="8.4609375" style="1" customWidth="1"/>
    <col min="6912" max="6912" width="2.765625" style="1" customWidth="1"/>
    <col min="6913" max="6913" width="14.765625" style="1" customWidth="1"/>
    <col min="6914" max="7157" width="8.84375" style="1"/>
    <col min="7158" max="7158" width="3.3046875" style="1" customWidth="1"/>
    <col min="7159" max="7159" width="18.23046875" style="1" customWidth="1"/>
    <col min="7160" max="7160" width="2.765625" style="1" customWidth="1"/>
    <col min="7161" max="7162" width="15.07421875" style="1" customWidth="1"/>
    <col min="7163" max="7163" width="2.4609375" style="1" customWidth="1"/>
    <col min="7164" max="7164" width="8.84375" style="1" customWidth="1"/>
    <col min="7165" max="7165" width="10.765625" style="1" customWidth="1"/>
    <col min="7166" max="7166" width="9.53515625" style="1" customWidth="1"/>
    <col min="7167" max="7167" width="8.4609375" style="1" customWidth="1"/>
    <col min="7168" max="7168" width="2.765625" style="1" customWidth="1"/>
    <col min="7169" max="7169" width="14.765625" style="1" customWidth="1"/>
    <col min="7170" max="7413" width="8.84375" style="1"/>
    <col min="7414" max="7414" width="3.3046875" style="1" customWidth="1"/>
    <col min="7415" max="7415" width="18.23046875" style="1" customWidth="1"/>
    <col min="7416" max="7416" width="2.765625" style="1" customWidth="1"/>
    <col min="7417" max="7418" width="15.07421875" style="1" customWidth="1"/>
    <col min="7419" max="7419" width="2.4609375" style="1" customWidth="1"/>
    <col min="7420" max="7420" width="8.84375" style="1" customWidth="1"/>
    <col min="7421" max="7421" width="10.765625" style="1" customWidth="1"/>
    <col min="7422" max="7422" width="9.53515625" style="1" customWidth="1"/>
    <col min="7423" max="7423" width="8.4609375" style="1" customWidth="1"/>
    <col min="7424" max="7424" width="2.765625" style="1" customWidth="1"/>
    <col min="7425" max="7425" width="14.765625" style="1" customWidth="1"/>
    <col min="7426" max="7669" width="8.84375" style="1"/>
    <col min="7670" max="7670" width="3.3046875" style="1" customWidth="1"/>
    <col min="7671" max="7671" width="18.23046875" style="1" customWidth="1"/>
    <col min="7672" max="7672" width="2.765625" style="1" customWidth="1"/>
    <col min="7673" max="7674" width="15.07421875" style="1" customWidth="1"/>
    <col min="7675" max="7675" width="2.4609375" style="1" customWidth="1"/>
    <col min="7676" max="7676" width="8.84375" style="1" customWidth="1"/>
    <col min="7677" max="7677" width="10.765625" style="1" customWidth="1"/>
    <col min="7678" max="7678" width="9.53515625" style="1" customWidth="1"/>
    <col min="7679" max="7679" width="8.4609375" style="1" customWidth="1"/>
    <col min="7680" max="7680" width="2.765625" style="1" customWidth="1"/>
    <col min="7681" max="7681" width="14.765625" style="1" customWidth="1"/>
    <col min="7682" max="7925" width="8.84375" style="1"/>
    <col min="7926" max="7926" width="3.3046875" style="1" customWidth="1"/>
    <col min="7927" max="7927" width="18.23046875" style="1" customWidth="1"/>
    <col min="7928" max="7928" width="2.765625" style="1" customWidth="1"/>
    <col min="7929" max="7930" width="15.07421875" style="1" customWidth="1"/>
    <col min="7931" max="7931" width="2.4609375" style="1" customWidth="1"/>
    <col min="7932" max="7932" width="8.84375" style="1" customWidth="1"/>
    <col min="7933" max="7933" width="10.765625" style="1" customWidth="1"/>
    <col min="7934" max="7934" width="9.53515625" style="1" customWidth="1"/>
    <col min="7935" max="7935" width="8.4609375" style="1" customWidth="1"/>
    <col min="7936" max="7936" width="2.765625" style="1" customWidth="1"/>
    <col min="7937" max="7937" width="14.765625" style="1" customWidth="1"/>
    <col min="7938" max="8181" width="8.84375" style="1"/>
    <col min="8182" max="8182" width="3.3046875" style="1" customWidth="1"/>
    <col min="8183" max="8183" width="18.23046875" style="1" customWidth="1"/>
    <col min="8184" max="8184" width="2.765625" style="1" customWidth="1"/>
    <col min="8185" max="8186" width="15.07421875" style="1" customWidth="1"/>
    <col min="8187" max="8187" width="2.4609375" style="1" customWidth="1"/>
    <col min="8188" max="8188" width="8.84375" style="1" customWidth="1"/>
    <col min="8189" max="8189" width="10.765625" style="1" customWidth="1"/>
    <col min="8190" max="8190" width="9.53515625" style="1" customWidth="1"/>
    <col min="8191" max="8191" width="8.4609375" style="1" customWidth="1"/>
    <col min="8192" max="8192" width="2.765625" style="1" customWidth="1"/>
    <col min="8193" max="8193" width="14.765625" style="1" customWidth="1"/>
    <col min="8194" max="8437" width="8.84375" style="1"/>
    <col min="8438" max="8438" width="3.3046875" style="1" customWidth="1"/>
    <col min="8439" max="8439" width="18.23046875" style="1" customWidth="1"/>
    <col min="8440" max="8440" width="2.765625" style="1" customWidth="1"/>
    <col min="8441" max="8442" width="15.07421875" style="1" customWidth="1"/>
    <col min="8443" max="8443" width="2.4609375" style="1" customWidth="1"/>
    <col min="8444" max="8444" width="8.84375" style="1" customWidth="1"/>
    <col min="8445" max="8445" width="10.765625" style="1" customWidth="1"/>
    <col min="8446" max="8446" width="9.53515625" style="1" customWidth="1"/>
    <col min="8447" max="8447" width="8.4609375" style="1" customWidth="1"/>
    <col min="8448" max="8448" width="2.765625" style="1" customWidth="1"/>
    <col min="8449" max="8449" width="14.765625" style="1" customWidth="1"/>
    <col min="8450" max="8693" width="8.84375" style="1"/>
    <col min="8694" max="8694" width="3.3046875" style="1" customWidth="1"/>
    <col min="8695" max="8695" width="18.23046875" style="1" customWidth="1"/>
    <col min="8696" max="8696" width="2.765625" style="1" customWidth="1"/>
    <col min="8697" max="8698" width="15.07421875" style="1" customWidth="1"/>
    <col min="8699" max="8699" width="2.4609375" style="1" customWidth="1"/>
    <col min="8700" max="8700" width="8.84375" style="1" customWidth="1"/>
    <col min="8701" max="8701" width="10.765625" style="1" customWidth="1"/>
    <col min="8702" max="8702" width="9.53515625" style="1" customWidth="1"/>
    <col min="8703" max="8703" width="8.4609375" style="1" customWidth="1"/>
    <col min="8704" max="8704" width="2.765625" style="1" customWidth="1"/>
    <col min="8705" max="8705" width="14.765625" style="1" customWidth="1"/>
    <col min="8706" max="8949" width="8.84375" style="1"/>
    <col min="8950" max="8950" width="3.3046875" style="1" customWidth="1"/>
    <col min="8951" max="8951" width="18.23046875" style="1" customWidth="1"/>
    <col min="8952" max="8952" width="2.765625" style="1" customWidth="1"/>
    <col min="8953" max="8954" width="15.07421875" style="1" customWidth="1"/>
    <col min="8955" max="8955" width="2.4609375" style="1" customWidth="1"/>
    <col min="8956" max="8956" width="8.84375" style="1" customWidth="1"/>
    <col min="8957" max="8957" width="10.765625" style="1" customWidth="1"/>
    <col min="8958" max="8958" width="9.53515625" style="1" customWidth="1"/>
    <col min="8959" max="8959" width="8.4609375" style="1" customWidth="1"/>
    <col min="8960" max="8960" width="2.765625" style="1" customWidth="1"/>
    <col min="8961" max="8961" width="14.765625" style="1" customWidth="1"/>
    <col min="8962" max="9205" width="8.84375" style="1"/>
    <col min="9206" max="9206" width="3.3046875" style="1" customWidth="1"/>
    <col min="9207" max="9207" width="18.23046875" style="1" customWidth="1"/>
    <col min="9208" max="9208" width="2.765625" style="1" customWidth="1"/>
    <col min="9209" max="9210" width="15.07421875" style="1" customWidth="1"/>
    <col min="9211" max="9211" width="2.4609375" style="1" customWidth="1"/>
    <col min="9212" max="9212" width="8.84375" style="1" customWidth="1"/>
    <col min="9213" max="9213" width="10.765625" style="1" customWidth="1"/>
    <col min="9214" max="9214" width="9.53515625" style="1" customWidth="1"/>
    <col min="9215" max="9215" width="8.4609375" style="1" customWidth="1"/>
    <col min="9216" max="9216" width="2.765625" style="1" customWidth="1"/>
    <col min="9217" max="9217" width="14.765625" style="1" customWidth="1"/>
    <col min="9218" max="9461" width="8.84375" style="1"/>
    <col min="9462" max="9462" width="3.3046875" style="1" customWidth="1"/>
    <col min="9463" max="9463" width="18.23046875" style="1" customWidth="1"/>
    <col min="9464" max="9464" width="2.765625" style="1" customWidth="1"/>
    <col min="9465" max="9466" width="15.07421875" style="1" customWidth="1"/>
    <col min="9467" max="9467" width="2.4609375" style="1" customWidth="1"/>
    <col min="9468" max="9468" width="8.84375" style="1" customWidth="1"/>
    <col min="9469" max="9469" width="10.765625" style="1" customWidth="1"/>
    <col min="9470" max="9470" width="9.53515625" style="1" customWidth="1"/>
    <col min="9471" max="9471" width="8.4609375" style="1" customWidth="1"/>
    <col min="9472" max="9472" width="2.765625" style="1" customWidth="1"/>
    <col min="9473" max="9473" width="14.765625" style="1" customWidth="1"/>
    <col min="9474" max="9717" width="8.84375" style="1"/>
    <col min="9718" max="9718" width="3.3046875" style="1" customWidth="1"/>
    <col min="9719" max="9719" width="18.23046875" style="1" customWidth="1"/>
    <col min="9720" max="9720" width="2.765625" style="1" customWidth="1"/>
    <col min="9721" max="9722" width="15.07421875" style="1" customWidth="1"/>
    <col min="9723" max="9723" width="2.4609375" style="1" customWidth="1"/>
    <col min="9724" max="9724" width="8.84375" style="1" customWidth="1"/>
    <col min="9725" max="9725" width="10.765625" style="1" customWidth="1"/>
    <col min="9726" max="9726" width="9.53515625" style="1" customWidth="1"/>
    <col min="9727" max="9727" width="8.4609375" style="1" customWidth="1"/>
    <col min="9728" max="9728" width="2.765625" style="1" customWidth="1"/>
    <col min="9729" max="9729" width="14.765625" style="1" customWidth="1"/>
    <col min="9730" max="9973" width="8.84375" style="1"/>
    <col min="9974" max="9974" width="3.3046875" style="1" customWidth="1"/>
    <col min="9975" max="9975" width="18.23046875" style="1" customWidth="1"/>
    <col min="9976" max="9976" width="2.765625" style="1" customWidth="1"/>
    <col min="9977" max="9978" width="15.07421875" style="1" customWidth="1"/>
    <col min="9979" max="9979" width="2.4609375" style="1" customWidth="1"/>
    <col min="9980" max="9980" width="8.84375" style="1" customWidth="1"/>
    <col min="9981" max="9981" width="10.765625" style="1" customWidth="1"/>
    <col min="9982" max="9982" width="9.53515625" style="1" customWidth="1"/>
    <col min="9983" max="9983" width="8.4609375" style="1" customWidth="1"/>
    <col min="9984" max="9984" width="2.765625" style="1" customWidth="1"/>
    <col min="9985" max="9985" width="14.765625" style="1" customWidth="1"/>
    <col min="9986" max="10229" width="8.84375" style="1"/>
    <col min="10230" max="10230" width="3.3046875" style="1" customWidth="1"/>
    <col min="10231" max="10231" width="18.23046875" style="1" customWidth="1"/>
    <col min="10232" max="10232" width="2.765625" style="1" customWidth="1"/>
    <col min="10233" max="10234" width="15.07421875" style="1" customWidth="1"/>
    <col min="10235" max="10235" width="2.4609375" style="1" customWidth="1"/>
    <col min="10236" max="10236" width="8.84375" style="1" customWidth="1"/>
    <col min="10237" max="10237" width="10.765625" style="1" customWidth="1"/>
    <col min="10238" max="10238" width="9.53515625" style="1" customWidth="1"/>
    <col min="10239" max="10239" width="8.4609375" style="1" customWidth="1"/>
    <col min="10240" max="10240" width="2.765625" style="1" customWidth="1"/>
    <col min="10241" max="10241" width="14.765625" style="1" customWidth="1"/>
    <col min="10242" max="10485" width="8.84375" style="1"/>
    <col min="10486" max="10486" width="3.3046875" style="1" customWidth="1"/>
    <col min="10487" max="10487" width="18.23046875" style="1" customWidth="1"/>
    <col min="10488" max="10488" width="2.765625" style="1" customWidth="1"/>
    <col min="10489" max="10490" width="15.07421875" style="1" customWidth="1"/>
    <col min="10491" max="10491" width="2.4609375" style="1" customWidth="1"/>
    <col min="10492" max="10492" width="8.84375" style="1" customWidth="1"/>
    <col min="10493" max="10493" width="10.765625" style="1" customWidth="1"/>
    <col min="10494" max="10494" width="9.53515625" style="1" customWidth="1"/>
    <col min="10495" max="10495" width="8.4609375" style="1" customWidth="1"/>
    <col min="10496" max="10496" width="2.765625" style="1" customWidth="1"/>
    <col min="10497" max="10497" width="14.765625" style="1" customWidth="1"/>
    <col min="10498" max="10741" width="8.84375" style="1"/>
    <col min="10742" max="10742" width="3.3046875" style="1" customWidth="1"/>
    <col min="10743" max="10743" width="18.23046875" style="1" customWidth="1"/>
    <col min="10744" max="10744" width="2.765625" style="1" customWidth="1"/>
    <col min="10745" max="10746" width="15.07421875" style="1" customWidth="1"/>
    <col min="10747" max="10747" width="2.4609375" style="1" customWidth="1"/>
    <col min="10748" max="10748" width="8.84375" style="1" customWidth="1"/>
    <col min="10749" max="10749" width="10.765625" style="1" customWidth="1"/>
    <col min="10750" max="10750" width="9.53515625" style="1" customWidth="1"/>
    <col min="10751" max="10751" width="8.4609375" style="1" customWidth="1"/>
    <col min="10752" max="10752" width="2.765625" style="1" customWidth="1"/>
    <col min="10753" max="10753" width="14.765625" style="1" customWidth="1"/>
    <col min="10754" max="10997" width="8.84375" style="1"/>
    <col min="10998" max="10998" width="3.3046875" style="1" customWidth="1"/>
    <col min="10999" max="10999" width="18.23046875" style="1" customWidth="1"/>
    <col min="11000" max="11000" width="2.765625" style="1" customWidth="1"/>
    <col min="11001" max="11002" width="15.07421875" style="1" customWidth="1"/>
    <col min="11003" max="11003" width="2.4609375" style="1" customWidth="1"/>
    <col min="11004" max="11004" width="8.84375" style="1" customWidth="1"/>
    <col min="11005" max="11005" width="10.765625" style="1" customWidth="1"/>
    <col min="11006" max="11006" width="9.53515625" style="1" customWidth="1"/>
    <col min="11007" max="11007" width="8.4609375" style="1" customWidth="1"/>
    <col min="11008" max="11008" width="2.765625" style="1" customWidth="1"/>
    <col min="11009" max="11009" width="14.765625" style="1" customWidth="1"/>
    <col min="11010" max="11253" width="8.84375" style="1"/>
    <col min="11254" max="11254" width="3.3046875" style="1" customWidth="1"/>
    <col min="11255" max="11255" width="18.23046875" style="1" customWidth="1"/>
    <col min="11256" max="11256" width="2.765625" style="1" customWidth="1"/>
    <col min="11257" max="11258" width="15.07421875" style="1" customWidth="1"/>
    <col min="11259" max="11259" width="2.4609375" style="1" customWidth="1"/>
    <col min="11260" max="11260" width="8.84375" style="1" customWidth="1"/>
    <col min="11261" max="11261" width="10.765625" style="1" customWidth="1"/>
    <col min="11262" max="11262" width="9.53515625" style="1" customWidth="1"/>
    <col min="11263" max="11263" width="8.4609375" style="1" customWidth="1"/>
    <col min="11264" max="11264" width="2.765625" style="1" customWidth="1"/>
    <col min="11265" max="11265" width="14.765625" style="1" customWidth="1"/>
    <col min="11266" max="11509" width="8.84375" style="1"/>
    <col min="11510" max="11510" width="3.3046875" style="1" customWidth="1"/>
    <col min="11511" max="11511" width="18.23046875" style="1" customWidth="1"/>
    <col min="11512" max="11512" width="2.765625" style="1" customWidth="1"/>
    <col min="11513" max="11514" width="15.07421875" style="1" customWidth="1"/>
    <col min="11515" max="11515" width="2.4609375" style="1" customWidth="1"/>
    <col min="11516" max="11516" width="8.84375" style="1" customWidth="1"/>
    <col min="11517" max="11517" width="10.765625" style="1" customWidth="1"/>
    <col min="11518" max="11518" width="9.53515625" style="1" customWidth="1"/>
    <col min="11519" max="11519" width="8.4609375" style="1" customWidth="1"/>
    <col min="11520" max="11520" width="2.765625" style="1" customWidth="1"/>
    <col min="11521" max="11521" width="14.765625" style="1" customWidth="1"/>
    <col min="11522" max="11765" width="8.84375" style="1"/>
    <col min="11766" max="11766" width="3.3046875" style="1" customWidth="1"/>
    <col min="11767" max="11767" width="18.23046875" style="1" customWidth="1"/>
    <col min="11768" max="11768" width="2.765625" style="1" customWidth="1"/>
    <col min="11769" max="11770" width="15.07421875" style="1" customWidth="1"/>
    <col min="11771" max="11771" width="2.4609375" style="1" customWidth="1"/>
    <col min="11772" max="11772" width="8.84375" style="1" customWidth="1"/>
    <col min="11773" max="11773" width="10.765625" style="1" customWidth="1"/>
    <col min="11774" max="11774" width="9.53515625" style="1" customWidth="1"/>
    <col min="11775" max="11775" width="8.4609375" style="1" customWidth="1"/>
    <col min="11776" max="11776" width="2.765625" style="1" customWidth="1"/>
    <col min="11777" max="11777" width="14.765625" style="1" customWidth="1"/>
    <col min="11778" max="12021" width="8.84375" style="1"/>
    <col min="12022" max="12022" width="3.3046875" style="1" customWidth="1"/>
    <col min="12023" max="12023" width="18.23046875" style="1" customWidth="1"/>
    <col min="12024" max="12024" width="2.765625" style="1" customWidth="1"/>
    <col min="12025" max="12026" width="15.07421875" style="1" customWidth="1"/>
    <col min="12027" max="12027" width="2.4609375" style="1" customWidth="1"/>
    <col min="12028" max="12028" width="8.84375" style="1" customWidth="1"/>
    <col min="12029" max="12029" width="10.765625" style="1" customWidth="1"/>
    <col min="12030" max="12030" width="9.53515625" style="1" customWidth="1"/>
    <col min="12031" max="12031" width="8.4609375" style="1" customWidth="1"/>
    <col min="12032" max="12032" width="2.765625" style="1" customWidth="1"/>
    <col min="12033" max="12033" width="14.765625" style="1" customWidth="1"/>
    <col min="12034" max="12277" width="8.84375" style="1"/>
    <col min="12278" max="12278" width="3.3046875" style="1" customWidth="1"/>
    <col min="12279" max="12279" width="18.23046875" style="1" customWidth="1"/>
    <col min="12280" max="12280" width="2.765625" style="1" customWidth="1"/>
    <col min="12281" max="12282" width="15.07421875" style="1" customWidth="1"/>
    <col min="12283" max="12283" width="2.4609375" style="1" customWidth="1"/>
    <col min="12284" max="12284" width="8.84375" style="1" customWidth="1"/>
    <col min="12285" max="12285" width="10.765625" style="1" customWidth="1"/>
    <col min="12286" max="12286" width="9.53515625" style="1" customWidth="1"/>
    <col min="12287" max="12287" width="8.4609375" style="1" customWidth="1"/>
    <col min="12288" max="12288" width="2.765625" style="1" customWidth="1"/>
    <col min="12289" max="12289" width="14.765625" style="1" customWidth="1"/>
    <col min="12290" max="12533" width="8.84375" style="1"/>
    <col min="12534" max="12534" width="3.3046875" style="1" customWidth="1"/>
    <col min="12535" max="12535" width="18.23046875" style="1" customWidth="1"/>
    <col min="12536" max="12536" width="2.765625" style="1" customWidth="1"/>
    <col min="12537" max="12538" width="15.07421875" style="1" customWidth="1"/>
    <col min="12539" max="12539" width="2.4609375" style="1" customWidth="1"/>
    <col min="12540" max="12540" width="8.84375" style="1" customWidth="1"/>
    <col min="12541" max="12541" width="10.765625" style="1" customWidth="1"/>
    <col min="12542" max="12542" width="9.53515625" style="1" customWidth="1"/>
    <col min="12543" max="12543" width="8.4609375" style="1" customWidth="1"/>
    <col min="12544" max="12544" width="2.765625" style="1" customWidth="1"/>
    <col min="12545" max="12545" width="14.765625" style="1" customWidth="1"/>
    <col min="12546" max="12789" width="8.84375" style="1"/>
    <col min="12790" max="12790" width="3.3046875" style="1" customWidth="1"/>
    <col min="12791" max="12791" width="18.23046875" style="1" customWidth="1"/>
    <col min="12792" max="12792" width="2.765625" style="1" customWidth="1"/>
    <col min="12793" max="12794" width="15.07421875" style="1" customWidth="1"/>
    <col min="12795" max="12795" width="2.4609375" style="1" customWidth="1"/>
    <col min="12796" max="12796" width="8.84375" style="1" customWidth="1"/>
    <col min="12797" max="12797" width="10.765625" style="1" customWidth="1"/>
    <col min="12798" max="12798" width="9.53515625" style="1" customWidth="1"/>
    <col min="12799" max="12799" width="8.4609375" style="1" customWidth="1"/>
    <col min="12800" max="12800" width="2.765625" style="1" customWidth="1"/>
    <col min="12801" max="12801" width="14.765625" style="1" customWidth="1"/>
    <col min="12802" max="13045" width="8.84375" style="1"/>
    <col min="13046" max="13046" width="3.3046875" style="1" customWidth="1"/>
    <col min="13047" max="13047" width="18.23046875" style="1" customWidth="1"/>
    <col min="13048" max="13048" width="2.765625" style="1" customWidth="1"/>
    <col min="13049" max="13050" width="15.07421875" style="1" customWidth="1"/>
    <col min="13051" max="13051" width="2.4609375" style="1" customWidth="1"/>
    <col min="13052" max="13052" width="8.84375" style="1" customWidth="1"/>
    <col min="13053" max="13053" width="10.765625" style="1" customWidth="1"/>
    <col min="13054" max="13054" width="9.53515625" style="1" customWidth="1"/>
    <col min="13055" max="13055" width="8.4609375" style="1" customWidth="1"/>
    <col min="13056" max="13056" width="2.765625" style="1" customWidth="1"/>
    <col min="13057" max="13057" width="14.765625" style="1" customWidth="1"/>
    <col min="13058" max="13301" width="8.84375" style="1"/>
    <col min="13302" max="13302" width="3.3046875" style="1" customWidth="1"/>
    <col min="13303" max="13303" width="18.23046875" style="1" customWidth="1"/>
    <col min="13304" max="13304" width="2.765625" style="1" customWidth="1"/>
    <col min="13305" max="13306" width="15.07421875" style="1" customWidth="1"/>
    <col min="13307" max="13307" width="2.4609375" style="1" customWidth="1"/>
    <col min="13308" max="13308" width="8.84375" style="1" customWidth="1"/>
    <col min="13309" max="13309" width="10.765625" style="1" customWidth="1"/>
    <col min="13310" max="13310" width="9.53515625" style="1" customWidth="1"/>
    <col min="13311" max="13311" width="8.4609375" style="1" customWidth="1"/>
    <col min="13312" max="13312" width="2.765625" style="1" customWidth="1"/>
    <col min="13313" max="13313" width="14.765625" style="1" customWidth="1"/>
    <col min="13314" max="13557" width="8.84375" style="1"/>
    <col min="13558" max="13558" width="3.3046875" style="1" customWidth="1"/>
    <col min="13559" max="13559" width="18.23046875" style="1" customWidth="1"/>
    <col min="13560" max="13560" width="2.765625" style="1" customWidth="1"/>
    <col min="13561" max="13562" width="15.07421875" style="1" customWidth="1"/>
    <col min="13563" max="13563" width="2.4609375" style="1" customWidth="1"/>
    <col min="13564" max="13564" width="8.84375" style="1" customWidth="1"/>
    <col min="13565" max="13565" width="10.765625" style="1" customWidth="1"/>
    <col min="13566" max="13566" width="9.53515625" style="1" customWidth="1"/>
    <col min="13567" max="13567" width="8.4609375" style="1" customWidth="1"/>
    <col min="13568" max="13568" width="2.765625" style="1" customWidth="1"/>
    <col min="13569" max="13569" width="14.765625" style="1" customWidth="1"/>
    <col min="13570" max="13813" width="8.84375" style="1"/>
    <col min="13814" max="13814" width="3.3046875" style="1" customWidth="1"/>
    <col min="13815" max="13815" width="18.23046875" style="1" customWidth="1"/>
    <col min="13816" max="13816" width="2.765625" style="1" customWidth="1"/>
    <col min="13817" max="13818" width="15.07421875" style="1" customWidth="1"/>
    <col min="13819" max="13819" width="2.4609375" style="1" customWidth="1"/>
    <col min="13820" max="13820" width="8.84375" style="1" customWidth="1"/>
    <col min="13821" max="13821" width="10.765625" style="1" customWidth="1"/>
    <col min="13822" max="13822" width="9.53515625" style="1" customWidth="1"/>
    <col min="13823" max="13823" width="8.4609375" style="1" customWidth="1"/>
    <col min="13824" max="13824" width="2.765625" style="1" customWidth="1"/>
    <col min="13825" max="13825" width="14.765625" style="1" customWidth="1"/>
    <col min="13826" max="14069" width="8.84375" style="1"/>
    <col min="14070" max="14070" width="3.3046875" style="1" customWidth="1"/>
    <col min="14071" max="14071" width="18.23046875" style="1" customWidth="1"/>
    <col min="14072" max="14072" width="2.765625" style="1" customWidth="1"/>
    <col min="14073" max="14074" width="15.07421875" style="1" customWidth="1"/>
    <col min="14075" max="14075" width="2.4609375" style="1" customWidth="1"/>
    <col min="14076" max="14076" width="8.84375" style="1" customWidth="1"/>
    <col min="14077" max="14077" width="10.765625" style="1" customWidth="1"/>
    <col min="14078" max="14078" width="9.53515625" style="1" customWidth="1"/>
    <col min="14079" max="14079" width="8.4609375" style="1" customWidth="1"/>
    <col min="14080" max="14080" width="2.765625" style="1" customWidth="1"/>
    <col min="14081" max="14081" width="14.765625" style="1" customWidth="1"/>
    <col min="14082" max="14325" width="8.84375" style="1"/>
    <col min="14326" max="14326" width="3.3046875" style="1" customWidth="1"/>
    <col min="14327" max="14327" width="18.23046875" style="1" customWidth="1"/>
    <col min="14328" max="14328" width="2.765625" style="1" customWidth="1"/>
    <col min="14329" max="14330" width="15.07421875" style="1" customWidth="1"/>
    <col min="14331" max="14331" width="2.4609375" style="1" customWidth="1"/>
    <col min="14332" max="14332" width="8.84375" style="1" customWidth="1"/>
    <col min="14333" max="14333" width="10.765625" style="1" customWidth="1"/>
    <col min="14334" max="14334" width="9.53515625" style="1" customWidth="1"/>
    <col min="14335" max="14335" width="8.4609375" style="1" customWidth="1"/>
    <col min="14336" max="14336" width="2.765625" style="1" customWidth="1"/>
    <col min="14337" max="14337" width="14.765625" style="1" customWidth="1"/>
    <col min="14338" max="14581" width="8.84375" style="1"/>
    <col min="14582" max="14582" width="3.3046875" style="1" customWidth="1"/>
    <col min="14583" max="14583" width="18.23046875" style="1" customWidth="1"/>
    <col min="14584" max="14584" width="2.765625" style="1" customWidth="1"/>
    <col min="14585" max="14586" width="15.07421875" style="1" customWidth="1"/>
    <col min="14587" max="14587" width="2.4609375" style="1" customWidth="1"/>
    <col min="14588" max="14588" width="8.84375" style="1" customWidth="1"/>
    <col min="14589" max="14589" width="10.765625" style="1" customWidth="1"/>
    <col min="14590" max="14590" width="9.53515625" style="1" customWidth="1"/>
    <col min="14591" max="14591" width="8.4609375" style="1" customWidth="1"/>
    <col min="14592" max="14592" width="2.765625" style="1" customWidth="1"/>
    <col min="14593" max="14593" width="14.765625" style="1" customWidth="1"/>
    <col min="14594" max="14837" width="8.84375" style="1"/>
    <col min="14838" max="14838" width="3.3046875" style="1" customWidth="1"/>
    <col min="14839" max="14839" width="18.23046875" style="1" customWidth="1"/>
    <col min="14840" max="14840" width="2.765625" style="1" customWidth="1"/>
    <col min="14841" max="14842" width="15.07421875" style="1" customWidth="1"/>
    <col min="14843" max="14843" width="2.4609375" style="1" customWidth="1"/>
    <col min="14844" max="14844" width="8.84375" style="1" customWidth="1"/>
    <col min="14845" max="14845" width="10.765625" style="1" customWidth="1"/>
    <col min="14846" max="14846" width="9.53515625" style="1" customWidth="1"/>
    <col min="14847" max="14847" width="8.4609375" style="1" customWidth="1"/>
    <col min="14848" max="14848" width="2.765625" style="1" customWidth="1"/>
    <col min="14849" max="14849" width="14.765625" style="1" customWidth="1"/>
    <col min="14850" max="15093" width="8.84375" style="1"/>
    <col min="15094" max="15094" width="3.3046875" style="1" customWidth="1"/>
    <col min="15095" max="15095" width="18.23046875" style="1" customWidth="1"/>
    <col min="15096" max="15096" width="2.765625" style="1" customWidth="1"/>
    <col min="15097" max="15098" width="15.07421875" style="1" customWidth="1"/>
    <col min="15099" max="15099" width="2.4609375" style="1" customWidth="1"/>
    <col min="15100" max="15100" width="8.84375" style="1" customWidth="1"/>
    <col min="15101" max="15101" width="10.765625" style="1" customWidth="1"/>
    <col min="15102" max="15102" width="9.53515625" style="1" customWidth="1"/>
    <col min="15103" max="15103" width="8.4609375" style="1" customWidth="1"/>
    <col min="15104" max="15104" width="2.765625" style="1" customWidth="1"/>
    <col min="15105" max="15105" width="14.765625" style="1" customWidth="1"/>
    <col min="15106" max="15349" width="8.84375" style="1"/>
    <col min="15350" max="15350" width="3.3046875" style="1" customWidth="1"/>
    <col min="15351" max="15351" width="18.23046875" style="1" customWidth="1"/>
    <col min="15352" max="15352" width="2.765625" style="1" customWidth="1"/>
    <col min="15353" max="15354" width="15.07421875" style="1" customWidth="1"/>
    <col min="15355" max="15355" width="2.4609375" style="1" customWidth="1"/>
    <col min="15356" max="15356" width="8.84375" style="1" customWidth="1"/>
    <col min="15357" max="15357" width="10.765625" style="1" customWidth="1"/>
    <col min="15358" max="15358" width="9.53515625" style="1" customWidth="1"/>
    <col min="15359" max="15359" width="8.4609375" style="1" customWidth="1"/>
    <col min="15360" max="15360" width="2.765625" style="1" customWidth="1"/>
    <col min="15361" max="15361" width="14.765625" style="1" customWidth="1"/>
    <col min="15362" max="15605" width="8.84375" style="1"/>
    <col min="15606" max="15606" width="3.3046875" style="1" customWidth="1"/>
    <col min="15607" max="15607" width="18.23046875" style="1" customWidth="1"/>
    <col min="15608" max="15608" width="2.765625" style="1" customWidth="1"/>
    <col min="15609" max="15610" width="15.07421875" style="1" customWidth="1"/>
    <col min="15611" max="15611" width="2.4609375" style="1" customWidth="1"/>
    <col min="15612" max="15612" width="8.84375" style="1" customWidth="1"/>
    <col min="15613" max="15613" width="10.765625" style="1" customWidth="1"/>
    <col min="15614" max="15614" width="9.53515625" style="1" customWidth="1"/>
    <col min="15615" max="15615" width="8.4609375" style="1" customWidth="1"/>
    <col min="15616" max="15616" width="2.765625" style="1" customWidth="1"/>
    <col min="15617" max="15617" width="14.765625" style="1" customWidth="1"/>
    <col min="15618" max="15861" width="8.84375" style="1"/>
    <col min="15862" max="15862" width="3.3046875" style="1" customWidth="1"/>
    <col min="15863" max="15863" width="18.23046875" style="1" customWidth="1"/>
    <col min="15864" max="15864" width="2.765625" style="1" customWidth="1"/>
    <col min="15865" max="15866" width="15.07421875" style="1" customWidth="1"/>
    <col min="15867" max="15867" width="2.4609375" style="1" customWidth="1"/>
    <col min="15868" max="15868" width="8.84375" style="1" customWidth="1"/>
    <col min="15869" max="15869" width="10.765625" style="1" customWidth="1"/>
    <col min="15870" max="15870" width="9.53515625" style="1" customWidth="1"/>
    <col min="15871" max="15871" width="8.4609375" style="1" customWidth="1"/>
    <col min="15872" max="15872" width="2.765625" style="1" customWidth="1"/>
    <col min="15873" max="15873" width="14.765625" style="1" customWidth="1"/>
    <col min="15874" max="16117" width="8.84375" style="1"/>
    <col min="16118" max="16118" width="3.3046875" style="1" customWidth="1"/>
    <col min="16119" max="16119" width="18.23046875" style="1" customWidth="1"/>
    <col min="16120" max="16120" width="2.765625" style="1" customWidth="1"/>
    <col min="16121" max="16122" width="15.07421875" style="1" customWidth="1"/>
    <col min="16123" max="16123" width="2.4609375" style="1" customWidth="1"/>
    <col min="16124" max="16124" width="8.84375" style="1" customWidth="1"/>
    <col min="16125" max="16125" width="10.765625" style="1" customWidth="1"/>
    <col min="16126" max="16126" width="9.53515625" style="1" customWidth="1"/>
    <col min="16127" max="16127" width="8.4609375" style="1" customWidth="1"/>
    <col min="16128" max="16128" width="2.765625" style="1" customWidth="1"/>
    <col min="16129" max="16129" width="14.765625" style="1" customWidth="1"/>
    <col min="16130" max="16384" width="8.84375" style="1"/>
  </cols>
  <sheetData>
    <row r="2" spans="1:17" ht="15.75" customHeight="1" x14ac:dyDescent="0.35">
      <c r="A2" s="50"/>
      <c r="B2" s="2" t="s">
        <v>138</v>
      </c>
      <c r="Q2" s="3" t="s">
        <v>137</v>
      </c>
    </row>
    <row r="3" spans="1:17" s="4" customFormat="1" ht="6" customHeight="1" x14ac:dyDescent="0.35">
      <c r="A3" s="50"/>
      <c r="B3" s="2"/>
    </row>
    <row r="4" spans="1:17" s="4" customFormat="1" x14ac:dyDescent="0.35">
      <c r="A4" s="50"/>
      <c r="B4" s="2" t="s">
        <v>26</v>
      </c>
    </row>
    <row r="5" spans="1:17" s="4" customFormat="1" ht="6" customHeight="1" x14ac:dyDescent="0.35">
      <c r="A5" s="50"/>
      <c r="B5" s="2"/>
    </row>
    <row r="6" spans="1:17" s="4" customFormat="1" x14ac:dyDescent="0.35">
      <c r="A6" s="50"/>
      <c r="B6" s="2" t="s">
        <v>155</v>
      </c>
    </row>
    <row r="7" spans="1:17" s="4" customFormat="1" ht="12.75" customHeight="1" x14ac:dyDescent="0.25">
      <c r="B7" s="6"/>
      <c r="C7" s="6"/>
      <c r="D7" s="6"/>
      <c r="E7" s="6"/>
      <c r="F7" s="6"/>
      <c r="Q7" s="7" t="s">
        <v>52</v>
      </c>
    </row>
    <row r="8" spans="1:17" s="84" customFormat="1" ht="12.75" customHeight="1" x14ac:dyDescent="0.25">
      <c r="B8" s="366" t="s">
        <v>0</v>
      </c>
      <c r="C8" s="366" t="s">
        <v>154</v>
      </c>
      <c r="D8" s="366" t="s">
        <v>153</v>
      </c>
      <c r="E8" s="366" t="s">
        <v>156</v>
      </c>
      <c r="F8" s="366" t="s">
        <v>157</v>
      </c>
      <c r="G8" s="366" t="s">
        <v>236</v>
      </c>
      <c r="H8" s="366" t="s">
        <v>369</v>
      </c>
      <c r="I8" s="366" t="s">
        <v>370</v>
      </c>
      <c r="J8" s="366" t="s">
        <v>371</v>
      </c>
      <c r="K8" s="366" t="s">
        <v>372</v>
      </c>
      <c r="L8" s="366" t="s">
        <v>373</v>
      </c>
      <c r="M8" s="366" t="s">
        <v>374</v>
      </c>
      <c r="N8" s="366" t="s">
        <v>375</v>
      </c>
      <c r="O8" s="366" t="s">
        <v>1</v>
      </c>
      <c r="P8" s="366" t="s">
        <v>376</v>
      </c>
      <c r="Q8" s="366" t="s">
        <v>368</v>
      </c>
    </row>
    <row r="9" spans="1:17" s="84" customFormat="1" ht="12.75" customHeight="1" x14ac:dyDescent="0.25"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</row>
    <row r="10" spans="1:17" s="84" customFormat="1" ht="12.75" customHeight="1" x14ac:dyDescent="0.25"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</row>
    <row r="11" spans="1:17" s="8" customFormat="1" ht="12.65" customHeight="1" x14ac:dyDescent="0.3"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</row>
    <row r="12" spans="1:17" s="4" customFormat="1" ht="12.75" customHeight="1" x14ac:dyDescent="0.25"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</row>
    <row r="13" spans="1:17" s="4" customFormat="1" ht="6" customHeight="1" x14ac:dyDescent="0.25"/>
    <row r="14" spans="1:17" s="4" customFormat="1" x14ac:dyDescent="0.35">
      <c r="A14" s="332"/>
      <c r="B14" s="169" t="s">
        <v>3</v>
      </c>
      <c r="C14" s="169">
        <v>101004872</v>
      </c>
      <c r="D14" s="169">
        <v>274842</v>
      </c>
      <c r="E14" s="169">
        <v>4099148</v>
      </c>
      <c r="F14" s="169">
        <v>-89611</v>
      </c>
      <c r="G14" s="169">
        <v>-135842</v>
      </c>
      <c r="H14" s="169">
        <v>-54853</v>
      </c>
      <c r="I14" s="169">
        <v>-452576</v>
      </c>
      <c r="J14" s="169">
        <v>80479</v>
      </c>
      <c r="K14" s="169">
        <v>10321</v>
      </c>
      <c r="L14" s="169">
        <v>70576</v>
      </c>
      <c r="M14" s="169">
        <v>-51579</v>
      </c>
      <c r="N14" s="169">
        <v>3476063</v>
      </c>
      <c r="O14" s="333">
        <v>3.4321414059285356E-2</v>
      </c>
      <c r="P14" s="333">
        <v>3.4091654452665932E-2</v>
      </c>
      <c r="Q14" s="334">
        <v>-2.2975960661942435E-4</v>
      </c>
    </row>
    <row r="15" spans="1:17" s="4" customFormat="1" x14ac:dyDescent="0.35">
      <c r="A15" s="332"/>
      <c r="B15" s="170" t="s">
        <v>4</v>
      </c>
      <c r="C15" s="170">
        <v>187579038</v>
      </c>
      <c r="D15" s="170">
        <v>674868</v>
      </c>
      <c r="E15" s="170">
        <v>7362846</v>
      </c>
      <c r="F15" s="170">
        <v>-155260</v>
      </c>
      <c r="G15" s="170">
        <v>139651</v>
      </c>
      <c r="H15" s="170">
        <v>-192041</v>
      </c>
      <c r="I15" s="170">
        <v>-337421</v>
      </c>
      <c r="J15" s="170">
        <v>-294658</v>
      </c>
      <c r="K15" s="170">
        <v>76125</v>
      </c>
      <c r="L15" s="170">
        <v>139018</v>
      </c>
      <c r="M15" s="170">
        <v>-266067</v>
      </c>
      <c r="N15" s="170">
        <v>6472193</v>
      </c>
      <c r="O15" s="335">
        <v>3.4380125956058515E-2</v>
      </c>
      <c r="P15" s="335">
        <v>3.3883579740488834E-2</v>
      </c>
      <c r="Q15" s="336">
        <v>-4.9654621556968065E-4</v>
      </c>
    </row>
    <row r="16" spans="1:17" s="4" customFormat="1" x14ac:dyDescent="0.35">
      <c r="A16" s="332"/>
      <c r="B16" s="169" t="s">
        <v>5</v>
      </c>
      <c r="C16" s="169">
        <v>161398379</v>
      </c>
      <c r="D16" s="169">
        <v>-353283</v>
      </c>
      <c r="E16" s="169">
        <v>6634866</v>
      </c>
      <c r="F16" s="169">
        <v>-135805</v>
      </c>
      <c r="G16" s="169">
        <v>-355594</v>
      </c>
      <c r="H16" s="169">
        <v>-253166</v>
      </c>
      <c r="I16" s="169">
        <v>149576</v>
      </c>
      <c r="J16" s="169">
        <v>117600</v>
      </c>
      <c r="K16" s="169">
        <v>-10807</v>
      </c>
      <c r="L16" s="169">
        <v>-106895</v>
      </c>
      <c r="M16" s="169">
        <v>-78694</v>
      </c>
      <c r="N16" s="169">
        <v>5961081</v>
      </c>
      <c r="O16" s="333">
        <v>3.7014979953192736E-2</v>
      </c>
      <c r="P16" s="333">
        <v>3.5520039685098981E-2</v>
      </c>
      <c r="Q16" s="334">
        <v>-1.4949402680937557E-3</v>
      </c>
    </row>
    <row r="17" spans="1:17" s="4" customFormat="1" x14ac:dyDescent="0.35">
      <c r="A17" s="332"/>
      <c r="B17" s="170" t="s">
        <v>6</v>
      </c>
      <c r="C17" s="170">
        <v>151931742</v>
      </c>
      <c r="D17" s="170">
        <v>-122504</v>
      </c>
      <c r="E17" s="170">
        <v>6965190</v>
      </c>
      <c r="F17" s="170">
        <v>-1279459</v>
      </c>
      <c r="G17" s="170">
        <v>97361</v>
      </c>
      <c r="H17" s="170">
        <v>176617</v>
      </c>
      <c r="I17" s="170">
        <v>-445134</v>
      </c>
      <c r="J17" s="170">
        <v>14342</v>
      </c>
      <c r="K17" s="170">
        <v>-6619</v>
      </c>
      <c r="L17" s="170">
        <v>-21405</v>
      </c>
      <c r="M17" s="170">
        <v>12694</v>
      </c>
      <c r="N17" s="170">
        <v>5513587</v>
      </c>
      <c r="O17" s="335">
        <v>3.6319179732658954E-2</v>
      </c>
      <c r="P17" s="335">
        <v>3.6207395507455331E-2</v>
      </c>
      <c r="Q17" s="336">
        <v>-1.117842252036233E-4</v>
      </c>
    </row>
    <row r="18" spans="1:17" s="4" customFormat="1" x14ac:dyDescent="0.35">
      <c r="A18" s="332"/>
      <c r="B18" s="169" t="s">
        <v>7</v>
      </c>
      <c r="C18" s="169">
        <v>199386497</v>
      </c>
      <c r="D18" s="169">
        <v>-320068</v>
      </c>
      <c r="E18" s="169">
        <v>8164250</v>
      </c>
      <c r="F18" s="169">
        <v>-200898</v>
      </c>
      <c r="G18" s="169">
        <v>-429986</v>
      </c>
      <c r="H18" s="169">
        <v>-167378</v>
      </c>
      <c r="I18" s="169">
        <v>330733</v>
      </c>
      <c r="J18" s="169">
        <v>238480</v>
      </c>
      <c r="K18" s="169">
        <v>-7104</v>
      </c>
      <c r="L18" s="169">
        <v>-506657</v>
      </c>
      <c r="M18" s="169">
        <v>-84254</v>
      </c>
      <c r="N18" s="169">
        <v>7337186</v>
      </c>
      <c r="O18" s="333">
        <v>3.6857977695475712E-2</v>
      </c>
      <c r="P18" s="333">
        <v>3.7692250471147215E-2</v>
      </c>
      <c r="Q18" s="334">
        <v>8.3427277567150321E-4</v>
      </c>
    </row>
    <row r="19" spans="1:17" s="4" customFormat="1" x14ac:dyDescent="0.35">
      <c r="A19" s="332"/>
      <c r="B19" s="170" t="s">
        <v>8</v>
      </c>
      <c r="C19" s="170">
        <v>184295758</v>
      </c>
      <c r="D19" s="170">
        <v>104555</v>
      </c>
      <c r="E19" s="170">
        <v>7410280</v>
      </c>
      <c r="F19" s="170">
        <v>-168937</v>
      </c>
      <c r="G19" s="170">
        <v>-113740</v>
      </c>
      <c r="H19" s="170">
        <v>-482389</v>
      </c>
      <c r="I19" s="170">
        <v>-1685904</v>
      </c>
      <c r="J19" s="170">
        <v>-288379</v>
      </c>
      <c r="K19" s="170">
        <v>-102831</v>
      </c>
      <c r="L19" s="170">
        <v>-7753</v>
      </c>
      <c r="M19" s="170">
        <v>-191489</v>
      </c>
      <c r="N19" s="170">
        <v>4368858</v>
      </c>
      <c r="O19" s="335">
        <v>2.3692248288103502E-2</v>
      </c>
      <c r="P19" s="335">
        <v>2.3226658828596758E-2</v>
      </c>
      <c r="Q19" s="336">
        <v>-4.6558945950674405E-4</v>
      </c>
    </row>
    <row r="20" spans="1:17" s="4" customFormat="1" x14ac:dyDescent="0.35">
      <c r="A20" s="332"/>
      <c r="B20" s="169" t="s">
        <v>9</v>
      </c>
      <c r="C20" s="169">
        <v>184288868</v>
      </c>
      <c r="D20" s="169">
        <v>105668</v>
      </c>
      <c r="E20" s="169">
        <v>7768164</v>
      </c>
      <c r="F20" s="169">
        <v>-159582</v>
      </c>
      <c r="G20" s="169">
        <v>-588863</v>
      </c>
      <c r="H20" s="169">
        <v>-437209</v>
      </c>
      <c r="I20" s="169">
        <v>-342405</v>
      </c>
      <c r="J20" s="169">
        <v>410204</v>
      </c>
      <c r="K20" s="169">
        <v>371525</v>
      </c>
      <c r="L20" s="169">
        <v>485819</v>
      </c>
      <c r="M20" s="169">
        <v>-41597</v>
      </c>
      <c r="N20" s="169">
        <v>7466056</v>
      </c>
      <c r="O20" s="333">
        <v>4.0489572858059091E-2</v>
      </c>
      <c r="P20" s="333">
        <v>3.9787781923132259E-2</v>
      </c>
      <c r="Q20" s="334">
        <v>-7.0179093492683114E-4</v>
      </c>
    </row>
    <row r="21" spans="1:17" s="4" customFormat="1" x14ac:dyDescent="0.35">
      <c r="A21" s="332"/>
      <c r="B21" s="170" t="s">
        <v>10</v>
      </c>
      <c r="C21" s="170">
        <v>107646185</v>
      </c>
      <c r="D21" s="170">
        <v>-187850</v>
      </c>
      <c r="E21" s="170">
        <v>4323633</v>
      </c>
      <c r="F21" s="170">
        <v>-86973</v>
      </c>
      <c r="G21" s="170">
        <v>-107243</v>
      </c>
      <c r="H21" s="170">
        <v>-435912</v>
      </c>
      <c r="I21" s="170">
        <v>-1882394</v>
      </c>
      <c r="J21" s="170">
        <v>50881</v>
      </c>
      <c r="K21" s="170">
        <v>94921</v>
      </c>
      <c r="L21" s="170">
        <v>299747</v>
      </c>
      <c r="M21" s="170">
        <v>18653</v>
      </c>
      <c r="N21" s="170">
        <v>2275313</v>
      </c>
      <c r="O21" s="335">
        <v>2.1173908938752865E-2</v>
      </c>
      <c r="P21" s="335">
        <v>1.9644976050466001E-2</v>
      </c>
      <c r="Q21" s="336">
        <v>-1.5289328882868644E-3</v>
      </c>
    </row>
    <row r="22" spans="1:17" s="4" customFormat="1" x14ac:dyDescent="0.35">
      <c r="A22" s="332"/>
      <c r="B22" s="169" t="s">
        <v>11</v>
      </c>
      <c r="C22" s="169">
        <v>172204360</v>
      </c>
      <c r="D22" s="169">
        <v>142538</v>
      </c>
      <c r="E22" s="169">
        <v>7141426</v>
      </c>
      <c r="F22" s="169">
        <v>-155445</v>
      </c>
      <c r="G22" s="169">
        <v>-442040</v>
      </c>
      <c r="H22" s="169">
        <v>-60527</v>
      </c>
      <c r="I22" s="169">
        <v>281094</v>
      </c>
      <c r="J22" s="169">
        <v>255412</v>
      </c>
      <c r="K22" s="169">
        <v>39653</v>
      </c>
      <c r="L22" s="169">
        <v>-44806</v>
      </c>
      <c r="M22" s="169">
        <v>-86801</v>
      </c>
      <c r="N22" s="169">
        <v>6927966</v>
      </c>
      <c r="O22" s="333">
        <v>4.0197799208431355E-2</v>
      </c>
      <c r="P22" s="333">
        <v>3.9910594141901123E-2</v>
      </c>
      <c r="Q22" s="334">
        <v>-2.8720506653023142E-4</v>
      </c>
    </row>
    <row r="23" spans="1:17" s="4" customFormat="1" x14ac:dyDescent="0.35">
      <c r="A23" s="332"/>
      <c r="B23" s="170" t="s">
        <v>12</v>
      </c>
      <c r="C23" s="170">
        <v>274159437</v>
      </c>
      <c r="D23" s="170">
        <v>-49061</v>
      </c>
      <c r="E23" s="170">
        <v>10767000</v>
      </c>
      <c r="F23" s="170">
        <v>-244310</v>
      </c>
      <c r="G23" s="170">
        <v>65208</v>
      </c>
      <c r="H23" s="170">
        <v>115803</v>
      </c>
      <c r="I23" s="170">
        <v>91137</v>
      </c>
      <c r="J23" s="170">
        <v>-104646</v>
      </c>
      <c r="K23" s="170">
        <v>148484</v>
      </c>
      <c r="L23" s="170">
        <v>11123</v>
      </c>
      <c r="M23" s="170">
        <v>-402622</v>
      </c>
      <c r="N23" s="170">
        <v>10447177</v>
      </c>
      <c r="O23" s="335">
        <v>3.8113030059102909E-2</v>
      </c>
      <c r="P23" s="335">
        <v>3.8146864384157153E-2</v>
      </c>
      <c r="Q23" s="336">
        <v>3.3834325054243886E-5</v>
      </c>
    </row>
    <row r="24" spans="1:17" s="4" customFormat="1" x14ac:dyDescent="0.35">
      <c r="A24" s="332"/>
      <c r="B24" s="169" t="s">
        <v>13</v>
      </c>
      <c r="C24" s="169">
        <v>339380555</v>
      </c>
      <c r="D24" s="169">
        <v>-232790</v>
      </c>
      <c r="E24" s="169">
        <v>13512553</v>
      </c>
      <c r="F24" s="169">
        <v>-297349</v>
      </c>
      <c r="G24" s="169">
        <v>156319</v>
      </c>
      <c r="H24" s="169">
        <v>-788561</v>
      </c>
      <c r="I24" s="169">
        <v>193853</v>
      </c>
      <c r="J24" s="169">
        <v>421024</v>
      </c>
      <c r="K24" s="169">
        <v>51027</v>
      </c>
      <c r="L24" s="169">
        <v>-84752</v>
      </c>
      <c r="M24" s="169">
        <v>237333</v>
      </c>
      <c r="N24" s="169">
        <v>13401447</v>
      </c>
      <c r="O24" s="333">
        <v>3.9515068011726391E-2</v>
      </c>
      <c r="P24" s="333">
        <v>3.8876809403714185E-2</v>
      </c>
      <c r="Q24" s="334">
        <v>-6.3825860801220574E-4</v>
      </c>
    </row>
    <row r="25" spans="1:17" s="4" customFormat="1" x14ac:dyDescent="0.35">
      <c r="A25" s="332"/>
      <c r="B25" s="170" t="s">
        <v>14</v>
      </c>
      <c r="C25" s="170">
        <v>226761586</v>
      </c>
      <c r="D25" s="170">
        <v>251003</v>
      </c>
      <c r="E25" s="170">
        <v>8264430</v>
      </c>
      <c r="F25" s="170">
        <v>-185766</v>
      </c>
      <c r="G25" s="170">
        <v>681996</v>
      </c>
      <c r="H25" s="170">
        <v>472861</v>
      </c>
      <c r="I25" s="170">
        <v>161527</v>
      </c>
      <c r="J25" s="170">
        <v>-185882</v>
      </c>
      <c r="K25" s="170">
        <v>92514</v>
      </c>
      <c r="L25" s="170">
        <v>164231</v>
      </c>
      <c r="M25" s="170">
        <v>7653</v>
      </c>
      <c r="N25" s="170">
        <v>9473564</v>
      </c>
      <c r="O25" s="335">
        <v>4.173144776565673E-2</v>
      </c>
      <c r="P25" s="335">
        <v>4.1733022230728833E-2</v>
      </c>
      <c r="Q25" s="336">
        <v>1.5744650721030706E-6</v>
      </c>
    </row>
    <row r="26" spans="1:17" s="4" customFormat="1" x14ac:dyDescent="0.35">
      <c r="A26" s="332"/>
      <c r="B26" s="169" t="s">
        <v>15</v>
      </c>
      <c r="C26" s="169">
        <v>203127250</v>
      </c>
      <c r="D26" s="169">
        <v>228191</v>
      </c>
      <c r="E26" s="169">
        <v>7830512</v>
      </c>
      <c r="F26" s="169">
        <v>-184537</v>
      </c>
      <c r="G26" s="169">
        <v>45119</v>
      </c>
      <c r="H26" s="169">
        <v>154646</v>
      </c>
      <c r="I26" s="169">
        <v>1023805</v>
      </c>
      <c r="J26" s="169">
        <v>-107492</v>
      </c>
      <c r="K26" s="169">
        <v>-127111</v>
      </c>
      <c r="L26" s="169">
        <v>-127272</v>
      </c>
      <c r="M26" s="169">
        <v>10739</v>
      </c>
      <c r="N26" s="169">
        <v>8518409</v>
      </c>
      <c r="O26" s="333">
        <v>4.1889260292769841E-2</v>
      </c>
      <c r="P26" s="333">
        <v>4.2505536676436195E-2</v>
      </c>
      <c r="Q26" s="334">
        <v>6.1627638366635457E-4</v>
      </c>
    </row>
    <row r="27" spans="1:17" s="4" customFormat="1" x14ac:dyDescent="0.35">
      <c r="A27" s="332"/>
      <c r="B27" s="170" t="s">
        <v>16</v>
      </c>
      <c r="C27" s="170">
        <v>161020791</v>
      </c>
      <c r="D27" s="170">
        <v>-741851</v>
      </c>
      <c r="E27" s="170">
        <v>6934980</v>
      </c>
      <c r="F27" s="170">
        <v>-176470</v>
      </c>
      <c r="G27" s="170">
        <v>-874559</v>
      </c>
      <c r="H27" s="170">
        <v>434900</v>
      </c>
      <c r="I27" s="170">
        <v>1578137</v>
      </c>
      <c r="J27" s="170">
        <v>3013</v>
      </c>
      <c r="K27" s="170">
        <v>-4767</v>
      </c>
      <c r="L27" s="170">
        <v>-412661</v>
      </c>
      <c r="M27" s="170">
        <v>91405</v>
      </c>
      <c r="N27" s="170">
        <v>7573978</v>
      </c>
      <c r="O27" s="335">
        <v>4.7254979350375037E-2</v>
      </c>
      <c r="P27" s="335">
        <v>4.8991579654434902E-2</v>
      </c>
      <c r="Q27" s="336">
        <v>1.7366003040598654E-3</v>
      </c>
    </row>
    <row r="28" spans="1:17" s="4" customFormat="1" x14ac:dyDescent="0.35">
      <c r="A28" s="332"/>
      <c r="B28" s="169" t="s">
        <v>17</v>
      </c>
      <c r="C28" s="169">
        <v>388666415</v>
      </c>
      <c r="D28" s="169">
        <v>408093</v>
      </c>
      <c r="E28" s="169">
        <v>13869619</v>
      </c>
      <c r="F28" s="169">
        <v>-328461</v>
      </c>
      <c r="G28" s="169">
        <v>1523926</v>
      </c>
      <c r="H28" s="169">
        <v>-645132</v>
      </c>
      <c r="I28" s="169">
        <v>411759</v>
      </c>
      <c r="J28" s="169">
        <v>198732</v>
      </c>
      <c r="K28" s="169">
        <v>-59553</v>
      </c>
      <c r="L28" s="169">
        <v>-85137</v>
      </c>
      <c r="M28" s="169">
        <v>-90906</v>
      </c>
      <c r="N28" s="169">
        <v>14794847</v>
      </c>
      <c r="O28" s="333">
        <v>3.8025742359866971E-2</v>
      </c>
      <c r="P28" s="333">
        <v>3.8448823434625634E-2</v>
      </c>
      <c r="Q28" s="334">
        <v>4.230810747586633E-4</v>
      </c>
    </row>
    <row r="29" spans="1:17" s="4" customFormat="1" x14ac:dyDescent="0.35">
      <c r="A29" s="332"/>
      <c r="B29" s="170" t="s">
        <v>18</v>
      </c>
      <c r="C29" s="170">
        <v>96809901</v>
      </c>
      <c r="D29" s="170">
        <v>85914</v>
      </c>
      <c r="E29" s="170">
        <v>3458041</v>
      </c>
      <c r="F29" s="170">
        <v>-77169</v>
      </c>
      <c r="G29" s="170">
        <v>402275</v>
      </c>
      <c r="H29" s="170">
        <v>187463</v>
      </c>
      <c r="I29" s="170">
        <v>391892</v>
      </c>
      <c r="J29" s="170">
        <v>-1123</v>
      </c>
      <c r="K29" s="170">
        <v>-5917</v>
      </c>
      <c r="L29" s="170">
        <v>133868</v>
      </c>
      <c r="M29" s="170">
        <v>-3392</v>
      </c>
      <c r="N29" s="170">
        <v>4485938</v>
      </c>
      <c r="O29" s="335">
        <v>4.6296509297124956E-2</v>
      </c>
      <c r="P29" s="335">
        <v>4.6435974374058553E-2</v>
      </c>
      <c r="Q29" s="336">
        <v>1.3946507693359672E-4</v>
      </c>
    </row>
    <row r="30" spans="1:17" s="4" customFormat="1" x14ac:dyDescent="0.35">
      <c r="A30" s="332"/>
      <c r="B30" s="169" t="s">
        <v>19</v>
      </c>
      <c r="C30" s="169">
        <v>283367180</v>
      </c>
      <c r="D30" s="169">
        <v>94022</v>
      </c>
      <c r="E30" s="169">
        <v>10322294</v>
      </c>
      <c r="F30" s="169">
        <v>-247034</v>
      </c>
      <c r="G30" s="169">
        <v>916007</v>
      </c>
      <c r="H30" s="169">
        <v>-1051228</v>
      </c>
      <c r="I30" s="169">
        <v>-435048</v>
      </c>
      <c r="J30" s="169">
        <v>-717444</v>
      </c>
      <c r="K30" s="169">
        <v>-245682</v>
      </c>
      <c r="L30" s="169">
        <v>-118646</v>
      </c>
      <c r="M30" s="169">
        <v>153038</v>
      </c>
      <c r="N30" s="169">
        <v>8576257</v>
      </c>
      <c r="O30" s="333">
        <v>3.0255488015605042E-2</v>
      </c>
      <c r="P30" s="333">
        <v>3.0521482640355924E-2</v>
      </c>
      <c r="Q30" s="334">
        <v>2.6599462475088154E-4</v>
      </c>
    </row>
    <row r="31" spans="1:17" s="4" customFormat="1" x14ac:dyDescent="0.35">
      <c r="A31" s="332"/>
      <c r="B31" s="170" t="s">
        <v>20</v>
      </c>
      <c r="C31" s="170">
        <v>116063496</v>
      </c>
      <c r="D31" s="170">
        <v>-34735</v>
      </c>
      <c r="E31" s="170">
        <v>4101983</v>
      </c>
      <c r="F31" s="170">
        <v>-83554</v>
      </c>
      <c r="G31" s="170">
        <v>506161</v>
      </c>
      <c r="H31" s="170">
        <v>5259</v>
      </c>
      <c r="I31" s="170">
        <v>-269844</v>
      </c>
      <c r="J31" s="170">
        <v>-97906</v>
      </c>
      <c r="K31" s="170">
        <v>37256</v>
      </c>
      <c r="L31" s="170">
        <v>138138</v>
      </c>
      <c r="M31" s="170">
        <v>61670</v>
      </c>
      <c r="N31" s="170">
        <v>4399163</v>
      </c>
      <c r="O31" s="335">
        <v>3.7914418477673822E-2</v>
      </c>
      <c r="P31" s="335">
        <v>3.6589968945154538E-2</v>
      </c>
      <c r="Q31" s="336">
        <v>-1.324449532519284E-3</v>
      </c>
    </row>
    <row r="32" spans="1:17" s="4" customFormat="1" x14ac:dyDescent="0.35">
      <c r="A32" s="332"/>
      <c r="B32" s="169" t="s">
        <v>21</v>
      </c>
      <c r="C32" s="169">
        <v>140466990</v>
      </c>
      <c r="D32" s="169">
        <v>-284147</v>
      </c>
      <c r="E32" s="169">
        <v>5274091</v>
      </c>
      <c r="F32" s="169">
        <v>-124755</v>
      </c>
      <c r="G32" s="169">
        <v>266356</v>
      </c>
      <c r="H32" s="169">
        <v>-70657</v>
      </c>
      <c r="I32" s="169">
        <v>365567</v>
      </c>
      <c r="J32" s="169">
        <v>186350</v>
      </c>
      <c r="K32" s="169">
        <v>29528</v>
      </c>
      <c r="L32" s="169">
        <v>57521</v>
      </c>
      <c r="M32" s="169">
        <v>-19970</v>
      </c>
      <c r="N32" s="169">
        <v>5964031</v>
      </c>
      <c r="O32" s="333">
        <v>4.2544657194604048E-2</v>
      </c>
      <c r="P32" s="333">
        <v>4.2995412123012722E-2</v>
      </c>
      <c r="Q32" s="334">
        <v>4.5075492840867398E-4</v>
      </c>
    </row>
    <row r="33" spans="1:17" s="4" customFormat="1" x14ac:dyDescent="0.35">
      <c r="A33" s="332"/>
      <c r="B33" s="170" t="s">
        <v>22</v>
      </c>
      <c r="C33" s="170">
        <v>97760147</v>
      </c>
      <c r="D33" s="170">
        <v>-188619</v>
      </c>
      <c r="E33" s="170">
        <v>4659182</v>
      </c>
      <c r="F33" s="170">
        <v>-101802</v>
      </c>
      <c r="G33" s="170">
        <v>-1035249</v>
      </c>
      <c r="H33" s="170">
        <v>-48069</v>
      </c>
      <c r="I33" s="170">
        <v>390015</v>
      </c>
      <c r="J33" s="170">
        <v>-67864</v>
      </c>
      <c r="K33" s="170">
        <v>24688</v>
      </c>
      <c r="L33" s="170">
        <v>-64522</v>
      </c>
      <c r="M33" s="170">
        <v>94454</v>
      </c>
      <c r="N33" s="170">
        <v>3850833</v>
      </c>
      <c r="O33" s="335">
        <v>3.946676944528326E-2</v>
      </c>
      <c r="P33" s="335">
        <v>3.9004260426054982E-2</v>
      </c>
      <c r="Q33" s="336">
        <v>-4.6250901922827853E-4</v>
      </c>
    </row>
    <row r="34" spans="1:17" s="4" customFormat="1" x14ac:dyDescent="0.35">
      <c r="A34" s="332"/>
      <c r="B34" s="169" t="s">
        <v>23</v>
      </c>
      <c r="C34" s="169">
        <v>228077128</v>
      </c>
      <c r="D34" s="169">
        <v>-285982</v>
      </c>
      <c r="E34" s="169">
        <v>8723258</v>
      </c>
      <c r="F34" s="169">
        <v>-208555</v>
      </c>
      <c r="G34" s="169">
        <v>123940</v>
      </c>
      <c r="H34" s="169">
        <v>1310645</v>
      </c>
      <c r="I34" s="169">
        <v>2692941</v>
      </c>
      <c r="J34" s="169">
        <v>33332</v>
      </c>
      <c r="K34" s="169">
        <v>-281634</v>
      </c>
      <c r="L34" s="169">
        <v>29041</v>
      </c>
      <c r="M34" s="169">
        <v>109855</v>
      </c>
      <c r="N34" s="169">
        <v>12532823</v>
      </c>
      <c r="O34" s="333">
        <v>5.5018920709060393E-2</v>
      </c>
      <c r="P34" s="333">
        <v>5.612624465678584E-2</v>
      </c>
      <c r="Q34" s="334">
        <v>1.1073239477254471E-3</v>
      </c>
    </row>
    <row r="35" spans="1:17" s="4" customFormat="1" x14ac:dyDescent="0.35">
      <c r="A35" s="332"/>
      <c r="B35" s="171" t="s">
        <v>24</v>
      </c>
      <c r="C35" s="171">
        <v>469047025</v>
      </c>
      <c r="D35" s="171">
        <v>431196</v>
      </c>
      <c r="E35" s="171">
        <v>19463054</v>
      </c>
      <c r="F35" s="171">
        <v>-434832</v>
      </c>
      <c r="G35" s="171">
        <v>-841203</v>
      </c>
      <c r="H35" s="171">
        <v>1828928</v>
      </c>
      <c r="I35" s="171">
        <v>-2211310</v>
      </c>
      <c r="J35" s="171">
        <v>-144455</v>
      </c>
      <c r="K35" s="171">
        <v>-124017</v>
      </c>
      <c r="L35" s="171">
        <v>51424</v>
      </c>
      <c r="M35" s="171">
        <v>519877</v>
      </c>
      <c r="N35" s="171">
        <v>18107466</v>
      </c>
      <c r="O35" s="337">
        <v>3.8569341856648127E-2</v>
      </c>
      <c r="P35" s="337">
        <v>3.8304411603565347E-2</v>
      </c>
      <c r="Q35" s="338">
        <v>-2.6493025308278045E-4</v>
      </c>
    </row>
    <row r="36" spans="1:17" s="4" customFormat="1" ht="6" customHeight="1" x14ac:dyDescent="0.35">
      <c r="A36" s="332"/>
      <c r="B36" s="171"/>
    </row>
    <row r="37" spans="1:17" s="4" customFormat="1" ht="16.5" customHeight="1" x14ac:dyDescent="0.35">
      <c r="A37" s="332"/>
      <c r="B37" s="172" t="s">
        <v>25</v>
      </c>
      <c r="C37" s="172">
        <v>4474443600</v>
      </c>
      <c r="D37" s="172">
        <v>0</v>
      </c>
      <c r="E37" s="172">
        <v>177050800</v>
      </c>
      <c r="F37" s="172">
        <v>-5126564</v>
      </c>
      <c r="G37" s="172">
        <v>0</v>
      </c>
      <c r="H37" s="172">
        <v>0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171924236</v>
      </c>
      <c r="O37" s="172">
        <v>0.84104283952551584</v>
      </c>
      <c r="P37" s="172">
        <v>0.83864532135403724</v>
      </c>
      <c r="Q37" s="172">
        <v>-2.397518171478371E-3</v>
      </c>
    </row>
    <row r="38" spans="1:17" s="4" customFormat="1" ht="6" customHeight="1" x14ac:dyDescent="0.25"/>
    <row r="39" spans="1:17" s="4" customFormat="1" ht="12.75" customHeight="1" x14ac:dyDescent="0.25">
      <c r="A39" s="332"/>
      <c r="B39" s="12" t="s">
        <v>237</v>
      </c>
    </row>
    <row r="40" spans="1:17" s="4" customFormat="1" ht="12.75" customHeight="1" x14ac:dyDescent="0.3">
      <c r="B40" s="360"/>
      <c r="C40" s="361"/>
      <c r="D40" s="361"/>
      <c r="E40" s="361"/>
      <c r="F40" s="361"/>
      <c r="G40" s="361"/>
      <c r="I40" s="116"/>
      <c r="N40" s="339"/>
    </row>
    <row r="41" spans="1:17" s="4" customFormat="1" ht="12.75" customHeight="1" x14ac:dyDescent="0.25">
      <c r="B41" s="117"/>
      <c r="C41" s="117"/>
      <c r="D41" s="117"/>
      <c r="E41" s="117"/>
      <c r="F41" s="117"/>
      <c r="G41" s="117"/>
      <c r="I41" s="10"/>
      <c r="J41" s="9"/>
    </row>
    <row r="42" spans="1:17" ht="12.75" customHeight="1" x14ac:dyDescent="0.35">
      <c r="B42" s="117"/>
      <c r="C42" s="117"/>
      <c r="D42" s="117"/>
      <c r="E42" s="117"/>
      <c r="F42" s="117"/>
      <c r="G42" s="117"/>
      <c r="J42" s="9"/>
    </row>
    <row r="43" spans="1:17" x14ac:dyDescent="0.35">
      <c r="J43" s="9"/>
    </row>
    <row r="44" spans="1:17" x14ac:dyDescent="0.35">
      <c r="J44" s="9"/>
    </row>
    <row r="45" spans="1:17" x14ac:dyDescent="0.35">
      <c r="J45" s="9"/>
    </row>
    <row r="46" spans="1:17" x14ac:dyDescent="0.35">
      <c r="J46" s="9"/>
    </row>
    <row r="47" spans="1:17" x14ac:dyDescent="0.35">
      <c r="J47" s="9"/>
    </row>
    <row r="48" spans="1:17" x14ac:dyDescent="0.35">
      <c r="J48" s="9"/>
    </row>
    <row r="49" spans="10:10" x14ac:dyDescent="0.35">
      <c r="J49" s="9"/>
    </row>
    <row r="50" spans="10:10" x14ac:dyDescent="0.35">
      <c r="J50" s="9"/>
    </row>
    <row r="51" spans="10:10" x14ac:dyDescent="0.35">
      <c r="J51" s="9"/>
    </row>
    <row r="52" spans="10:10" x14ac:dyDescent="0.35">
      <c r="J52" s="9"/>
    </row>
    <row r="53" spans="10:10" x14ac:dyDescent="0.35">
      <c r="J53" s="9"/>
    </row>
    <row r="54" spans="10:10" x14ac:dyDescent="0.35">
      <c r="J54" s="9"/>
    </row>
    <row r="55" spans="10:10" x14ac:dyDescent="0.35">
      <c r="J55" s="9"/>
    </row>
    <row r="56" spans="10:10" x14ac:dyDescent="0.35">
      <c r="J56" s="9"/>
    </row>
    <row r="57" spans="10:10" x14ac:dyDescent="0.35">
      <c r="J57" s="9"/>
    </row>
    <row r="58" spans="10:10" x14ac:dyDescent="0.35">
      <c r="J58" s="9"/>
    </row>
    <row r="59" spans="10:10" x14ac:dyDescent="0.35">
      <c r="J59" s="9"/>
    </row>
    <row r="60" spans="10:10" x14ac:dyDescent="0.35">
      <c r="J60" s="9"/>
    </row>
    <row r="61" spans="10:10" x14ac:dyDescent="0.35">
      <c r="J61" s="9"/>
    </row>
    <row r="62" spans="10:10" x14ac:dyDescent="0.35">
      <c r="J62" s="9"/>
    </row>
    <row r="63" spans="10:10" x14ac:dyDescent="0.35">
      <c r="J63" s="69"/>
    </row>
  </sheetData>
  <mergeCells count="17">
    <mergeCell ref="B8:B12"/>
    <mergeCell ref="C8:C12"/>
    <mergeCell ref="D8:D12"/>
    <mergeCell ref="P8:P12"/>
    <mergeCell ref="Q8:Q12"/>
    <mergeCell ref="B40:G40"/>
    <mergeCell ref="K8:K12"/>
    <mergeCell ref="L8:L12"/>
    <mergeCell ref="M8:M12"/>
    <mergeCell ref="N8:N12"/>
    <mergeCell ref="O8:O12"/>
    <mergeCell ref="F8:F12"/>
    <mergeCell ref="G8:G12"/>
    <mergeCell ref="H8:H12"/>
    <mergeCell ref="I8:I12"/>
    <mergeCell ref="J8:J12"/>
    <mergeCell ref="E8:E12"/>
  </mergeCells>
  <conditionalFormatting sqref="Q7">
    <cfRule type="expression" dxfId="0" priority="1" stopIfTrue="1">
      <formula>$A$2&gt;0</formula>
    </cfRule>
  </conditionalFormatting>
  <hyperlinks>
    <hyperlink ref="Q2" location="Cynnwys!A1" display="Yn ol i cynnwy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zoomScale="60" zoomScaleNormal="60" workbookViewId="0">
      <selection activeCell="B6" sqref="B6"/>
    </sheetView>
  </sheetViews>
  <sheetFormatPr defaultColWidth="8.84375" defaultRowHeight="15.5" x14ac:dyDescent="0.35"/>
  <cols>
    <col min="1" max="1" width="3.3046875" style="1" customWidth="1"/>
    <col min="2" max="2" width="23.69140625" style="1" customWidth="1"/>
    <col min="3" max="3" width="2.765625" style="1" customWidth="1"/>
    <col min="4" max="4" width="21.4609375" style="1" customWidth="1"/>
    <col min="5" max="5" width="2.765625" style="1" customWidth="1"/>
    <col min="6" max="6" width="21.765625" style="1" customWidth="1"/>
    <col min="7" max="7" width="2.765625" style="1" customWidth="1"/>
    <col min="8" max="8" width="11.84375" style="1" customWidth="1"/>
    <col min="9" max="9" width="2.765625" style="1" customWidth="1"/>
    <col min="10" max="10" width="11.84375" style="1" customWidth="1"/>
    <col min="11" max="256" width="8.84375" style="1"/>
    <col min="257" max="257" width="3.3046875" style="1" customWidth="1"/>
    <col min="258" max="258" width="19.07421875" style="1" customWidth="1"/>
    <col min="259" max="259" width="2.765625" style="1" customWidth="1"/>
    <col min="260" max="260" width="21.4609375" style="1" customWidth="1"/>
    <col min="261" max="261" width="2.765625" style="1" customWidth="1"/>
    <col min="262" max="262" width="21.765625" style="1" customWidth="1"/>
    <col min="263" max="263" width="2.765625" style="1" customWidth="1"/>
    <col min="264" max="264" width="11.84375" style="1" customWidth="1"/>
    <col min="265" max="265" width="2.765625" style="1" customWidth="1"/>
    <col min="266" max="266" width="11.84375" style="1" customWidth="1"/>
    <col min="267" max="512" width="8.84375" style="1"/>
    <col min="513" max="513" width="3.3046875" style="1" customWidth="1"/>
    <col min="514" max="514" width="19.07421875" style="1" customWidth="1"/>
    <col min="515" max="515" width="2.765625" style="1" customWidth="1"/>
    <col min="516" max="516" width="21.4609375" style="1" customWidth="1"/>
    <col min="517" max="517" width="2.765625" style="1" customWidth="1"/>
    <col min="518" max="518" width="21.765625" style="1" customWidth="1"/>
    <col min="519" max="519" width="2.765625" style="1" customWidth="1"/>
    <col min="520" max="520" width="11.84375" style="1" customWidth="1"/>
    <col min="521" max="521" width="2.765625" style="1" customWidth="1"/>
    <col min="522" max="522" width="11.84375" style="1" customWidth="1"/>
    <col min="523" max="768" width="8.84375" style="1"/>
    <col min="769" max="769" width="3.3046875" style="1" customWidth="1"/>
    <col min="770" max="770" width="19.07421875" style="1" customWidth="1"/>
    <col min="771" max="771" width="2.765625" style="1" customWidth="1"/>
    <col min="772" max="772" width="21.4609375" style="1" customWidth="1"/>
    <col min="773" max="773" width="2.765625" style="1" customWidth="1"/>
    <col min="774" max="774" width="21.765625" style="1" customWidth="1"/>
    <col min="775" max="775" width="2.765625" style="1" customWidth="1"/>
    <col min="776" max="776" width="11.84375" style="1" customWidth="1"/>
    <col min="777" max="777" width="2.765625" style="1" customWidth="1"/>
    <col min="778" max="778" width="11.84375" style="1" customWidth="1"/>
    <col min="779" max="1024" width="8.84375" style="1"/>
    <col min="1025" max="1025" width="3.3046875" style="1" customWidth="1"/>
    <col min="1026" max="1026" width="19.07421875" style="1" customWidth="1"/>
    <col min="1027" max="1027" width="2.765625" style="1" customWidth="1"/>
    <col min="1028" max="1028" width="21.4609375" style="1" customWidth="1"/>
    <col min="1029" max="1029" width="2.765625" style="1" customWidth="1"/>
    <col min="1030" max="1030" width="21.765625" style="1" customWidth="1"/>
    <col min="1031" max="1031" width="2.765625" style="1" customWidth="1"/>
    <col min="1032" max="1032" width="11.84375" style="1" customWidth="1"/>
    <col min="1033" max="1033" width="2.765625" style="1" customWidth="1"/>
    <col min="1034" max="1034" width="11.84375" style="1" customWidth="1"/>
    <col min="1035" max="1280" width="8.84375" style="1"/>
    <col min="1281" max="1281" width="3.3046875" style="1" customWidth="1"/>
    <col min="1282" max="1282" width="19.07421875" style="1" customWidth="1"/>
    <col min="1283" max="1283" width="2.765625" style="1" customWidth="1"/>
    <col min="1284" max="1284" width="21.4609375" style="1" customWidth="1"/>
    <col min="1285" max="1285" width="2.765625" style="1" customWidth="1"/>
    <col min="1286" max="1286" width="21.765625" style="1" customWidth="1"/>
    <col min="1287" max="1287" width="2.765625" style="1" customWidth="1"/>
    <col min="1288" max="1288" width="11.84375" style="1" customWidth="1"/>
    <col min="1289" max="1289" width="2.765625" style="1" customWidth="1"/>
    <col min="1290" max="1290" width="11.84375" style="1" customWidth="1"/>
    <col min="1291" max="1536" width="8.84375" style="1"/>
    <col min="1537" max="1537" width="3.3046875" style="1" customWidth="1"/>
    <col min="1538" max="1538" width="19.07421875" style="1" customWidth="1"/>
    <col min="1539" max="1539" width="2.765625" style="1" customWidth="1"/>
    <col min="1540" max="1540" width="21.4609375" style="1" customWidth="1"/>
    <col min="1541" max="1541" width="2.765625" style="1" customWidth="1"/>
    <col min="1542" max="1542" width="21.765625" style="1" customWidth="1"/>
    <col min="1543" max="1543" width="2.765625" style="1" customWidth="1"/>
    <col min="1544" max="1544" width="11.84375" style="1" customWidth="1"/>
    <col min="1545" max="1545" width="2.765625" style="1" customWidth="1"/>
    <col min="1546" max="1546" width="11.84375" style="1" customWidth="1"/>
    <col min="1547" max="1792" width="8.84375" style="1"/>
    <col min="1793" max="1793" width="3.3046875" style="1" customWidth="1"/>
    <col min="1794" max="1794" width="19.07421875" style="1" customWidth="1"/>
    <col min="1795" max="1795" width="2.765625" style="1" customWidth="1"/>
    <col min="1796" max="1796" width="21.4609375" style="1" customWidth="1"/>
    <col min="1797" max="1797" width="2.765625" style="1" customWidth="1"/>
    <col min="1798" max="1798" width="21.765625" style="1" customWidth="1"/>
    <col min="1799" max="1799" width="2.765625" style="1" customWidth="1"/>
    <col min="1800" max="1800" width="11.84375" style="1" customWidth="1"/>
    <col min="1801" max="1801" width="2.765625" style="1" customWidth="1"/>
    <col min="1802" max="1802" width="11.84375" style="1" customWidth="1"/>
    <col min="1803" max="2048" width="8.84375" style="1"/>
    <col min="2049" max="2049" width="3.3046875" style="1" customWidth="1"/>
    <col min="2050" max="2050" width="19.07421875" style="1" customWidth="1"/>
    <col min="2051" max="2051" width="2.765625" style="1" customWidth="1"/>
    <col min="2052" max="2052" width="21.4609375" style="1" customWidth="1"/>
    <col min="2053" max="2053" width="2.765625" style="1" customWidth="1"/>
    <col min="2054" max="2054" width="21.765625" style="1" customWidth="1"/>
    <col min="2055" max="2055" width="2.765625" style="1" customWidth="1"/>
    <col min="2056" max="2056" width="11.84375" style="1" customWidth="1"/>
    <col min="2057" max="2057" width="2.765625" style="1" customWidth="1"/>
    <col min="2058" max="2058" width="11.84375" style="1" customWidth="1"/>
    <col min="2059" max="2304" width="8.84375" style="1"/>
    <col min="2305" max="2305" width="3.3046875" style="1" customWidth="1"/>
    <col min="2306" max="2306" width="19.07421875" style="1" customWidth="1"/>
    <col min="2307" max="2307" width="2.765625" style="1" customWidth="1"/>
    <col min="2308" max="2308" width="21.4609375" style="1" customWidth="1"/>
    <col min="2309" max="2309" width="2.765625" style="1" customWidth="1"/>
    <col min="2310" max="2310" width="21.765625" style="1" customWidth="1"/>
    <col min="2311" max="2311" width="2.765625" style="1" customWidth="1"/>
    <col min="2312" max="2312" width="11.84375" style="1" customWidth="1"/>
    <col min="2313" max="2313" width="2.765625" style="1" customWidth="1"/>
    <col min="2314" max="2314" width="11.84375" style="1" customWidth="1"/>
    <col min="2315" max="2560" width="8.84375" style="1"/>
    <col min="2561" max="2561" width="3.3046875" style="1" customWidth="1"/>
    <col min="2562" max="2562" width="19.07421875" style="1" customWidth="1"/>
    <col min="2563" max="2563" width="2.765625" style="1" customWidth="1"/>
    <col min="2564" max="2564" width="21.4609375" style="1" customWidth="1"/>
    <col min="2565" max="2565" width="2.765625" style="1" customWidth="1"/>
    <col min="2566" max="2566" width="21.765625" style="1" customWidth="1"/>
    <col min="2567" max="2567" width="2.765625" style="1" customWidth="1"/>
    <col min="2568" max="2568" width="11.84375" style="1" customWidth="1"/>
    <col min="2569" max="2569" width="2.765625" style="1" customWidth="1"/>
    <col min="2570" max="2570" width="11.84375" style="1" customWidth="1"/>
    <col min="2571" max="2816" width="8.84375" style="1"/>
    <col min="2817" max="2817" width="3.3046875" style="1" customWidth="1"/>
    <col min="2818" max="2818" width="19.07421875" style="1" customWidth="1"/>
    <col min="2819" max="2819" width="2.765625" style="1" customWidth="1"/>
    <col min="2820" max="2820" width="21.4609375" style="1" customWidth="1"/>
    <col min="2821" max="2821" width="2.765625" style="1" customWidth="1"/>
    <col min="2822" max="2822" width="21.765625" style="1" customWidth="1"/>
    <col min="2823" max="2823" width="2.765625" style="1" customWidth="1"/>
    <col min="2824" max="2824" width="11.84375" style="1" customWidth="1"/>
    <col min="2825" max="2825" width="2.765625" style="1" customWidth="1"/>
    <col min="2826" max="2826" width="11.84375" style="1" customWidth="1"/>
    <col min="2827" max="3072" width="8.84375" style="1"/>
    <col min="3073" max="3073" width="3.3046875" style="1" customWidth="1"/>
    <col min="3074" max="3074" width="19.07421875" style="1" customWidth="1"/>
    <col min="3075" max="3075" width="2.765625" style="1" customWidth="1"/>
    <col min="3076" max="3076" width="21.4609375" style="1" customWidth="1"/>
    <col min="3077" max="3077" width="2.765625" style="1" customWidth="1"/>
    <col min="3078" max="3078" width="21.765625" style="1" customWidth="1"/>
    <col min="3079" max="3079" width="2.765625" style="1" customWidth="1"/>
    <col min="3080" max="3080" width="11.84375" style="1" customWidth="1"/>
    <col min="3081" max="3081" width="2.765625" style="1" customWidth="1"/>
    <col min="3082" max="3082" width="11.84375" style="1" customWidth="1"/>
    <col min="3083" max="3328" width="8.84375" style="1"/>
    <col min="3329" max="3329" width="3.3046875" style="1" customWidth="1"/>
    <col min="3330" max="3330" width="19.07421875" style="1" customWidth="1"/>
    <col min="3331" max="3331" width="2.765625" style="1" customWidth="1"/>
    <col min="3332" max="3332" width="21.4609375" style="1" customWidth="1"/>
    <col min="3333" max="3333" width="2.765625" style="1" customWidth="1"/>
    <col min="3334" max="3334" width="21.765625" style="1" customWidth="1"/>
    <col min="3335" max="3335" width="2.765625" style="1" customWidth="1"/>
    <col min="3336" max="3336" width="11.84375" style="1" customWidth="1"/>
    <col min="3337" max="3337" width="2.765625" style="1" customWidth="1"/>
    <col min="3338" max="3338" width="11.84375" style="1" customWidth="1"/>
    <col min="3339" max="3584" width="8.84375" style="1"/>
    <col min="3585" max="3585" width="3.3046875" style="1" customWidth="1"/>
    <col min="3586" max="3586" width="19.07421875" style="1" customWidth="1"/>
    <col min="3587" max="3587" width="2.765625" style="1" customWidth="1"/>
    <col min="3588" max="3588" width="21.4609375" style="1" customWidth="1"/>
    <col min="3589" max="3589" width="2.765625" style="1" customWidth="1"/>
    <col min="3590" max="3590" width="21.765625" style="1" customWidth="1"/>
    <col min="3591" max="3591" width="2.765625" style="1" customWidth="1"/>
    <col min="3592" max="3592" width="11.84375" style="1" customWidth="1"/>
    <col min="3593" max="3593" width="2.765625" style="1" customWidth="1"/>
    <col min="3594" max="3594" width="11.84375" style="1" customWidth="1"/>
    <col min="3595" max="3840" width="8.84375" style="1"/>
    <col min="3841" max="3841" width="3.3046875" style="1" customWidth="1"/>
    <col min="3842" max="3842" width="19.07421875" style="1" customWidth="1"/>
    <col min="3843" max="3843" width="2.765625" style="1" customWidth="1"/>
    <col min="3844" max="3844" width="21.4609375" style="1" customWidth="1"/>
    <col min="3845" max="3845" width="2.765625" style="1" customWidth="1"/>
    <col min="3846" max="3846" width="21.765625" style="1" customWidth="1"/>
    <col min="3847" max="3847" width="2.765625" style="1" customWidth="1"/>
    <col min="3848" max="3848" width="11.84375" style="1" customWidth="1"/>
    <col min="3849" max="3849" width="2.765625" style="1" customWidth="1"/>
    <col min="3850" max="3850" width="11.84375" style="1" customWidth="1"/>
    <col min="3851" max="4096" width="8.84375" style="1"/>
    <col min="4097" max="4097" width="3.3046875" style="1" customWidth="1"/>
    <col min="4098" max="4098" width="19.07421875" style="1" customWidth="1"/>
    <col min="4099" max="4099" width="2.765625" style="1" customWidth="1"/>
    <col min="4100" max="4100" width="21.4609375" style="1" customWidth="1"/>
    <col min="4101" max="4101" width="2.765625" style="1" customWidth="1"/>
    <col min="4102" max="4102" width="21.765625" style="1" customWidth="1"/>
    <col min="4103" max="4103" width="2.765625" style="1" customWidth="1"/>
    <col min="4104" max="4104" width="11.84375" style="1" customWidth="1"/>
    <col min="4105" max="4105" width="2.765625" style="1" customWidth="1"/>
    <col min="4106" max="4106" width="11.84375" style="1" customWidth="1"/>
    <col min="4107" max="4352" width="8.84375" style="1"/>
    <col min="4353" max="4353" width="3.3046875" style="1" customWidth="1"/>
    <col min="4354" max="4354" width="19.07421875" style="1" customWidth="1"/>
    <col min="4355" max="4355" width="2.765625" style="1" customWidth="1"/>
    <col min="4356" max="4356" width="21.4609375" style="1" customWidth="1"/>
    <col min="4357" max="4357" width="2.765625" style="1" customWidth="1"/>
    <col min="4358" max="4358" width="21.765625" style="1" customWidth="1"/>
    <col min="4359" max="4359" width="2.765625" style="1" customWidth="1"/>
    <col min="4360" max="4360" width="11.84375" style="1" customWidth="1"/>
    <col min="4361" max="4361" width="2.765625" style="1" customWidth="1"/>
    <col min="4362" max="4362" width="11.84375" style="1" customWidth="1"/>
    <col min="4363" max="4608" width="8.84375" style="1"/>
    <col min="4609" max="4609" width="3.3046875" style="1" customWidth="1"/>
    <col min="4610" max="4610" width="19.07421875" style="1" customWidth="1"/>
    <col min="4611" max="4611" width="2.765625" style="1" customWidth="1"/>
    <col min="4612" max="4612" width="21.4609375" style="1" customWidth="1"/>
    <col min="4613" max="4613" width="2.765625" style="1" customWidth="1"/>
    <col min="4614" max="4614" width="21.765625" style="1" customWidth="1"/>
    <col min="4615" max="4615" width="2.765625" style="1" customWidth="1"/>
    <col min="4616" max="4616" width="11.84375" style="1" customWidth="1"/>
    <col min="4617" max="4617" width="2.765625" style="1" customWidth="1"/>
    <col min="4618" max="4618" width="11.84375" style="1" customWidth="1"/>
    <col min="4619" max="4864" width="8.84375" style="1"/>
    <col min="4865" max="4865" width="3.3046875" style="1" customWidth="1"/>
    <col min="4866" max="4866" width="19.07421875" style="1" customWidth="1"/>
    <col min="4867" max="4867" width="2.765625" style="1" customWidth="1"/>
    <col min="4868" max="4868" width="21.4609375" style="1" customWidth="1"/>
    <col min="4869" max="4869" width="2.765625" style="1" customWidth="1"/>
    <col min="4870" max="4870" width="21.765625" style="1" customWidth="1"/>
    <col min="4871" max="4871" width="2.765625" style="1" customWidth="1"/>
    <col min="4872" max="4872" width="11.84375" style="1" customWidth="1"/>
    <col min="4873" max="4873" width="2.765625" style="1" customWidth="1"/>
    <col min="4874" max="4874" width="11.84375" style="1" customWidth="1"/>
    <col min="4875" max="5120" width="8.84375" style="1"/>
    <col min="5121" max="5121" width="3.3046875" style="1" customWidth="1"/>
    <col min="5122" max="5122" width="19.07421875" style="1" customWidth="1"/>
    <col min="5123" max="5123" width="2.765625" style="1" customWidth="1"/>
    <col min="5124" max="5124" width="21.4609375" style="1" customWidth="1"/>
    <col min="5125" max="5125" width="2.765625" style="1" customWidth="1"/>
    <col min="5126" max="5126" width="21.765625" style="1" customWidth="1"/>
    <col min="5127" max="5127" width="2.765625" style="1" customWidth="1"/>
    <col min="5128" max="5128" width="11.84375" style="1" customWidth="1"/>
    <col min="5129" max="5129" width="2.765625" style="1" customWidth="1"/>
    <col min="5130" max="5130" width="11.84375" style="1" customWidth="1"/>
    <col min="5131" max="5376" width="8.84375" style="1"/>
    <col min="5377" max="5377" width="3.3046875" style="1" customWidth="1"/>
    <col min="5378" max="5378" width="19.07421875" style="1" customWidth="1"/>
    <col min="5379" max="5379" width="2.765625" style="1" customWidth="1"/>
    <col min="5380" max="5380" width="21.4609375" style="1" customWidth="1"/>
    <col min="5381" max="5381" width="2.765625" style="1" customWidth="1"/>
    <col min="5382" max="5382" width="21.765625" style="1" customWidth="1"/>
    <col min="5383" max="5383" width="2.765625" style="1" customWidth="1"/>
    <col min="5384" max="5384" width="11.84375" style="1" customWidth="1"/>
    <col min="5385" max="5385" width="2.765625" style="1" customWidth="1"/>
    <col min="5386" max="5386" width="11.84375" style="1" customWidth="1"/>
    <col min="5387" max="5632" width="8.84375" style="1"/>
    <col min="5633" max="5633" width="3.3046875" style="1" customWidth="1"/>
    <col min="5634" max="5634" width="19.07421875" style="1" customWidth="1"/>
    <col min="5635" max="5635" width="2.765625" style="1" customWidth="1"/>
    <col min="5636" max="5636" width="21.4609375" style="1" customWidth="1"/>
    <col min="5637" max="5637" width="2.765625" style="1" customWidth="1"/>
    <col min="5638" max="5638" width="21.765625" style="1" customWidth="1"/>
    <col min="5639" max="5639" width="2.765625" style="1" customWidth="1"/>
    <col min="5640" max="5640" width="11.84375" style="1" customWidth="1"/>
    <col min="5641" max="5641" width="2.765625" style="1" customWidth="1"/>
    <col min="5642" max="5642" width="11.84375" style="1" customWidth="1"/>
    <col min="5643" max="5888" width="8.84375" style="1"/>
    <col min="5889" max="5889" width="3.3046875" style="1" customWidth="1"/>
    <col min="5890" max="5890" width="19.07421875" style="1" customWidth="1"/>
    <col min="5891" max="5891" width="2.765625" style="1" customWidth="1"/>
    <col min="5892" max="5892" width="21.4609375" style="1" customWidth="1"/>
    <col min="5893" max="5893" width="2.765625" style="1" customWidth="1"/>
    <col min="5894" max="5894" width="21.765625" style="1" customWidth="1"/>
    <col min="5895" max="5895" width="2.765625" style="1" customWidth="1"/>
    <col min="5896" max="5896" width="11.84375" style="1" customWidth="1"/>
    <col min="5897" max="5897" width="2.765625" style="1" customWidth="1"/>
    <col min="5898" max="5898" width="11.84375" style="1" customWidth="1"/>
    <col min="5899" max="6144" width="8.84375" style="1"/>
    <col min="6145" max="6145" width="3.3046875" style="1" customWidth="1"/>
    <col min="6146" max="6146" width="19.07421875" style="1" customWidth="1"/>
    <col min="6147" max="6147" width="2.765625" style="1" customWidth="1"/>
    <col min="6148" max="6148" width="21.4609375" style="1" customWidth="1"/>
    <col min="6149" max="6149" width="2.765625" style="1" customWidth="1"/>
    <col min="6150" max="6150" width="21.765625" style="1" customWidth="1"/>
    <col min="6151" max="6151" width="2.765625" style="1" customWidth="1"/>
    <col min="6152" max="6152" width="11.84375" style="1" customWidth="1"/>
    <col min="6153" max="6153" width="2.765625" style="1" customWidth="1"/>
    <col min="6154" max="6154" width="11.84375" style="1" customWidth="1"/>
    <col min="6155" max="6400" width="8.84375" style="1"/>
    <col min="6401" max="6401" width="3.3046875" style="1" customWidth="1"/>
    <col min="6402" max="6402" width="19.07421875" style="1" customWidth="1"/>
    <col min="6403" max="6403" width="2.765625" style="1" customWidth="1"/>
    <col min="6404" max="6404" width="21.4609375" style="1" customWidth="1"/>
    <col min="6405" max="6405" width="2.765625" style="1" customWidth="1"/>
    <col min="6406" max="6406" width="21.765625" style="1" customWidth="1"/>
    <col min="6407" max="6407" width="2.765625" style="1" customWidth="1"/>
    <col min="6408" max="6408" width="11.84375" style="1" customWidth="1"/>
    <col min="6409" max="6409" width="2.765625" style="1" customWidth="1"/>
    <col min="6410" max="6410" width="11.84375" style="1" customWidth="1"/>
    <col min="6411" max="6656" width="8.84375" style="1"/>
    <col min="6657" max="6657" width="3.3046875" style="1" customWidth="1"/>
    <col min="6658" max="6658" width="19.07421875" style="1" customWidth="1"/>
    <col min="6659" max="6659" width="2.765625" style="1" customWidth="1"/>
    <col min="6660" max="6660" width="21.4609375" style="1" customWidth="1"/>
    <col min="6661" max="6661" width="2.765625" style="1" customWidth="1"/>
    <col min="6662" max="6662" width="21.765625" style="1" customWidth="1"/>
    <col min="6663" max="6663" width="2.765625" style="1" customWidth="1"/>
    <col min="6664" max="6664" width="11.84375" style="1" customWidth="1"/>
    <col min="6665" max="6665" width="2.765625" style="1" customWidth="1"/>
    <col min="6666" max="6666" width="11.84375" style="1" customWidth="1"/>
    <col min="6667" max="6912" width="8.84375" style="1"/>
    <col min="6913" max="6913" width="3.3046875" style="1" customWidth="1"/>
    <col min="6914" max="6914" width="19.07421875" style="1" customWidth="1"/>
    <col min="6915" max="6915" width="2.765625" style="1" customWidth="1"/>
    <col min="6916" max="6916" width="21.4609375" style="1" customWidth="1"/>
    <col min="6917" max="6917" width="2.765625" style="1" customWidth="1"/>
    <col min="6918" max="6918" width="21.765625" style="1" customWidth="1"/>
    <col min="6919" max="6919" width="2.765625" style="1" customWidth="1"/>
    <col min="6920" max="6920" width="11.84375" style="1" customWidth="1"/>
    <col min="6921" max="6921" width="2.765625" style="1" customWidth="1"/>
    <col min="6922" max="6922" width="11.84375" style="1" customWidth="1"/>
    <col min="6923" max="7168" width="8.84375" style="1"/>
    <col min="7169" max="7169" width="3.3046875" style="1" customWidth="1"/>
    <col min="7170" max="7170" width="19.07421875" style="1" customWidth="1"/>
    <col min="7171" max="7171" width="2.765625" style="1" customWidth="1"/>
    <col min="7172" max="7172" width="21.4609375" style="1" customWidth="1"/>
    <col min="7173" max="7173" width="2.765625" style="1" customWidth="1"/>
    <col min="7174" max="7174" width="21.765625" style="1" customWidth="1"/>
    <col min="7175" max="7175" width="2.765625" style="1" customWidth="1"/>
    <col min="7176" max="7176" width="11.84375" style="1" customWidth="1"/>
    <col min="7177" max="7177" width="2.765625" style="1" customWidth="1"/>
    <col min="7178" max="7178" width="11.84375" style="1" customWidth="1"/>
    <col min="7179" max="7424" width="8.84375" style="1"/>
    <col min="7425" max="7425" width="3.3046875" style="1" customWidth="1"/>
    <col min="7426" max="7426" width="19.07421875" style="1" customWidth="1"/>
    <col min="7427" max="7427" width="2.765625" style="1" customWidth="1"/>
    <col min="7428" max="7428" width="21.4609375" style="1" customWidth="1"/>
    <col min="7429" max="7429" width="2.765625" style="1" customWidth="1"/>
    <col min="7430" max="7430" width="21.765625" style="1" customWidth="1"/>
    <col min="7431" max="7431" width="2.765625" style="1" customWidth="1"/>
    <col min="7432" max="7432" width="11.84375" style="1" customWidth="1"/>
    <col min="7433" max="7433" width="2.765625" style="1" customWidth="1"/>
    <col min="7434" max="7434" width="11.84375" style="1" customWidth="1"/>
    <col min="7435" max="7680" width="8.84375" style="1"/>
    <col min="7681" max="7681" width="3.3046875" style="1" customWidth="1"/>
    <col min="7682" max="7682" width="19.07421875" style="1" customWidth="1"/>
    <col min="7683" max="7683" width="2.765625" style="1" customWidth="1"/>
    <col min="7684" max="7684" width="21.4609375" style="1" customWidth="1"/>
    <col min="7685" max="7685" width="2.765625" style="1" customWidth="1"/>
    <col min="7686" max="7686" width="21.765625" style="1" customWidth="1"/>
    <col min="7687" max="7687" width="2.765625" style="1" customWidth="1"/>
    <col min="7688" max="7688" width="11.84375" style="1" customWidth="1"/>
    <col min="7689" max="7689" width="2.765625" style="1" customWidth="1"/>
    <col min="7690" max="7690" width="11.84375" style="1" customWidth="1"/>
    <col min="7691" max="7936" width="8.84375" style="1"/>
    <col min="7937" max="7937" width="3.3046875" style="1" customWidth="1"/>
    <col min="7938" max="7938" width="19.07421875" style="1" customWidth="1"/>
    <col min="7939" max="7939" width="2.765625" style="1" customWidth="1"/>
    <col min="7940" max="7940" width="21.4609375" style="1" customWidth="1"/>
    <col min="7941" max="7941" width="2.765625" style="1" customWidth="1"/>
    <col min="7942" max="7942" width="21.765625" style="1" customWidth="1"/>
    <col min="7943" max="7943" width="2.765625" style="1" customWidth="1"/>
    <col min="7944" max="7944" width="11.84375" style="1" customWidth="1"/>
    <col min="7945" max="7945" width="2.765625" style="1" customWidth="1"/>
    <col min="7946" max="7946" width="11.84375" style="1" customWidth="1"/>
    <col min="7947" max="8192" width="8.84375" style="1"/>
    <col min="8193" max="8193" width="3.3046875" style="1" customWidth="1"/>
    <col min="8194" max="8194" width="19.07421875" style="1" customWidth="1"/>
    <col min="8195" max="8195" width="2.765625" style="1" customWidth="1"/>
    <col min="8196" max="8196" width="21.4609375" style="1" customWidth="1"/>
    <col min="8197" max="8197" width="2.765625" style="1" customWidth="1"/>
    <col min="8198" max="8198" width="21.765625" style="1" customWidth="1"/>
    <col min="8199" max="8199" width="2.765625" style="1" customWidth="1"/>
    <col min="8200" max="8200" width="11.84375" style="1" customWidth="1"/>
    <col min="8201" max="8201" width="2.765625" style="1" customWidth="1"/>
    <col min="8202" max="8202" width="11.84375" style="1" customWidth="1"/>
    <col min="8203" max="8448" width="8.84375" style="1"/>
    <col min="8449" max="8449" width="3.3046875" style="1" customWidth="1"/>
    <col min="8450" max="8450" width="19.07421875" style="1" customWidth="1"/>
    <col min="8451" max="8451" width="2.765625" style="1" customWidth="1"/>
    <col min="8452" max="8452" width="21.4609375" style="1" customWidth="1"/>
    <col min="8453" max="8453" width="2.765625" style="1" customWidth="1"/>
    <col min="8454" max="8454" width="21.765625" style="1" customWidth="1"/>
    <col min="8455" max="8455" width="2.765625" style="1" customWidth="1"/>
    <col min="8456" max="8456" width="11.84375" style="1" customWidth="1"/>
    <col min="8457" max="8457" width="2.765625" style="1" customWidth="1"/>
    <col min="8458" max="8458" width="11.84375" style="1" customWidth="1"/>
    <col min="8459" max="8704" width="8.84375" style="1"/>
    <col min="8705" max="8705" width="3.3046875" style="1" customWidth="1"/>
    <col min="8706" max="8706" width="19.07421875" style="1" customWidth="1"/>
    <col min="8707" max="8707" width="2.765625" style="1" customWidth="1"/>
    <col min="8708" max="8708" width="21.4609375" style="1" customWidth="1"/>
    <col min="8709" max="8709" width="2.765625" style="1" customWidth="1"/>
    <col min="8710" max="8710" width="21.765625" style="1" customWidth="1"/>
    <col min="8711" max="8711" width="2.765625" style="1" customWidth="1"/>
    <col min="8712" max="8712" width="11.84375" style="1" customWidth="1"/>
    <col min="8713" max="8713" width="2.765625" style="1" customWidth="1"/>
    <col min="8714" max="8714" width="11.84375" style="1" customWidth="1"/>
    <col min="8715" max="8960" width="8.84375" style="1"/>
    <col min="8961" max="8961" width="3.3046875" style="1" customWidth="1"/>
    <col min="8962" max="8962" width="19.07421875" style="1" customWidth="1"/>
    <col min="8963" max="8963" width="2.765625" style="1" customWidth="1"/>
    <col min="8964" max="8964" width="21.4609375" style="1" customWidth="1"/>
    <col min="8965" max="8965" width="2.765625" style="1" customWidth="1"/>
    <col min="8966" max="8966" width="21.765625" style="1" customWidth="1"/>
    <col min="8967" max="8967" width="2.765625" style="1" customWidth="1"/>
    <col min="8968" max="8968" width="11.84375" style="1" customWidth="1"/>
    <col min="8969" max="8969" width="2.765625" style="1" customWidth="1"/>
    <col min="8970" max="8970" width="11.84375" style="1" customWidth="1"/>
    <col min="8971" max="9216" width="8.84375" style="1"/>
    <col min="9217" max="9217" width="3.3046875" style="1" customWidth="1"/>
    <col min="9218" max="9218" width="19.07421875" style="1" customWidth="1"/>
    <col min="9219" max="9219" width="2.765625" style="1" customWidth="1"/>
    <col min="9220" max="9220" width="21.4609375" style="1" customWidth="1"/>
    <col min="9221" max="9221" width="2.765625" style="1" customWidth="1"/>
    <col min="9222" max="9222" width="21.765625" style="1" customWidth="1"/>
    <col min="9223" max="9223" width="2.765625" style="1" customWidth="1"/>
    <col min="9224" max="9224" width="11.84375" style="1" customWidth="1"/>
    <col min="9225" max="9225" width="2.765625" style="1" customWidth="1"/>
    <col min="9226" max="9226" width="11.84375" style="1" customWidth="1"/>
    <col min="9227" max="9472" width="8.84375" style="1"/>
    <col min="9473" max="9473" width="3.3046875" style="1" customWidth="1"/>
    <col min="9474" max="9474" width="19.07421875" style="1" customWidth="1"/>
    <col min="9475" max="9475" width="2.765625" style="1" customWidth="1"/>
    <col min="9476" max="9476" width="21.4609375" style="1" customWidth="1"/>
    <col min="9477" max="9477" width="2.765625" style="1" customWidth="1"/>
    <col min="9478" max="9478" width="21.765625" style="1" customWidth="1"/>
    <col min="9479" max="9479" width="2.765625" style="1" customWidth="1"/>
    <col min="9480" max="9480" width="11.84375" style="1" customWidth="1"/>
    <col min="9481" max="9481" width="2.765625" style="1" customWidth="1"/>
    <col min="9482" max="9482" width="11.84375" style="1" customWidth="1"/>
    <col min="9483" max="9728" width="8.84375" style="1"/>
    <col min="9729" max="9729" width="3.3046875" style="1" customWidth="1"/>
    <col min="9730" max="9730" width="19.07421875" style="1" customWidth="1"/>
    <col min="9731" max="9731" width="2.765625" style="1" customWidth="1"/>
    <col min="9732" max="9732" width="21.4609375" style="1" customWidth="1"/>
    <col min="9733" max="9733" width="2.765625" style="1" customWidth="1"/>
    <col min="9734" max="9734" width="21.765625" style="1" customWidth="1"/>
    <col min="9735" max="9735" width="2.765625" style="1" customWidth="1"/>
    <col min="9736" max="9736" width="11.84375" style="1" customWidth="1"/>
    <col min="9737" max="9737" width="2.765625" style="1" customWidth="1"/>
    <col min="9738" max="9738" width="11.84375" style="1" customWidth="1"/>
    <col min="9739" max="9984" width="8.84375" style="1"/>
    <col min="9985" max="9985" width="3.3046875" style="1" customWidth="1"/>
    <col min="9986" max="9986" width="19.07421875" style="1" customWidth="1"/>
    <col min="9987" max="9987" width="2.765625" style="1" customWidth="1"/>
    <col min="9988" max="9988" width="21.4609375" style="1" customWidth="1"/>
    <col min="9989" max="9989" width="2.765625" style="1" customWidth="1"/>
    <col min="9990" max="9990" width="21.765625" style="1" customWidth="1"/>
    <col min="9991" max="9991" width="2.765625" style="1" customWidth="1"/>
    <col min="9992" max="9992" width="11.84375" style="1" customWidth="1"/>
    <col min="9993" max="9993" width="2.765625" style="1" customWidth="1"/>
    <col min="9994" max="9994" width="11.84375" style="1" customWidth="1"/>
    <col min="9995" max="10240" width="8.84375" style="1"/>
    <col min="10241" max="10241" width="3.3046875" style="1" customWidth="1"/>
    <col min="10242" max="10242" width="19.07421875" style="1" customWidth="1"/>
    <col min="10243" max="10243" width="2.765625" style="1" customWidth="1"/>
    <col min="10244" max="10244" width="21.4609375" style="1" customWidth="1"/>
    <col min="10245" max="10245" width="2.765625" style="1" customWidth="1"/>
    <col min="10246" max="10246" width="21.765625" style="1" customWidth="1"/>
    <col min="10247" max="10247" width="2.765625" style="1" customWidth="1"/>
    <col min="10248" max="10248" width="11.84375" style="1" customWidth="1"/>
    <col min="10249" max="10249" width="2.765625" style="1" customWidth="1"/>
    <col min="10250" max="10250" width="11.84375" style="1" customWidth="1"/>
    <col min="10251" max="10496" width="8.84375" style="1"/>
    <col min="10497" max="10497" width="3.3046875" style="1" customWidth="1"/>
    <col min="10498" max="10498" width="19.07421875" style="1" customWidth="1"/>
    <col min="10499" max="10499" width="2.765625" style="1" customWidth="1"/>
    <col min="10500" max="10500" width="21.4609375" style="1" customWidth="1"/>
    <col min="10501" max="10501" width="2.765625" style="1" customWidth="1"/>
    <col min="10502" max="10502" width="21.765625" style="1" customWidth="1"/>
    <col min="10503" max="10503" width="2.765625" style="1" customWidth="1"/>
    <col min="10504" max="10504" width="11.84375" style="1" customWidth="1"/>
    <col min="10505" max="10505" width="2.765625" style="1" customWidth="1"/>
    <col min="10506" max="10506" width="11.84375" style="1" customWidth="1"/>
    <col min="10507" max="10752" width="8.84375" style="1"/>
    <col min="10753" max="10753" width="3.3046875" style="1" customWidth="1"/>
    <col min="10754" max="10754" width="19.07421875" style="1" customWidth="1"/>
    <col min="10755" max="10755" width="2.765625" style="1" customWidth="1"/>
    <col min="10756" max="10756" width="21.4609375" style="1" customWidth="1"/>
    <col min="10757" max="10757" width="2.765625" style="1" customWidth="1"/>
    <col min="10758" max="10758" width="21.765625" style="1" customWidth="1"/>
    <col min="10759" max="10759" width="2.765625" style="1" customWidth="1"/>
    <col min="10760" max="10760" width="11.84375" style="1" customWidth="1"/>
    <col min="10761" max="10761" width="2.765625" style="1" customWidth="1"/>
    <col min="10762" max="10762" width="11.84375" style="1" customWidth="1"/>
    <col min="10763" max="11008" width="8.84375" style="1"/>
    <col min="11009" max="11009" width="3.3046875" style="1" customWidth="1"/>
    <col min="11010" max="11010" width="19.07421875" style="1" customWidth="1"/>
    <col min="11011" max="11011" width="2.765625" style="1" customWidth="1"/>
    <col min="11012" max="11012" width="21.4609375" style="1" customWidth="1"/>
    <col min="11013" max="11013" width="2.765625" style="1" customWidth="1"/>
    <col min="11014" max="11014" width="21.765625" style="1" customWidth="1"/>
    <col min="11015" max="11015" width="2.765625" style="1" customWidth="1"/>
    <col min="11016" max="11016" width="11.84375" style="1" customWidth="1"/>
    <col min="11017" max="11017" width="2.765625" style="1" customWidth="1"/>
    <col min="11018" max="11018" width="11.84375" style="1" customWidth="1"/>
    <col min="11019" max="11264" width="8.84375" style="1"/>
    <col min="11265" max="11265" width="3.3046875" style="1" customWidth="1"/>
    <col min="11266" max="11266" width="19.07421875" style="1" customWidth="1"/>
    <col min="11267" max="11267" width="2.765625" style="1" customWidth="1"/>
    <col min="11268" max="11268" width="21.4609375" style="1" customWidth="1"/>
    <col min="11269" max="11269" width="2.765625" style="1" customWidth="1"/>
    <col min="11270" max="11270" width="21.765625" style="1" customWidth="1"/>
    <col min="11271" max="11271" width="2.765625" style="1" customWidth="1"/>
    <col min="11272" max="11272" width="11.84375" style="1" customWidth="1"/>
    <col min="11273" max="11273" width="2.765625" style="1" customWidth="1"/>
    <col min="11274" max="11274" width="11.84375" style="1" customWidth="1"/>
    <col min="11275" max="11520" width="8.84375" style="1"/>
    <col min="11521" max="11521" width="3.3046875" style="1" customWidth="1"/>
    <col min="11522" max="11522" width="19.07421875" style="1" customWidth="1"/>
    <col min="11523" max="11523" width="2.765625" style="1" customWidth="1"/>
    <col min="11524" max="11524" width="21.4609375" style="1" customWidth="1"/>
    <col min="11525" max="11525" width="2.765625" style="1" customWidth="1"/>
    <col min="11526" max="11526" width="21.765625" style="1" customWidth="1"/>
    <col min="11527" max="11527" width="2.765625" style="1" customWidth="1"/>
    <col min="11528" max="11528" width="11.84375" style="1" customWidth="1"/>
    <col min="11529" max="11529" width="2.765625" style="1" customWidth="1"/>
    <col min="11530" max="11530" width="11.84375" style="1" customWidth="1"/>
    <col min="11531" max="11776" width="8.84375" style="1"/>
    <col min="11777" max="11777" width="3.3046875" style="1" customWidth="1"/>
    <col min="11778" max="11778" width="19.07421875" style="1" customWidth="1"/>
    <col min="11779" max="11779" width="2.765625" style="1" customWidth="1"/>
    <col min="11780" max="11780" width="21.4609375" style="1" customWidth="1"/>
    <col min="11781" max="11781" width="2.765625" style="1" customWidth="1"/>
    <col min="11782" max="11782" width="21.765625" style="1" customWidth="1"/>
    <col min="11783" max="11783" width="2.765625" style="1" customWidth="1"/>
    <col min="11784" max="11784" width="11.84375" style="1" customWidth="1"/>
    <col min="11785" max="11785" width="2.765625" style="1" customWidth="1"/>
    <col min="11786" max="11786" width="11.84375" style="1" customWidth="1"/>
    <col min="11787" max="12032" width="8.84375" style="1"/>
    <col min="12033" max="12033" width="3.3046875" style="1" customWidth="1"/>
    <col min="12034" max="12034" width="19.07421875" style="1" customWidth="1"/>
    <col min="12035" max="12035" width="2.765625" style="1" customWidth="1"/>
    <col min="12036" max="12036" width="21.4609375" style="1" customWidth="1"/>
    <col min="12037" max="12037" width="2.765625" style="1" customWidth="1"/>
    <col min="12038" max="12038" width="21.765625" style="1" customWidth="1"/>
    <col min="12039" max="12039" width="2.765625" style="1" customWidth="1"/>
    <col min="12040" max="12040" width="11.84375" style="1" customWidth="1"/>
    <col min="12041" max="12041" width="2.765625" style="1" customWidth="1"/>
    <col min="12042" max="12042" width="11.84375" style="1" customWidth="1"/>
    <col min="12043" max="12288" width="8.84375" style="1"/>
    <col min="12289" max="12289" width="3.3046875" style="1" customWidth="1"/>
    <col min="12290" max="12290" width="19.07421875" style="1" customWidth="1"/>
    <col min="12291" max="12291" width="2.765625" style="1" customWidth="1"/>
    <col min="12292" max="12292" width="21.4609375" style="1" customWidth="1"/>
    <col min="12293" max="12293" width="2.765625" style="1" customWidth="1"/>
    <col min="12294" max="12294" width="21.765625" style="1" customWidth="1"/>
    <col min="12295" max="12295" width="2.765625" style="1" customWidth="1"/>
    <col min="12296" max="12296" width="11.84375" style="1" customWidth="1"/>
    <col min="12297" max="12297" width="2.765625" style="1" customWidth="1"/>
    <col min="12298" max="12298" width="11.84375" style="1" customWidth="1"/>
    <col min="12299" max="12544" width="8.84375" style="1"/>
    <col min="12545" max="12545" width="3.3046875" style="1" customWidth="1"/>
    <col min="12546" max="12546" width="19.07421875" style="1" customWidth="1"/>
    <col min="12547" max="12547" width="2.765625" style="1" customWidth="1"/>
    <col min="12548" max="12548" width="21.4609375" style="1" customWidth="1"/>
    <col min="12549" max="12549" width="2.765625" style="1" customWidth="1"/>
    <col min="12550" max="12550" width="21.765625" style="1" customWidth="1"/>
    <col min="12551" max="12551" width="2.765625" style="1" customWidth="1"/>
    <col min="12552" max="12552" width="11.84375" style="1" customWidth="1"/>
    <col min="12553" max="12553" width="2.765625" style="1" customWidth="1"/>
    <col min="12554" max="12554" width="11.84375" style="1" customWidth="1"/>
    <col min="12555" max="12800" width="8.84375" style="1"/>
    <col min="12801" max="12801" width="3.3046875" style="1" customWidth="1"/>
    <col min="12802" max="12802" width="19.07421875" style="1" customWidth="1"/>
    <col min="12803" max="12803" width="2.765625" style="1" customWidth="1"/>
    <col min="12804" max="12804" width="21.4609375" style="1" customWidth="1"/>
    <col min="12805" max="12805" width="2.765625" style="1" customWidth="1"/>
    <col min="12806" max="12806" width="21.765625" style="1" customWidth="1"/>
    <col min="12807" max="12807" width="2.765625" style="1" customWidth="1"/>
    <col min="12808" max="12808" width="11.84375" style="1" customWidth="1"/>
    <col min="12809" max="12809" width="2.765625" style="1" customWidth="1"/>
    <col min="12810" max="12810" width="11.84375" style="1" customWidth="1"/>
    <col min="12811" max="13056" width="8.84375" style="1"/>
    <col min="13057" max="13057" width="3.3046875" style="1" customWidth="1"/>
    <col min="13058" max="13058" width="19.07421875" style="1" customWidth="1"/>
    <col min="13059" max="13059" width="2.765625" style="1" customWidth="1"/>
    <col min="13060" max="13060" width="21.4609375" style="1" customWidth="1"/>
    <col min="13061" max="13061" width="2.765625" style="1" customWidth="1"/>
    <col min="13062" max="13062" width="21.765625" style="1" customWidth="1"/>
    <col min="13063" max="13063" width="2.765625" style="1" customWidth="1"/>
    <col min="13064" max="13064" width="11.84375" style="1" customWidth="1"/>
    <col min="13065" max="13065" width="2.765625" style="1" customWidth="1"/>
    <col min="13066" max="13066" width="11.84375" style="1" customWidth="1"/>
    <col min="13067" max="13312" width="8.84375" style="1"/>
    <col min="13313" max="13313" width="3.3046875" style="1" customWidth="1"/>
    <col min="13314" max="13314" width="19.07421875" style="1" customWidth="1"/>
    <col min="13315" max="13315" width="2.765625" style="1" customWidth="1"/>
    <col min="13316" max="13316" width="21.4609375" style="1" customWidth="1"/>
    <col min="13317" max="13317" width="2.765625" style="1" customWidth="1"/>
    <col min="13318" max="13318" width="21.765625" style="1" customWidth="1"/>
    <col min="13319" max="13319" width="2.765625" style="1" customWidth="1"/>
    <col min="13320" max="13320" width="11.84375" style="1" customWidth="1"/>
    <col min="13321" max="13321" width="2.765625" style="1" customWidth="1"/>
    <col min="13322" max="13322" width="11.84375" style="1" customWidth="1"/>
    <col min="13323" max="13568" width="8.84375" style="1"/>
    <col min="13569" max="13569" width="3.3046875" style="1" customWidth="1"/>
    <col min="13570" max="13570" width="19.07421875" style="1" customWidth="1"/>
    <col min="13571" max="13571" width="2.765625" style="1" customWidth="1"/>
    <col min="13572" max="13572" width="21.4609375" style="1" customWidth="1"/>
    <col min="13573" max="13573" width="2.765625" style="1" customWidth="1"/>
    <col min="13574" max="13574" width="21.765625" style="1" customWidth="1"/>
    <col min="13575" max="13575" width="2.765625" style="1" customWidth="1"/>
    <col min="13576" max="13576" width="11.84375" style="1" customWidth="1"/>
    <col min="13577" max="13577" width="2.765625" style="1" customWidth="1"/>
    <col min="13578" max="13578" width="11.84375" style="1" customWidth="1"/>
    <col min="13579" max="13824" width="8.84375" style="1"/>
    <col min="13825" max="13825" width="3.3046875" style="1" customWidth="1"/>
    <col min="13826" max="13826" width="19.07421875" style="1" customWidth="1"/>
    <col min="13827" max="13827" width="2.765625" style="1" customWidth="1"/>
    <col min="13828" max="13828" width="21.4609375" style="1" customWidth="1"/>
    <col min="13829" max="13829" width="2.765625" style="1" customWidth="1"/>
    <col min="13830" max="13830" width="21.765625" style="1" customWidth="1"/>
    <col min="13831" max="13831" width="2.765625" style="1" customWidth="1"/>
    <col min="13832" max="13832" width="11.84375" style="1" customWidth="1"/>
    <col min="13833" max="13833" width="2.765625" style="1" customWidth="1"/>
    <col min="13834" max="13834" width="11.84375" style="1" customWidth="1"/>
    <col min="13835" max="14080" width="8.84375" style="1"/>
    <col min="14081" max="14081" width="3.3046875" style="1" customWidth="1"/>
    <col min="14082" max="14082" width="19.07421875" style="1" customWidth="1"/>
    <col min="14083" max="14083" width="2.765625" style="1" customWidth="1"/>
    <col min="14084" max="14084" width="21.4609375" style="1" customWidth="1"/>
    <col min="14085" max="14085" width="2.765625" style="1" customWidth="1"/>
    <col min="14086" max="14086" width="21.765625" style="1" customWidth="1"/>
    <col min="14087" max="14087" width="2.765625" style="1" customWidth="1"/>
    <col min="14088" max="14088" width="11.84375" style="1" customWidth="1"/>
    <col min="14089" max="14089" width="2.765625" style="1" customWidth="1"/>
    <col min="14090" max="14090" width="11.84375" style="1" customWidth="1"/>
    <col min="14091" max="14336" width="8.84375" style="1"/>
    <col min="14337" max="14337" width="3.3046875" style="1" customWidth="1"/>
    <col min="14338" max="14338" width="19.07421875" style="1" customWidth="1"/>
    <col min="14339" max="14339" width="2.765625" style="1" customWidth="1"/>
    <col min="14340" max="14340" width="21.4609375" style="1" customWidth="1"/>
    <col min="14341" max="14341" width="2.765625" style="1" customWidth="1"/>
    <col min="14342" max="14342" width="21.765625" style="1" customWidth="1"/>
    <col min="14343" max="14343" width="2.765625" style="1" customWidth="1"/>
    <col min="14344" max="14344" width="11.84375" style="1" customWidth="1"/>
    <col min="14345" max="14345" width="2.765625" style="1" customWidth="1"/>
    <col min="14346" max="14346" width="11.84375" style="1" customWidth="1"/>
    <col min="14347" max="14592" width="8.84375" style="1"/>
    <col min="14593" max="14593" width="3.3046875" style="1" customWidth="1"/>
    <col min="14594" max="14594" width="19.07421875" style="1" customWidth="1"/>
    <col min="14595" max="14595" width="2.765625" style="1" customWidth="1"/>
    <col min="14596" max="14596" width="21.4609375" style="1" customWidth="1"/>
    <col min="14597" max="14597" width="2.765625" style="1" customWidth="1"/>
    <col min="14598" max="14598" width="21.765625" style="1" customWidth="1"/>
    <col min="14599" max="14599" width="2.765625" style="1" customWidth="1"/>
    <col min="14600" max="14600" width="11.84375" style="1" customWidth="1"/>
    <col min="14601" max="14601" width="2.765625" style="1" customWidth="1"/>
    <col min="14602" max="14602" width="11.84375" style="1" customWidth="1"/>
    <col min="14603" max="14848" width="8.84375" style="1"/>
    <col min="14849" max="14849" width="3.3046875" style="1" customWidth="1"/>
    <col min="14850" max="14850" width="19.07421875" style="1" customWidth="1"/>
    <col min="14851" max="14851" width="2.765625" style="1" customWidth="1"/>
    <col min="14852" max="14852" width="21.4609375" style="1" customWidth="1"/>
    <col min="14853" max="14853" width="2.765625" style="1" customWidth="1"/>
    <col min="14854" max="14854" width="21.765625" style="1" customWidth="1"/>
    <col min="14855" max="14855" width="2.765625" style="1" customWidth="1"/>
    <col min="14856" max="14856" width="11.84375" style="1" customWidth="1"/>
    <col min="14857" max="14857" width="2.765625" style="1" customWidth="1"/>
    <col min="14858" max="14858" width="11.84375" style="1" customWidth="1"/>
    <col min="14859" max="15104" width="8.84375" style="1"/>
    <col min="15105" max="15105" width="3.3046875" style="1" customWidth="1"/>
    <col min="15106" max="15106" width="19.07421875" style="1" customWidth="1"/>
    <col min="15107" max="15107" width="2.765625" style="1" customWidth="1"/>
    <col min="15108" max="15108" width="21.4609375" style="1" customWidth="1"/>
    <col min="15109" max="15109" width="2.765625" style="1" customWidth="1"/>
    <col min="15110" max="15110" width="21.765625" style="1" customWidth="1"/>
    <col min="15111" max="15111" width="2.765625" style="1" customWidth="1"/>
    <col min="15112" max="15112" width="11.84375" style="1" customWidth="1"/>
    <col min="15113" max="15113" width="2.765625" style="1" customWidth="1"/>
    <col min="15114" max="15114" width="11.84375" style="1" customWidth="1"/>
    <col min="15115" max="15360" width="8.84375" style="1"/>
    <col min="15361" max="15361" width="3.3046875" style="1" customWidth="1"/>
    <col min="15362" max="15362" width="19.07421875" style="1" customWidth="1"/>
    <col min="15363" max="15363" width="2.765625" style="1" customWidth="1"/>
    <col min="15364" max="15364" width="21.4609375" style="1" customWidth="1"/>
    <col min="15365" max="15365" width="2.765625" style="1" customWidth="1"/>
    <col min="15366" max="15366" width="21.765625" style="1" customWidth="1"/>
    <col min="15367" max="15367" width="2.765625" style="1" customWidth="1"/>
    <col min="15368" max="15368" width="11.84375" style="1" customWidth="1"/>
    <col min="15369" max="15369" width="2.765625" style="1" customWidth="1"/>
    <col min="15370" max="15370" width="11.84375" style="1" customWidth="1"/>
    <col min="15371" max="15616" width="8.84375" style="1"/>
    <col min="15617" max="15617" width="3.3046875" style="1" customWidth="1"/>
    <col min="15618" max="15618" width="19.07421875" style="1" customWidth="1"/>
    <col min="15619" max="15619" width="2.765625" style="1" customWidth="1"/>
    <col min="15620" max="15620" width="21.4609375" style="1" customWidth="1"/>
    <col min="15621" max="15621" width="2.765625" style="1" customWidth="1"/>
    <col min="15622" max="15622" width="21.765625" style="1" customWidth="1"/>
    <col min="15623" max="15623" width="2.765625" style="1" customWidth="1"/>
    <col min="15624" max="15624" width="11.84375" style="1" customWidth="1"/>
    <col min="15625" max="15625" width="2.765625" style="1" customWidth="1"/>
    <col min="15626" max="15626" width="11.84375" style="1" customWidth="1"/>
    <col min="15627" max="15872" width="8.84375" style="1"/>
    <col min="15873" max="15873" width="3.3046875" style="1" customWidth="1"/>
    <col min="15874" max="15874" width="19.07421875" style="1" customWidth="1"/>
    <col min="15875" max="15875" width="2.765625" style="1" customWidth="1"/>
    <col min="15876" max="15876" width="21.4609375" style="1" customWidth="1"/>
    <col min="15877" max="15877" width="2.765625" style="1" customWidth="1"/>
    <col min="15878" max="15878" width="21.765625" style="1" customWidth="1"/>
    <col min="15879" max="15879" width="2.765625" style="1" customWidth="1"/>
    <col min="15880" max="15880" width="11.84375" style="1" customWidth="1"/>
    <col min="15881" max="15881" width="2.765625" style="1" customWidth="1"/>
    <col min="15882" max="15882" width="11.84375" style="1" customWidth="1"/>
    <col min="15883" max="16128" width="8.84375" style="1"/>
    <col min="16129" max="16129" width="3.3046875" style="1" customWidth="1"/>
    <col min="16130" max="16130" width="19.07421875" style="1" customWidth="1"/>
    <col min="16131" max="16131" width="2.765625" style="1" customWidth="1"/>
    <col min="16132" max="16132" width="21.4609375" style="1" customWidth="1"/>
    <col min="16133" max="16133" width="2.765625" style="1" customWidth="1"/>
    <col min="16134" max="16134" width="21.765625" style="1" customWidth="1"/>
    <col min="16135" max="16135" width="2.765625" style="1" customWidth="1"/>
    <col min="16136" max="16136" width="11.84375" style="1" customWidth="1"/>
    <col min="16137" max="16137" width="2.765625" style="1" customWidth="1"/>
    <col min="16138" max="16138" width="11.84375" style="1" customWidth="1"/>
    <col min="16139" max="16384" width="8.84375" style="1"/>
  </cols>
  <sheetData>
    <row r="1" spans="2:10" x14ac:dyDescent="0.35">
      <c r="B1" s="2" t="s">
        <v>138</v>
      </c>
      <c r="J1" s="3" t="s">
        <v>137</v>
      </c>
    </row>
    <row r="2" spans="2:10" s="4" customFormat="1" ht="6" customHeight="1" x14ac:dyDescent="0.25"/>
    <row r="3" spans="2:10" s="4" customFormat="1" ht="13" x14ac:dyDescent="0.3">
      <c r="B3" s="5" t="s">
        <v>26</v>
      </c>
    </row>
    <row r="4" spans="2:10" s="4" customFormat="1" ht="6" customHeight="1" x14ac:dyDescent="0.25"/>
    <row r="5" spans="2:10" s="4" customFormat="1" ht="13" x14ac:dyDescent="0.3">
      <c r="B5" s="5" t="s">
        <v>380</v>
      </c>
    </row>
    <row r="6" spans="2:10" s="4" customFormat="1" ht="12.75" customHeight="1" x14ac:dyDescent="0.25">
      <c r="B6" s="6"/>
      <c r="C6" s="6"/>
      <c r="D6" s="6"/>
      <c r="E6" s="6"/>
      <c r="F6" s="6"/>
      <c r="G6" s="6"/>
      <c r="H6" s="6"/>
      <c r="I6" s="6"/>
      <c r="J6" s="7" t="s">
        <v>27</v>
      </c>
    </row>
    <row r="7" spans="2:10" s="4" customFormat="1" ht="25.5" customHeight="1" x14ac:dyDescent="0.3">
      <c r="B7" s="340" t="s">
        <v>0</v>
      </c>
      <c r="D7" s="342" t="s">
        <v>383</v>
      </c>
      <c r="E7" s="8"/>
      <c r="F7" s="342" t="s">
        <v>139</v>
      </c>
      <c r="G7" s="8"/>
      <c r="H7" s="342" t="s">
        <v>1</v>
      </c>
      <c r="J7" s="342" t="s">
        <v>2</v>
      </c>
    </row>
    <row r="8" spans="2:10" s="4" customFormat="1" ht="25.5" customHeight="1" x14ac:dyDescent="0.3">
      <c r="B8" s="341"/>
      <c r="D8" s="343"/>
      <c r="E8" s="8"/>
      <c r="F8" s="343"/>
      <c r="G8" s="8"/>
      <c r="H8" s="343"/>
      <c r="J8" s="343"/>
    </row>
    <row r="9" spans="2:10" s="4" customFormat="1" ht="6" customHeight="1" x14ac:dyDescent="0.25"/>
    <row r="10" spans="2:10" s="4" customFormat="1" ht="12.5" x14ac:dyDescent="0.25">
      <c r="B10" s="4" t="s">
        <v>3</v>
      </c>
      <c r="D10" s="119">
        <v>101369325</v>
      </c>
      <c r="E10" s="9"/>
      <c r="F10" s="120">
        <v>104825173</v>
      </c>
      <c r="H10" s="121">
        <v>3.4091654452665932E-2</v>
      </c>
      <c r="J10" s="10">
        <v>18</v>
      </c>
    </row>
    <row r="11" spans="2:10" s="4" customFormat="1" ht="12.5" x14ac:dyDescent="0.25">
      <c r="B11" s="4" t="s">
        <v>4</v>
      </c>
      <c r="D11" s="119">
        <v>188409166</v>
      </c>
      <c r="E11" s="9"/>
      <c r="F11" s="120">
        <v>194793143</v>
      </c>
      <c r="H11" s="121">
        <v>3.3883579740488834E-2</v>
      </c>
      <c r="J11" s="10">
        <v>19</v>
      </c>
    </row>
    <row r="12" spans="2:10" s="4" customFormat="1" ht="12.5" x14ac:dyDescent="0.25">
      <c r="B12" s="4" t="s">
        <v>5</v>
      </c>
      <c r="D12" s="119">
        <v>161180901</v>
      </c>
      <c r="E12" s="9"/>
      <c r="F12" s="120">
        <v>166906053</v>
      </c>
      <c r="H12" s="121">
        <v>3.5520039685098981E-2</v>
      </c>
      <c r="J12" s="10">
        <v>17</v>
      </c>
    </row>
    <row r="13" spans="2:10" s="4" customFormat="1" ht="12.5" x14ac:dyDescent="0.25">
      <c r="B13" s="4" t="s">
        <v>6</v>
      </c>
      <c r="D13" s="119">
        <v>153088697</v>
      </c>
      <c r="E13" s="9"/>
      <c r="F13" s="120">
        <v>158631640</v>
      </c>
      <c r="H13" s="121">
        <v>3.6207395507455331E-2</v>
      </c>
      <c r="J13" s="10">
        <v>16</v>
      </c>
    </row>
    <row r="14" spans="2:10" s="4" customFormat="1" ht="12.5" x14ac:dyDescent="0.25">
      <c r="B14" s="4" t="s">
        <v>7</v>
      </c>
      <c r="D14" s="119">
        <v>199267327</v>
      </c>
      <c r="E14" s="9"/>
      <c r="F14" s="120">
        <v>206778161</v>
      </c>
      <c r="H14" s="121">
        <v>3.7692250471147215E-2</v>
      </c>
      <c r="J14" s="10">
        <v>14</v>
      </c>
    </row>
    <row r="15" spans="2:10" s="4" customFormat="1" ht="12.5" x14ac:dyDescent="0.25">
      <c r="B15" s="4" t="s">
        <v>8</v>
      </c>
      <c r="D15" s="119">
        <v>184569250</v>
      </c>
      <c r="E15" s="9"/>
      <c r="F15" s="120">
        <v>188856177</v>
      </c>
      <c r="H15" s="121">
        <v>2.3226658828596758E-2</v>
      </c>
      <c r="J15" s="10">
        <v>21</v>
      </c>
    </row>
    <row r="16" spans="2:10" s="4" customFormat="1" ht="12.5" x14ac:dyDescent="0.25">
      <c r="B16" s="4" t="s">
        <v>9</v>
      </c>
      <c r="D16" s="119">
        <v>184554118</v>
      </c>
      <c r="E16" s="9"/>
      <c r="F16" s="120">
        <v>191897117</v>
      </c>
      <c r="H16" s="121">
        <v>3.9787781923132259E-2</v>
      </c>
      <c r="J16" s="10">
        <v>8</v>
      </c>
    </row>
    <row r="17" spans="2:10" s="4" customFormat="1" ht="12.5" x14ac:dyDescent="0.25">
      <c r="B17" s="4" t="s">
        <v>10</v>
      </c>
      <c r="D17" s="119">
        <v>107545308</v>
      </c>
      <c r="E17" s="9"/>
      <c r="F17" s="120">
        <v>109658033</v>
      </c>
      <c r="H17" s="121">
        <v>1.9644976050466001E-2</v>
      </c>
      <c r="J17" s="10">
        <v>22</v>
      </c>
    </row>
    <row r="18" spans="2:10" s="4" customFormat="1" ht="12.5" x14ac:dyDescent="0.25">
      <c r="B18" s="4" t="s">
        <v>11</v>
      </c>
      <c r="D18" s="119">
        <v>172502343</v>
      </c>
      <c r="E18" s="9"/>
      <c r="F18" s="120">
        <v>179387014</v>
      </c>
      <c r="H18" s="121">
        <v>3.9910594141901123E-2</v>
      </c>
      <c r="J18" s="10">
        <v>7</v>
      </c>
    </row>
    <row r="19" spans="2:10" s="4" customFormat="1" ht="12.5" x14ac:dyDescent="0.25">
      <c r="B19" s="4" t="s">
        <v>12</v>
      </c>
      <c r="D19" s="119">
        <v>274354686</v>
      </c>
      <c r="E19" s="9"/>
      <c r="F19" s="120">
        <v>284820457</v>
      </c>
      <c r="H19" s="121">
        <v>3.8146864384157153E-2</v>
      </c>
      <c r="J19" s="10">
        <v>13</v>
      </c>
    </row>
    <row r="20" spans="2:10" s="4" customFormat="1" ht="12.5" x14ac:dyDescent="0.25">
      <c r="B20" s="4" t="s">
        <v>13</v>
      </c>
      <c r="D20" s="119">
        <v>339445114</v>
      </c>
      <c r="E20" s="9"/>
      <c r="F20" s="120">
        <v>352641657</v>
      </c>
      <c r="H20" s="121">
        <v>3.8876809403714185E-2</v>
      </c>
      <c r="J20" s="10">
        <v>10</v>
      </c>
    </row>
    <row r="21" spans="2:10" s="4" customFormat="1" ht="12.5" x14ac:dyDescent="0.25">
      <c r="B21" s="4" t="s">
        <v>14</v>
      </c>
      <c r="D21" s="119">
        <v>227198355</v>
      </c>
      <c r="E21" s="9"/>
      <c r="F21" s="120">
        <v>236680029</v>
      </c>
      <c r="H21" s="121">
        <v>4.1733022230728833E-2</v>
      </c>
      <c r="J21" s="10">
        <v>6</v>
      </c>
    </row>
    <row r="22" spans="2:10" s="4" customFormat="1" ht="12.5" x14ac:dyDescent="0.25">
      <c r="B22" s="4" t="s">
        <v>15</v>
      </c>
      <c r="D22" s="119">
        <v>203539978</v>
      </c>
      <c r="E22" s="9"/>
      <c r="F22" s="120">
        <v>212191554</v>
      </c>
      <c r="H22" s="121">
        <v>4.2505536676436195E-2</v>
      </c>
      <c r="J22" s="10">
        <v>5</v>
      </c>
    </row>
    <row r="23" spans="2:10" s="4" customFormat="1" ht="12.5" x14ac:dyDescent="0.25">
      <c r="B23" s="4" t="s">
        <v>16</v>
      </c>
      <c r="D23" s="119">
        <v>160455410</v>
      </c>
      <c r="E23" s="9"/>
      <c r="F23" s="120">
        <v>168316374</v>
      </c>
      <c r="H23" s="121">
        <v>4.8991579654434902E-2</v>
      </c>
      <c r="J23" s="10">
        <v>2</v>
      </c>
    </row>
    <row r="24" spans="2:10" s="4" customFormat="1" ht="12.5" x14ac:dyDescent="0.25">
      <c r="B24" s="4" t="s">
        <v>17</v>
      </c>
      <c r="D24" s="119">
        <v>389402969</v>
      </c>
      <c r="E24" s="9"/>
      <c r="F24" s="120">
        <v>404375055</v>
      </c>
      <c r="H24" s="121">
        <v>3.8448823434625634E-2</v>
      </c>
      <c r="J24" s="10">
        <v>11</v>
      </c>
    </row>
    <row r="25" spans="2:10" s="4" customFormat="1" ht="12.5" x14ac:dyDescent="0.25">
      <c r="B25" s="4" t="s">
        <v>18</v>
      </c>
      <c r="D25" s="119">
        <v>96972984</v>
      </c>
      <c r="E25" s="9"/>
      <c r="F25" s="120">
        <v>101476019</v>
      </c>
      <c r="H25" s="121">
        <v>4.6435974374058553E-2</v>
      </c>
      <c r="J25" s="10">
        <v>3</v>
      </c>
    </row>
    <row r="26" spans="2:10" s="4" customFormat="1" ht="12.5" x14ac:dyDescent="0.25">
      <c r="B26" s="4" t="s">
        <v>19</v>
      </c>
      <c r="D26" s="119">
        <v>283708236</v>
      </c>
      <c r="E26" s="9"/>
      <c r="F26" s="120">
        <v>292367432</v>
      </c>
      <c r="H26" s="121">
        <v>3.0521482640355924E-2</v>
      </c>
      <c r="J26" s="10">
        <v>20</v>
      </c>
    </row>
    <row r="27" spans="2:10" s="4" customFormat="1" ht="12.5" x14ac:dyDescent="0.25">
      <c r="B27" s="4" t="s">
        <v>20</v>
      </c>
      <c r="D27" s="119">
        <v>116112315</v>
      </c>
      <c r="E27" s="9"/>
      <c r="F27" s="120">
        <v>120360861</v>
      </c>
      <c r="H27" s="121">
        <v>3.6589968945154538E-2</v>
      </c>
      <c r="J27" s="10">
        <v>15</v>
      </c>
    </row>
    <row r="28" spans="2:10" s="4" customFormat="1" ht="12.5" x14ac:dyDescent="0.25">
      <c r="B28" s="4" t="s">
        <v>21</v>
      </c>
      <c r="D28" s="119">
        <v>140307598</v>
      </c>
      <c r="E28" s="9"/>
      <c r="F28" s="120">
        <v>146340181</v>
      </c>
      <c r="H28" s="121">
        <v>4.2995412123012722E-2</v>
      </c>
      <c r="J28" s="10">
        <v>4</v>
      </c>
    </row>
    <row r="29" spans="2:10" s="4" customFormat="1" ht="12.5" x14ac:dyDescent="0.25">
      <c r="B29" s="4" t="s">
        <v>22</v>
      </c>
      <c r="D29" s="119">
        <v>97673330</v>
      </c>
      <c r="E29" s="9"/>
      <c r="F29" s="120">
        <v>101483006</v>
      </c>
      <c r="H29" s="121">
        <v>3.9004260426054982E-2</v>
      </c>
      <c r="J29" s="10">
        <v>9</v>
      </c>
    </row>
    <row r="30" spans="2:10" s="4" customFormat="1" ht="12.5" x14ac:dyDescent="0.25">
      <c r="B30" s="4" t="s">
        <v>23</v>
      </c>
      <c r="D30" s="119">
        <v>227999701</v>
      </c>
      <c r="E30" s="9"/>
      <c r="F30" s="120">
        <v>240796468</v>
      </c>
      <c r="H30" s="121">
        <v>5.612624465678584E-2</v>
      </c>
      <c r="J30" s="10">
        <v>1</v>
      </c>
    </row>
    <row r="31" spans="2:10" s="4" customFormat="1" ht="12.5" x14ac:dyDescent="0.25">
      <c r="B31" s="4" t="s">
        <v>24</v>
      </c>
      <c r="C31" s="10"/>
      <c r="D31" s="119">
        <v>469913053</v>
      </c>
      <c r="E31" s="119"/>
      <c r="F31" s="120">
        <v>487912796</v>
      </c>
      <c r="G31" s="10"/>
      <c r="H31" s="121">
        <v>3.8304411603565347E-2</v>
      </c>
      <c r="I31" s="10"/>
      <c r="J31" s="10">
        <v>12</v>
      </c>
    </row>
    <row r="32" spans="2:10" s="4" customFormat="1" ht="6" customHeight="1" x14ac:dyDescent="0.25">
      <c r="B32" s="6"/>
      <c r="C32" s="10"/>
      <c r="D32" s="122"/>
      <c r="E32" s="122"/>
      <c r="F32" s="122"/>
      <c r="G32" s="6"/>
      <c r="H32" s="123"/>
      <c r="I32" s="6"/>
      <c r="J32" s="6"/>
    </row>
    <row r="33" spans="2:10" s="4" customFormat="1" ht="16.5" customHeight="1" x14ac:dyDescent="0.3">
      <c r="B33" s="11" t="s">
        <v>25</v>
      </c>
      <c r="C33" s="6"/>
      <c r="D33" s="124">
        <v>4479570164</v>
      </c>
      <c r="E33" s="124"/>
      <c r="F33" s="124">
        <v>4651494400</v>
      </c>
      <c r="G33" s="11"/>
      <c r="H33" s="125">
        <v>3.8379627889672641E-2</v>
      </c>
      <c r="I33" s="6"/>
      <c r="J33" s="6"/>
    </row>
    <row r="34" spans="2:10" s="4" customFormat="1" ht="12.5" x14ac:dyDescent="0.25"/>
    <row r="35" spans="2:10" s="4" customFormat="1" ht="12.75" customHeight="1" x14ac:dyDescent="0.25">
      <c r="B35" s="213" t="s">
        <v>140</v>
      </c>
    </row>
    <row r="36" spans="2:10" ht="12.75" customHeight="1" x14ac:dyDescent="0.35"/>
    <row r="37" spans="2:10" ht="12.75" customHeight="1" x14ac:dyDescent="0.35"/>
  </sheetData>
  <mergeCells count="5">
    <mergeCell ref="B7:B8"/>
    <mergeCell ref="D7:D8"/>
    <mergeCell ref="F7:F8"/>
    <mergeCell ref="H7:H8"/>
    <mergeCell ref="J7:J8"/>
  </mergeCells>
  <hyperlinks>
    <hyperlink ref="J1" location="Cynnwys!A1" display="Yn ol i cynnwys"/>
    <hyperlink ref="B35" location="'Tabl 6'!A1" display="* Gallai'r Cyllid Allanol Cyfun terfynol 2020-21 sydd wedi'i gyhoeddi ei addasu fel y nodir yn Nhabl 6"/>
  </hyperlink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zoomScale="60" zoomScaleNormal="60" workbookViewId="0">
      <selection activeCell="B6" sqref="B6"/>
    </sheetView>
  </sheetViews>
  <sheetFormatPr defaultColWidth="8.84375" defaultRowHeight="15.5" x14ac:dyDescent="0.35"/>
  <cols>
    <col min="1" max="1" width="1.84375" style="1" customWidth="1"/>
    <col min="2" max="2" width="23.69140625" style="1" customWidth="1"/>
    <col min="3" max="3" width="2.765625" style="1" customWidth="1"/>
    <col min="4" max="4" width="21.4609375" style="1" customWidth="1"/>
    <col min="5" max="5" width="2.765625" style="1" customWidth="1"/>
    <col min="6" max="6" width="21.765625" style="1" customWidth="1"/>
    <col min="7" max="7" width="2.765625" style="1" customWidth="1"/>
    <col min="8" max="8" width="11.84375" style="1" customWidth="1"/>
    <col min="9" max="9" width="2.765625" style="1" customWidth="1"/>
    <col min="10" max="10" width="11.84375" style="1" customWidth="1"/>
    <col min="11" max="256" width="8.84375" style="1"/>
    <col min="257" max="257" width="1.84375" style="1" customWidth="1"/>
    <col min="258" max="258" width="19.07421875" style="1" customWidth="1"/>
    <col min="259" max="259" width="2.765625" style="1" customWidth="1"/>
    <col min="260" max="260" width="21.4609375" style="1" customWidth="1"/>
    <col min="261" max="261" width="2.765625" style="1" customWidth="1"/>
    <col min="262" max="262" width="21.765625" style="1" customWidth="1"/>
    <col min="263" max="263" width="2.765625" style="1" customWidth="1"/>
    <col min="264" max="264" width="11.84375" style="1" customWidth="1"/>
    <col min="265" max="265" width="2.765625" style="1" customWidth="1"/>
    <col min="266" max="266" width="11.84375" style="1" customWidth="1"/>
    <col min="267" max="512" width="8.84375" style="1"/>
    <col min="513" max="513" width="1.84375" style="1" customWidth="1"/>
    <col min="514" max="514" width="19.07421875" style="1" customWidth="1"/>
    <col min="515" max="515" width="2.765625" style="1" customWidth="1"/>
    <col min="516" max="516" width="21.4609375" style="1" customWidth="1"/>
    <col min="517" max="517" width="2.765625" style="1" customWidth="1"/>
    <col min="518" max="518" width="21.765625" style="1" customWidth="1"/>
    <col min="519" max="519" width="2.765625" style="1" customWidth="1"/>
    <col min="520" max="520" width="11.84375" style="1" customWidth="1"/>
    <col min="521" max="521" width="2.765625" style="1" customWidth="1"/>
    <col min="522" max="522" width="11.84375" style="1" customWidth="1"/>
    <col min="523" max="768" width="8.84375" style="1"/>
    <col min="769" max="769" width="1.84375" style="1" customWidth="1"/>
    <col min="770" max="770" width="19.07421875" style="1" customWidth="1"/>
    <col min="771" max="771" width="2.765625" style="1" customWidth="1"/>
    <col min="772" max="772" width="21.4609375" style="1" customWidth="1"/>
    <col min="773" max="773" width="2.765625" style="1" customWidth="1"/>
    <col min="774" max="774" width="21.765625" style="1" customWidth="1"/>
    <col min="775" max="775" width="2.765625" style="1" customWidth="1"/>
    <col min="776" max="776" width="11.84375" style="1" customWidth="1"/>
    <col min="777" max="777" width="2.765625" style="1" customWidth="1"/>
    <col min="778" max="778" width="11.84375" style="1" customWidth="1"/>
    <col min="779" max="1024" width="8.84375" style="1"/>
    <col min="1025" max="1025" width="1.84375" style="1" customWidth="1"/>
    <col min="1026" max="1026" width="19.07421875" style="1" customWidth="1"/>
    <col min="1027" max="1027" width="2.765625" style="1" customWidth="1"/>
    <col min="1028" max="1028" width="21.4609375" style="1" customWidth="1"/>
    <col min="1029" max="1029" width="2.765625" style="1" customWidth="1"/>
    <col min="1030" max="1030" width="21.765625" style="1" customWidth="1"/>
    <col min="1031" max="1031" width="2.765625" style="1" customWidth="1"/>
    <col min="1032" max="1032" width="11.84375" style="1" customWidth="1"/>
    <col min="1033" max="1033" width="2.765625" style="1" customWidth="1"/>
    <col min="1034" max="1034" width="11.84375" style="1" customWidth="1"/>
    <col min="1035" max="1280" width="8.84375" style="1"/>
    <col min="1281" max="1281" width="1.84375" style="1" customWidth="1"/>
    <col min="1282" max="1282" width="19.07421875" style="1" customWidth="1"/>
    <col min="1283" max="1283" width="2.765625" style="1" customWidth="1"/>
    <col min="1284" max="1284" width="21.4609375" style="1" customWidth="1"/>
    <col min="1285" max="1285" width="2.765625" style="1" customWidth="1"/>
    <col min="1286" max="1286" width="21.765625" style="1" customWidth="1"/>
    <col min="1287" max="1287" width="2.765625" style="1" customWidth="1"/>
    <col min="1288" max="1288" width="11.84375" style="1" customWidth="1"/>
    <col min="1289" max="1289" width="2.765625" style="1" customWidth="1"/>
    <col min="1290" max="1290" width="11.84375" style="1" customWidth="1"/>
    <col min="1291" max="1536" width="8.84375" style="1"/>
    <col min="1537" max="1537" width="1.84375" style="1" customWidth="1"/>
    <col min="1538" max="1538" width="19.07421875" style="1" customWidth="1"/>
    <col min="1539" max="1539" width="2.765625" style="1" customWidth="1"/>
    <col min="1540" max="1540" width="21.4609375" style="1" customWidth="1"/>
    <col min="1541" max="1541" width="2.765625" style="1" customWidth="1"/>
    <col min="1542" max="1542" width="21.765625" style="1" customWidth="1"/>
    <col min="1543" max="1543" width="2.765625" style="1" customWidth="1"/>
    <col min="1544" max="1544" width="11.84375" style="1" customWidth="1"/>
    <col min="1545" max="1545" width="2.765625" style="1" customWidth="1"/>
    <col min="1546" max="1546" width="11.84375" style="1" customWidth="1"/>
    <col min="1547" max="1792" width="8.84375" style="1"/>
    <col min="1793" max="1793" width="1.84375" style="1" customWidth="1"/>
    <col min="1794" max="1794" width="19.07421875" style="1" customWidth="1"/>
    <col min="1795" max="1795" width="2.765625" style="1" customWidth="1"/>
    <col min="1796" max="1796" width="21.4609375" style="1" customWidth="1"/>
    <col min="1797" max="1797" width="2.765625" style="1" customWidth="1"/>
    <col min="1798" max="1798" width="21.765625" style="1" customWidth="1"/>
    <col min="1799" max="1799" width="2.765625" style="1" customWidth="1"/>
    <col min="1800" max="1800" width="11.84375" style="1" customWidth="1"/>
    <col min="1801" max="1801" width="2.765625" style="1" customWidth="1"/>
    <col min="1802" max="1802" width="11.84375" style="1" customWidth="1"/>
    <col min="1803" max="2048" width="8.84375" style="1"/>
    <col min="2049" max="2049" width="1.84375" style="1" customWidth="1"/>
    <col min="2050" max="2050" width="19.07421875" style="1" customWidth="1"/>
    <col min="2051" max="2051" width="2.765625" style="1" customWidth="1"/>
    <col min="2052" max="2052" width="21.4609375" style="1" customWidth="1"/>
    <col min="2053" max="2053" width="2.765625" style="1" customWidth="1"/>
    <col min="2054" max="2054" width="21.765625" style="1" customWidth="1"/>
    <col min="2055" max="2055" width="2.765625" style="1" customWidth="1"/>
    <col min="2056" max="2056" width="11.84375" style="1" customWidth="1"/>
    <col min="2057" max="2057" width="2.765625" style="1" customWidth="1"/>
    <col min="2058" max="2058" width="11.84375" style="1" customWidth="1"/>
    <col min="2059" max="2304" width="8.84375" style="1"/>
    <col min="2305" max="2305" width="1.84375" style="1" customWidth="1"/>
    <col min="2306" max="2306" width="19.07421875" style="1" customWidth="1"/>
    <col min="2307" max="2307" width="2.765625" style="1" customWidth="1"/>
    <col min="2308" max="2308" width="21.4609375" style="1" customWidth="1"/>
    <col min="2309" max="2309" width="2.765625" style="1" customWidth="1"/>
    <col min="2310" max="2310" width="21.765625" style="1" customWidth="1"/>
    <col min="2311" max="2311" width="2.765625" style="1" customWidth="1"/>
    <col min="2312" max="2312" width="11.84375" style="1" customWidth="1"/>
    <col min="2313" max="2313" width="2.765625" style="1" customWidth="1"/>
    <col min="2314" max="2314" width="11.84375" style="1" customWidth="1"/>
    <col min="2315" max="2560" width="8.84375" style="1"/>
    <col min="2561" max="2561" width="1.84375" style="1" customWidth="1"/>
    <col min="2562" max="2562" width="19.07421875" style="1" customWidth="1"/>
    <col min="2563" max="2563" width="2.765625" style="1" customWidth="1"/>
    <col min="2564" max="2564" width="21.4609375" style="1" customWidth="1"/>
    <col min="2565" max="2565" width="2.765625" style="1" customWidth="1"/>
    <col min="2566" max="2566" width="21.765625" style="1" customWidth="1"/>
    <col min="2567" max="2567" width="2.765625" style="1" customWidth="1"/>
    <col min="2568" max="2568" width="11.84375" style="1" customWidth="1"/>
    <col min="2569" max="2569" width="2.765625" style="1" customWidth="1"/>
    <col min="2570" max="2570" width="11.84375" style="1" customWidth="1"/>
    <col min="2571" max="2816" width="8.84375" style="1"/>
    <col min="2817" max="2817" width="1.84375" style="1" customWidth="1"/>
    <col min="2818" max="2818" width="19.07421875" style="1" customWidth="1"/>
    <col min="2819" max="2819" width="2.765625" style="1" customWidth="1"/>
    <col min="2820" max="2820" width="21.4609375" style="1" customWidth="1"/>
    <col min="2821" max="2821" width="2.765625" style="1" customWidth="1"/>
    <col min="2822" max="2822" width="21.765625" style="1" customWidth="1"/>
    <col min="2823" max="2823" width="2.765625" style="1" customWidth="1"/>
    <col min="2824" max="2824" width="11.84375" style="1" customWidth="1"/>
    <col min="2825" max="2825" width="2.765625" style="1" customWidth="1"/>
    <col min="2826" max="2826" width="11.84375" style="1" customWidth="1"/>
    <col min="2827" max="3072" width="8.84375" style="1"/>
    <col min="3073" max="3073" width="1.84375" style="1" customWidth="1"/>
    <col min="3074" max="3074" width="19.07421875" style="1" customWidth="1"/>
    <col min="3075" max="3075" width="2.765625" style="1" customWidth="1"/>
    <col min="3076" max="3076" width="21.4609375" style="1" customWidth="1"/>
    <col min="3077" max="3077" width="2.765625" style="1" customWidth="1"/>
    <col min="3078" max="3078" width="21.765625" style="1" customWidth="1"/>
    <col min="3079" max="3079" width="2.765625" style="1" customWidth="1"/>
    <col min="3080" max="3080" width="11.84375" style="1" customWidth="1"/>
    <col min="3081" max="3081" width="2.765625" style="1" customWidth="1"/>
    <col min="3082" max="3082" width="11.84375" style="1" customWidth="1"/>
    <col min="3083" max="3328" width="8.84375" style="1"/>
    <col min="3329" max="3329" width="1.84375" style="1" customWidth="1"/>
    <col min="3330" max="3330" width="19.07421875" style="1" customWidth="1"/>
    <col min="3331" max="3331" width="2.765625" style="1" customWidth="1"/>
    <col min="3332" max="3332" width="21.4609375" style="1" customWidth="1"/>
    <col min="3333" max="3333" width="2.765625" style="1" customWidth="1"/>
    <col min="3334" max="3334" width="21.765625" style="1" customWidth="1"/>
    <col min="3335" max="3335" width="2.765625" style="1" customWidth="1"/>
    <col min="3336" max="3336" width="11.84375" style="1" customWidth="1"/>
    <col min="3337" max="3337" width="2.765625" style="1" customWidth="1"/>
    <col min="3338" max="3338" width="11.84375" style="1" customWidth="1"/>
    <col min="3339" max="3584" width="8.84375" style="1"/>
    <col min="3585" max="3585" width="1.84375" style="1" customWidth="1"/>
    <col min="3586" max="3586" width="19.07421875" style="1" customWidth="1"/>
    <col min="3587" max="3587" width="2.765625" style="1" customWidth="1"/>
    <col min="3588" max="3588" width="21.4609375" style="1" customWidth="1"/>
    <col min="3589" max="3589" width="2.765625" style="1" customWidth="1"/>
    <col min="3590" max="3590" width="21.765625" style="1" customWidth="1"/>
    <col min="3591" max="3591" width="2.765625" style="1" customWidth="1"/>
    <col min="3592" max="3592" width="11.84375" style="1" customWidth="1"/>
    <col min="3593" max="3593" width="2.765625" style="1" customWidth="1"/>
    <col min="3594" max="3594" width="11.84375" style="1" customWidth="1"/>
    <col min="3595" max="3840" width="8.84375" style="1"/>
    <col min="3841" max="3841" width="1.84375" style="1" customWidth="1"/>
    <col min="3842" max="3842" width="19.07421875" style="1" customWidth="1"/>
    <col min="3843" max="3843" width="2.765625" style="1" customWidth="1"/>
    <col min="3844" max="3844" width="21.4609375" style="1" customWidth="1"/>
    <col min="3845" max="3845" width="2.765625" style="1" customWidth="1"/>
    <col min="3846" max="3846" width="21.765625" style="1" customWidth="1"/>
    <col min="3847" max="3847" width="2.765625" style="1" customWidth="1"/>
    <col min="3848" max="3848" width="11.84375" style="1" customWidth="1"/>
    <col min="3849" max="3849" width="2.765625" style="1" customWidth="1"/>
    <col min="3850" max="3850" width="11.84375" style="1" customWidth="1"/>
    <col min="3851" max="4096" width="8.84375" style="1"/>
    <col min="4097" max="4097" width="1.84375" style="1" customWidth="1"/>
    <col min="4098" max="4098" width="19.07421875" style="1" customWidth="1"/>
    <col min="4099" max="4099" width="2.765625" style="1" customWidth="1"/>
    <col min="4100" max="4100" width="21.4609375" style="1" customWidth="1"/>
    <col min="4101" max="4101" width="2.765625" style="1" customWidth="1"/>
    <col min="4102" max="4102" width="21.765625" style="1" customWidth="1"/>
    <col min="4103" max="4103" width="2.765625" style="1" customWidth="1"/>
    <col min="4104" max="4104" width="11.84375" style="1" customWidth="1"/>
    <col min="4105" max="4105" width="2.765625" style="1" customWidth="1"/>
    <col min="4106" max="4106" width="11.84375" style="1" customWidth="1"/>
    <col min="4107" max="4352" width="8.84375" style="1"/>
    <col min="4353" max="4353" width="1.84375" style="1" customWidth="1"/>
    <col min="4354" max="4354" width="19.07421875" style="1" customWidth="1"/>
    <col min="4355" max="4355" width="2.765625" style="1" customWidth="1"/>
    <col min="4356" max="4356" width="21.4609375" style="1" customWidth="1"/>
    <col min="4357" max="4357" width="2.765625" style="1" customWidth="1"/>
    <col min="4358" max="4358" width="21.765625" style="1" customWidth="1"/>
    <col min="4359" max="4359" width="2.765625" style="1" customWidth="1"/>
    <col min="4360" max="4360" width="11.84375" style="1" customWidth="1"/>
    <col min="4361" max="4361" width="2.765625" style="1" customWidth="1"/>
    <col min="4362" max="4362" width="11.84375" style="1" customWidth="1"/>
    <col min="4363" max="4608" width="8.84375" style="1"/>
    <col min="4609" max="4609" width="1.84375" style="1" customWidth="1"/>
    <col min="4610" max="4610" width="19.07421875" style="1" customWidth="1"/>
    <col min="4611" max="4611" width="2.765625" style="1" customWidth="1"/>
    <col min="4612" max="4612" width="21.4609375" style="1" customWidth="1"/>
    <col min="4613" max="4613" width="2.765625" style="1" customWidth="1"/>
    <col min="4614" max="4614" width="21.765625" style="1" customWidth="1"/>
    <col min="4615" max="4615" width="2.765625" style="1" customWidth="1"/>
    <col min="4616" max="4616" width="11.84375" style="1" customWidth="1"/>
    <col min="4617" max="4617" width="2.765625" style="1" customWidth="1"/>
    <col min="4618" max="4618" width="11.84375" style="1" customWidth="1"/>
    <col min="4619" max="4864" width="8.84375" style="1"/>
    <col min="4865" max="4865" width="1.84375" style="1" customWidth="1"/>
    <col min="4866" max="4866" width="19.07421875" style="1" customWidth="1"/>
    <col min="4867" max="4867" width="2.765625" style="1" customWidth="1"/>
    <col min="4868" max="4868" width="21.4609375" style="1" customWidth="1"/>
    <col min="4869" max="4869" width="2.765625" style="1" customWidth="1"/>
    <col min="4870" max="4870" width="21.765625" style="1" customWidth="1"/>
    <col min="4871" max="4871" width="2.765625" style="1" customWidth="1"/>
    <col min="4872" max="4872" width="11.84375" style="1" customWidth="1"/>
    <col min="4873" max="4873" width="2.765625" style="1" customWidth="1"/>
    <col min="4874" max="4874" width="11.84375" style="1" customWidth="1"/>
    <col min="4875" max="5120" width="8.84375" style="1"/>
    <col min="5121" max="5121" width="1.84375" style="1" customWidth="1"/>
    <col min="5122" max="5122" width="19.07421875" style="1" customWidth="1"/>
    <col min="5123" max="5123" width="2.765625" style="1" customWidth="1"/>
    <col min="5124" max="5124" width="21.4609375" style="1" customWidth="1"/>
    <col min="5125" max="5125" width="2.765625" style="1" customWidth="1"/>
    <col min="5126" max="5126" width="21.765625" style="1" customWidth="1"/>
    <col min="5127" max="5127" width="2.765625" style="1" customWidth="1"/>
    <col min="5128" max="5128" width="11.84375" style="1" customWidth="1"/>
    <col min="5129" max="5129" width="2.765625" style="1" customWidth="1"/>
    <col min="5130" max="5130" width="11.84375" style="1" customWidth="1"/>
    <col min="5131" max="5376" width="8.84375" style="1"/>
    <col min="5377" max="5377" width="1.84375" style="1" customWidth="1"/>
    <col min="5378" max="5378" width="19.07421875" style="1" customWidth="1"/>
    <col min="5379" max="5379" width="2.765625" style="1" customWidth="1"/>
    <col min="5380" max="5380" width="21.4609375" style="1" customWidth="1"/>
    <col min="5381" max="5381" width="2.765625" style="1" customWidth="1"/>
    <col min="5382" max="5382" width="21.765625" style="1" customWidth="1"/>
    <col min="5383" max="5383" width="2.765625" style="1" customWidth="1"/>
    <col min="5384" max="5384" width="11.84375" style="1" customWidth="1"/>
    <col min="5385" max="5385" width="2.765625" style="1" customWidth="1"/>
    <col min="5386" max="5386" width="11.84375" style="1" customWidth="1"/>
    <col min="5387" max="5632" width="8.84375" style="1"/>
    <col min="5633" max="5633" width="1.84375" style="1" customWidth="1"/>
    <col min="5634" max="5634" width="19.07421875" style="1" customWidth="1"/>
    <col min="5635" max="5635" width="2.765625" style="1" customWidth="1"/>
    <col min="5636" max="5636" width="21.4609375" style="1" customWidth="1"/>
    <col min="5637" max="5637" width="2.765625" style="1" customWidth="1"/>
    <col min="5638" max="5638" width="21.765625" style="1" customWidth="1"/>
    <col min="5639" max="5639" width="2.765625" style="1" customWidth="1"/>
    <col min="5640" max="5640" width="11.84375" style="1" customWidth="1"/>
    <col min="5641" max="5641" width="2.765625" style="1" customWidth="1"/>
    <col min="5642" max="5642" width="11.84375" style="1" customWidth="1"/>
    <col min="5643" max="5888" width="8.84375" style="1"/>
    <col min="5889" max="5889" width="1.84375" style="1" customWidth="1"/>
    <col min="5890" max="5890" width="19.07421875" style="1" customWidth="1"/>
    <col min="5891" max="5891" width="2.765625" style="1" customWidth="1"/>
    <col min="5892" max="5892" width="21.4609375" style="1" customWidth="1"/>
    <col min="5893" max="5893" width="2.765625" style="1" customWidth="1"/>
    <col min="5894" max="5894" width="21.765625" style="1" customWidth="1"/>
    <col min="5895" max="5895" width="2.765625" style="1" customWidth="1"/>
    <col min="5896" max="5896" width="11.84375" style="1" customWidth="1"/>
    <col min="5897" max="5897" width="2.765625" style="1" customWidth="1"/>
    <col min="5898" max="5898" width="11.84375" style="1" customWidth="1"/>
    <col min="5899" max="6144" width="8.84375" style="1"/>
    <col min="6145" max="6145" width="1.84375" style="1" customWidth="1"/>
    <col min="6146" max="6146" width="19.07421875" style="1" customWidth="1"/>
    <col min="6147" max="6147" width="2.765625" style="1" customWidth="1"/>
    <col min="6148" max="6148" width="21.4609375" style="1" customWidth="1"/>
    <col min="6149" max="6149" width="2.765625" style="1" customWidth="1"/>
    <col min="6150" max="6150" width="21.765625" style="1" customWidth="1"/>
    <col min="6151" max="6151" width="2.765625" style="1" customWidth="1"/>
    <col min="6152" max="6152" width="11.84375" style="1" customWidth="1"/>
    <col min="6153" max="6153" width="2.765625" style="1" customWidth="1"/>
    <col min="6154" max="6154" width="11.84375" style="1" customWidth="1"/>
    <col min="6155" max="6400" width="8.84375" style="1"/>
    <col min="6401" max="6401" width="1.84375" style="1" customWidth="1"/>
    <col min="6402" max="6402" width="19.07421875" style="1" customWidth="1"/>
    <col min="6403" max="6403" width="2.765625" style="1" customWidth="1"/>
    <col min="6404" max="6404" width="21.4609375" style="1" customWidth="1"/>
    <col min="6405" max="6405" width="2.765625" style="1" customWidth="1"/>
    <col min="6406" max="6406" width="21.765625" style="1" customWidth="1"/>
    <col min="6407" max="6407" width="2.765625" style="1" customWidth="1"/>
    <col min="6408" max="6408" width="11.84375" style="1" customWidth="1"/>
    <col min="6409" max="6409" width="2.765625" style="1" customWidth="1"/>
    <col min="6410" max="6410" width="11.84375" style="1" customWidth="1"/>
    <col min="6411" max="6656" width="8.84375" style="1"/>
    <col min="6657" max="6657" width="1.84375" style="1" customWidth="1"/>
    <col min="6658" max="6658" width="19.07421875" style="1" customWidth="1"/>
    <col min="6659" max="6659" width="2.765625" style="1" customWidth="1"/>
    <col min="6660" max="6660" width="21.4609375" style="1" customWidth="1"/>
    <col min="6661" max="6661" width="2.765625" style="1" customWidth="1"/>
    <col min="6662" max="6662" width="21.765625" style="1" customWidth="1"/>
    <col min="6663" max="6663" width="2.765625" style="1" customWidth="1"/>
    <col min="6664" max="6664" width="11.84375" style="1" customWidth="1"/>
    <col min="6665" max="6665" width="2.765625" style="1" customWidth="1"/>
    <col min="6666" max="6666" width="11.84375" style="1" customWidth="1"/>
    <col min="6667" max="6912" width="8.84375" style="1"/>
    <col min="6913" max="6913" width="1.84375" style="1" customWidth="1"/>
    <col min="6914" max="6914" width="19.07421875" style="1" customWidth="1"/>
    <col min="6915" max="6915" width="2.765625" style="1" customWidth="1"/>
    <col min="6916" max="6916" width="21.4609375" style="1" customWidth="1"/>
    <col min="6917" max="6917" width="2.765625" style="1" customWidth="1"/>
    <col min="6918" max="6918" width="21.765625" style="1" customWidth="1"/>
    <col min="6919" max="6919" width="2.765625" style="1" customWidth="1"/>
    <col min="6920" max="6920" width="11.84375" style="1" customWidth="1"/>
    <col min="6921" max="6921" width="2.765625" style="1" customWidth="1"/>
    <col min="6922" max="6922" width="11.84375" style="1" customWidth="1"/>
    <col min="6923" max="7168" width="8.84375" style="1"/>
    <col min="7169" max="7169" width="1.84375" style="1" customWidth="1"/>
    <col min="7170" max="7170" width="19.07421875" style="1" customWidth="1"/>
    <col min="7171" max="7171" width="2.765625" style="1" customWidth="1"/>
    <col min="7172" max="7172" width="21.4609375" style="1" customWidth="1"/>
    <col min="7173" max="7173" width="2.765625" style="1" customWidth="1"/>
    <col min="7174" max="7174" width="21.765625" style="1" customWidth="1"/>
    <col min="7175" max="7175" width="2.765625" style="1" customWidth="1"/>
    <col min="7176" max="7176" width="11.84375" style="1" customWidth="1"/>
    <col min="7177" max="7177" width="2.765625" style="1" customWidth="1"/>
    <col min="7178" max="7178" width="11.84375" style="1" customWidth="1"/>
    <col min="7179" max="7424" width="8.84375" style="1"/>
    <col min="7425" max="7425" width="1.84375" style="1" customWidth="1"/>
    <col min="7426" max="7426" width="19.07421875" style="1" customWidth="1"/>
    <col min="7427" max="7427" width="2.765625" style="1" customWidth="1"/>
    <col min="7428" max="7428" width="21.4609375" style="1" customWidth="1"/>
    <col min="7429" max="7429" width="2.765625" style="1" customWidth="1"/>
    <col min="7430" max="7430" width="21.765625" style="1" customWidth="1"/>
    <col min="7431" max="7431" width="2.765625" style="1" customWidth="1"/>
    <col min="7432" max="7432" width="11.84375" style="1" customWidth="1"/>
    <col min="7433" max="7433" width="2.765625" style="1" customWidth="1"/>
    <col min="7434" max="7434" width="11.84375" style="1" customWidth="1"/>
    <col min="7435" max="7680" width="8.84375" style="1"/>
    <col min="7681" max="7681" width="1.84375" style="1" customWidth="1"/>
    <col min="7682" max="7682" width="19.07421875" style="1" customWidth="1"/>
    <col min="7683" max="7683" width="2.765625" style="1" customWidth="1"/>
    <col min="7684" max="7684" width="21.4609375" style="1" customWidth="1"/>
    <col min="7685" max="7685" width="2.765625" style="1" customWidth="1"/>
    <col min="7686" max="7686" width="21.765625" style="1" customWidth="1"/>
    <col min="7687" max="7687" width="2.765625" style="1" customWidth="1"/>
    <col min="7688" max="7688" width="11.84375" style="1" customWidth="1"/>
    <col min="7689" max="7689" width="2.765625" style="1" customWidth="1"/>
    <col min="7690" max="7690" width="11.84375" style="1" customWidth="1"/>
    <col min="7691" max="7936" width="8.84375" style="1"/>
    <col min="7937" max="7937" width="1.84375" style="1" customWidth="1"/>
    <col min="7938" max="7938" width="19.07421875" style="1" customWidth="1"/>
    <col min="7939" max="7939" width="2.765625" style="1" customWidth="1"/>
    <col min="7940" max="7940" width="21.4609375" style="1" customWidth="1"/>
    <col min="7941" max="7941" width="2.765625" style="1" customWidth="1"/>
    <col min="7942" max="7942" width="21.765625" style="1" customWidth="1"/>
    <col min="7943" max="7943" width="2.765625" style="1" customWidth="1"/>
    <col min="7944" max="7944" width="11.84375" style="1" customWidth="1"/>
    <col min="7945" max="7945" width="2.765625" style="1" customWidth="1"/>
    <col min="7946" max="7946" width="11.84375" style="1" customWidth="1"/>
    <col min="7947" max="8192" width="8.84375" style="1"/>
    <col min="8193" max="8193" width="1.84375" style="1" customWidth="1"/>
    <col min="8194" max="8194" width="19.07421875" style="1" customWidth="1"/>
    <col min="8195" max="8195" width="2.765625" style="1" customWidth="1"/>
    <col min="8196" max="8196" width="21.4609375" style="1" customWidth="1"/>
    <col min="8197" max="8197" width="2.765625" style="1" customWidth="1"/>
    <col min="8198" max="8198" width="21.765625" style="1" customWidth="1"/>
    <col min="8199" max="8199" width="2.765625" style="1" customWidth="1"/>
    <col min="8200" max="8200" width="11.84375" style="1" customWidth="1"/>
    <col min="8201" max="8201" width="2.765625" style="1" customWidth="1"/>
    <col min="8202" max="8202" width="11.84375" style="1" customWidth="1"/>
    <col min="8203" max="8448" width="8.84375" style="1"/>
    <col min="8449" max="8449" width="1.84375" style="1" customWidth="1"/>
    <col min="8450" max="8450" width="19.07421875" style="1" customWidth="1"/>
    <col min="8451" max="8451" width="2.765625" style="1" customWidth="1"/>
    <col min="8452" max="8452" width="21.4609375" style="1" customWidth="1"/>
    <col min="8453" max="8453" width="2.765625" style="1" customWidth="1"/>
    <col min="8454" max="8454" width="21.765625" style="1" customWidth="1"/>
    <col min="8455" max="8455" width="2.765625" style="1" customWidth="1"/>
    <col min="8456" max="8456" width="11.84375" style="1" customWidth="1"/>
    <col min="8457" max="8457" width="2.765625" style="1" customWidth="1"/>
    <col min="8458" max="8458" width="11.84375" style="1" customWidth="1"/>
    <col min="8459" max="8704" width="8.84375" style="1"/>
    <col min="8705" max="8705" width="1.84375" style="1" customWidth="1"/>
    <col min="8706" max="8706" width="19.07421875" style="1" customWidth="1"/>
    <col min="8707" max="8707" width="2.765625" style="1" customWidth="1"/>
    <col min="8708" max="8708" width="21.4609375" style="1" customWidth="1"/>
    <col min="8709" max="8709" width="2.765625" style="1" customWidth="1"/>
    <col min="8710" max="8710" width="21.765625" style="1" customWidth="1"/>
    <col min="8711" max="8711" width="2.765625" style="1" customWidth="1"/>
    <col min="8712" max="8712" width="11.84375" style="1" customWidth="1"/>
    <col min="8713" max="8713" width="2.765625" style="1" customWidth="1"/>
    <col min="8714" max="8714" width="11.84375" style="1" customWidth="1"/>
    <col min="8715" max="8960" width="8.84375" style="1"/>
    <col min="8961" max="8961" width="1.84375" style="1" customWidth="1"/>
    <col min="8962" max="8962" width="19.07421875" style="1" customWidth="1"/>
    <col min="8963" max="8963" width="2.765625" style="1" customWidth="1"/>
    <col min="8964" max="8964" width="21.4609375" style="1" customWidth="1"/>
    <col min="8965" max="8965" width="2.765625" style="1" customWidth="1"/>
    <col min="8966" max="8966" width="21.765625" style="1" customWidth="1"/>
    <col min="8967" max="8967" width="2.765625" style="1" customWidth="1"/>
    <col min="8968" max="8968" width="11.84375" style="1" customWidth="1"/>
    <col min="8969" max="8969" width="2.765625" style="1" customWidth="1"/>
    <col min="8970" max="8970" width="11.84375" style="1" customWidth="1"/>
    <col min="8971" max="9216" width="8.84375" style="1"/>
    <col min="9217" max="9217" width="1.84375" style="1" customWidth="1"/>
    <col min="9218" max="9218" width="19.07421875" style="1" customWidth="1"/>
    <col min="9219" max="9219" width="2.765625" style="1" customWidth="1"/>
    <col min="9220" max="9220" width="21.4609375" style="1" customWidth="1"/>
    <col min="9221" max="9221" width="2.765625" style="1" customWidth="1"/>
    <col min="9222" max="9222" width="21.765625" style="1" customWidth="1"/>
    <col min="9223" max="9223" width="2.765625" style="1" customWidth="1"/>
    <col min="9224" max="9224" width="11.84375" style="1" customWidth="1"/>
    <col min="9225" max="9225" width="2.765625" style="1" customWidth="1"/>
    <col min="9226" max="9226" width="11.84375" style="1" customWidth="1"/>
    <col min="9227" max="9472" width="8.84375" style="1"/>
    <col min="9473" max="9473" width="1.84375" style="1" customWidth="1"/>
    <col min="9474" max="9474" width="19.07421875" style="1" customWidth="1"/>
    <col min="9475" max="9475" width="2.765625" style="1" customWidth="1"/>
    <col min="9476" max="9476" width="21.4609375" style="1" customWidth="1"/>
    <col min="9477" max="9477" width="2.765625" style="1" customWidth="1"/>
    <col min="9478" max="9478" width="21.765625" style="1" customWidth="1"/>
    <col min="9479" max="9479" width="2.765625" style="1" customWidth="1"/>
    <col min="9480" max="9480" width="11.84375" style="1" customWidth="1"/>
    <col min="9481" max="9481" width="2.765625" style="1" customWidth="1"/>
    <col min="9482" max="9482" width="11.84375" style="1" customWidth="1"/>
    <col min="9483" max="9728" width="8.84375" style="1"/>
    <col min="9729" max="9729" width="1.84375" style="1" customWidth="1"/>
    <col min="9730" max="9730" width="19.07421875" style="1" customWidth="1"/>
    <col min="9731" max="9731" width="2.765625" style="1" customWidth="1"/>
    <col min="9732" max="9732" width="21.4609375" style="1" customWidth="1"/>
    <col min="9733" max="9733" width="2.765625" style="1" customWidth="1"/>
    <col min="9734" max="9734" width="21.765625" style="1" customWidth="1"/>
    <col min="9735" max="9735" width="2.765625" style="1" customWidth="1"/>
    <col min="9736" max="9736" width="11.84375" style="1" customWidth="1"/>
    <col min="9737" max="9737" width="2.765625" style="1" customWidth="1"/>
    <col min="9738" max="9738" width="11.84375" style="1" customWidth="1"/>
    <col min="9739" max="9984" width="8.84375" style="1"/>
    <col min="9985" max="9985" width="1.84375" style="1" customWidth="1"/>
    <col min="9986" max="9986" width="19.07421875" style="1" customWidth="1"/>
    <col min="9987" max="9987" width="2.765625" style="1" customWidth="1"/>
    <col min="9988" max="9988" width="21.4609375" style="1" customWidth="1"/>
    <col min="9989" max="9989" width="2.765625" style="1" customWidth="1"/>
    <col min="9990" max="9990" width="21.765625" style="1" customWidth="1"/>
    <col min="9991" max="9991" width="2.765625" style="1" customWidth="1"/>
    <col min="9992" max="9992" width="11.84375" style="1" customWidth="1"/>
    <col min="9993" max="9993" width="2.765625" style="1" customWidth="1"/>
    <col min="9994" max="9994" width="11.84375" style="1" customWidth="1"/>
    <col min="9995" max="10240" width="8.84375" style="1"/>
    <col min="10241" max="10241" width="1.84375" style="1" customWidth="1"/>
    <col min="10242" max="10242" width="19.07421875" style="1" customWidth="1"/>
    <col min="10243" max="10243" width="2.765625" style="1" customWidth="1"/>
    <col min="10244" max="10244" width="21.4609375" style="1" customWidth="1"/>
    <col min="10245" max="10245" width="2.765625" style="1" customWidth="1"/>
    <col min="10246" max="10246" width="21.765625" style="1" customWidth="1"/>
    <col min="10247" max="10247" width="2.765625" style="1" customWidth="1"/>
    <col min="10248" max="10248" width="11.84375" style="1" customWidth="1"/>
    <col min="10249" max="10249" width="2.765625" style="1" customWidth="1"/>
    <col min="10250" max="10250" width="11.84375" style="1" customWidth="1"/>
    <col min="10251" max="10496" width="8.84375" style="1"/>
    <col min="10497" max="10497" width="1.84375" style="1" customWidth="1"/>
    <col min="10498" max="10498" width="19.07421875" style="1" customWidth="1"/>
    <col min="10499" max="10499" width="2.765625" style="1" customWidth="1"/>
    <col min="10500" max="10500" width="21.4609375" style="1" customWidth="1"/>
    <col min="10501" max="10501" width="2.765625" style="1" customWidth="1"/>
    <col min="10502" max="10502" width="21.765625" style="1" customWidth="1"/>
    <col min="10503" max="10503" width="2.765625" style="1" customWidth="1"/>
    <col min="10504" max="10504" width="11.84375" style="1" customWidth="1"/>
    <col min="10505" max="10505" width="2.765625" style="1" customWidth="1"/>
    <col min="10506" max="10506" width="11.84375" style="1" customWidth="1"/>
    <col min="10507" max="10752" width="8.84375" style="1"/>
    <col min="10753" max="10753" width="1.84375" style="1" customWidth="1"/>
    <col min="10754" max="10754" width="19.07421875" style="1" customWidth="1"/>
    <col min="10755" max="10755" width="2.765625" style="1" customWidth="1"/>
    <col min="10756" max="10756" width="21.4609375" style="1" customWidth="1"/>
    <col min="10757" max="10757" width="2.765625" style="1" customWidth="1"/>
    <col min="10758" max="10758" width="21.765625" style="1" customWidth="1"/>
    <col min="10759" max="10759" width="2.765625" style="1" customWidth="1"/>
    <col min="10760" max="10760" width="11.84375" style="1" customWidth="1"/>
    <col min="10761" max="10761" width="2.765625" style="1" customWidth="1"/>
    <col min="10762" max="10762" width="11.84375" style="1" customWidth="1"/>
    <col min="10763" max="11008" width="8.84375" style="1"/>
    <col min="11009" max="11009" width="1.84375" style="1" customWidth="1"/>
    <col min="11010" max="11010" width="19.07421875" style="1" customWidth="1"/>
    <col min="11011" max="11011" width="2.765625" style="1" customWidth="1"/>
    <col min="11012" max="11012" width="21.4609375" style="1" customWidth="1"/>
    <col min="11013" max="11013" width="2.765625" style="1" customWidth="1"/>
    <col min="11014" max="11014" width="21.765625" style="1" customWidth="1"/>
    <col min="11015" max="11015" width="2.765625" style="1" customWidth="1"/>
    <col min="11016" max="11016" width="11.84375" style="1" customWidth="1"/>
    <col min="11017" max="11017" width="2.765625" style="1" customWidth="1"/>
    <col min="11018" max="11018" width="11.84375" style="1" customWidth="1"/>
    <col min="11019" max="11264" width="8.84375" style="1"/>
    <col min="11265" max="11265" width="1.84375" style="1" customWidth="1"/>
    <col min="11266" max="11266" width="19.07421875" style="1" customWidth="1"/>
    <col min="11267" max="11267" width="2.765625" style="1" customWidth="1"/>
    <col min="11268" max="11268" width="21.4609375" style="1" customWidth="1"/>
    <col min="11269" max="11269" width="2.765625" style="1" customWidth="1"/>
    <col min="11270" max="11270" width="21.765625" style="1" customWidth="1"/>
    <col min="11271" max="11271" width="2.765625" style="1" customWidth="1"/>
    <col min="11272" max="11272" width="11.84375" style="1" customWidth="1"/>
    <col min="11273" max="11273" width="2.765625" style="1" customWidth="1"/>
    <col min="11274" max="11274" width="11.84375" style="1" customWidth="1"/>
    <col min="11275" max="11520" width="8.84375" style="1"/>
    <col min="11521" max="11521" width="1.84375" style="1" customWidth="1"/>
    <col min="11522" max="11522" width="19.07421875" style="1" customWidth="1"/>
    <col min="11523" max="11523" width="2.765625" style="1" customWidth="1"/>
    <col min="11524" max="11524" width="21.4609375" style="1" customWidth="1"/>
    <col min="11525" max="11525" width="2.765625" style="1" customWidth="1"/>
    <col min="11526" max="11526" width="21.765625" style="1" customWidth="1"/>
    <col min="11527" max="11527" width="2.765625" style="1" customWidth="1"/>
    <col min="11528" max="11528" width="11.84375" style="1" customWidth="1"/>
    <col min="11529" max="11529" width="2.765625" style="1" customWidth="1"/>
    <col min="11530" max="11530" width="11.84375" style="1" customWidth="1"/>
    <col min="11531" max="11776" width="8.84375" style="1"/>
    <col min="11777" max="11777" width="1.84375" style="1" customWidth="1"/>
    <col min="11778" max="11778" width="19.07421875" style="1" customWidth="1"/>
    <col min="11779" max="11779" width="2.765625" style="1" customWidth="1"/>
    <col min="11780" max="11780" width="21.4609375" style="1" customWidth="1"/>
    <col min="11781" max="11781" width="2.765625" style="1" customWidth="1"/>
    <col min="11782" max="11782" width="21.765625" style="1" customWidth="1"/>
    <col min="11783" max="11783" width="2.765625" style="1" customWidth="1"/>
    <col min="11784" max="11784" width="11.84375" style="1" customWidth="1"/>
    <col min="11785" max="11785" width="2.765625" style="1" customWidth="1"/>
    <col min="11786" max="11786" width="11.84375" style="1" customWidth="1"/>
    <col min="11787" max="12032" width="8.84375" style="1"/>
    <col min="12033" max="12033" width="1.84375" style="1" customWidth="1"/>
    <col min="12034" max="12034" width="19.07421875" style="1" customWidth="1"/>
    <col min="12035" max="12035" width="2.765625" style="1" customWidth="1"/>
    <col min="12036" max="12036" width="21.4609375" style="1" customWidth="1"/>
    <col min="12037" max="12037" width="2.765625" style="1" customWidth="1"/>
    <col min="12038" max="12038" width="21.765625" style="1" customWidth="1"/>
    <col min="12039" max="12039" width="2.765625" style="1" customWidth="1"/>
    <col min="12040" max="12040" width="11.84375" style="1" customWidth="1"/>
    <col min="12041" max="12041" width="2.765625" style="1" customWidth="1"/>
    <col min="12042" max="12042" width="11.84375" style="1" customWidth="1"/>
    <col min="12043" max="12288" width="8.84375" style="1"/>
    <col min="12289" max="12289" width="1.84375" style="1" customWidth="1"/>
    <col min="12290" max="12290" width="19.07421875" style="1" customWidth="1"/>
    <col min="12291" max="12291" width="2.765625" style="1" customWidth="1"/>
    <col min="12292" max="12292" width="21.4609375" style="1" customWidth="1"/>
    <col min="12293" max="12293" width="2.765625" style="1" customWidth="1"/>
    <col min="12294" max="12294" width="21.765625" style="1" customWidth="1"/>
    <col min="12295" max="12295" width="2.765625" style="1" customWidth="1"/>
    <col min="12296" max="12296" width="11.84375" style="1" customWidth="1"/>
    <col min="12297" max="12297" width="2.765625" style="1" customWidth="1"/>
    <col min="12298" max="12298" width="11.84375" style="1" customWidth="1"/>
    <col min="12299" max="12544" width="8.84375" style="1"/>
    <col min="12545" max="12545" width="1.84375" style="1" customWidth="1"/>
    <col min="12546" max="12546" width="19.07421875" style="1" customWidth="1"/>
    <col min="12547" max="12547" width="2.765625" style="1" customWidth="1"/>
    <col min="12548" max="12548" width="21.4609375" style="1" customWidth="1"/>
    <col min="12549" max="12549" width="2.765625" style="1" customWidth="1"/>
    <col min="12550" max="12550" width="21.765625" style="1" customWidth="1"/>
    <col min="12551" max="12551" width="2.765625" style="1" customWidth="1"/>
    <col min="12552" max="12552" width="11.84375" style="1" customWidth="1"/>
    <col min="12553" max="12553" width="2.765625" style="1" customWidth="1"/>
    <col min="12554" max="12554" width="11.84375" style="1" customWidth="1"/>
    <col min="12555" max="12800" width="8.84375" style="1"/>
    <col min="12801" max="12801" width="1.84375" style="1" customWidth="1"/>
    <col min="12802" max="12802" width="19.07421875" style="1" customWidth="1"/>
    <col min="12803" max="12803" width="2.765625" style="1" customWidth="1"/>
    <col min="12804" max="12804" width="21.4609375" style="1" customWidth="1"/>
    <col min="12805" max="12805" width="2.765625" style="1" customWidth="1"/>
    <col min="12806" max="12806" width="21.765625" style="1" customWidth="1"/>
    <col min="12807" max="12807" width="2.765625" style="1" customWidth="1"/>
    <col min="12808" max="12808" width="11.84375" style="1" customWidth="1"/>
    <col min="12809" max="12809" width="2.765625" style="1" customWidth="1"/>
    <col min="12810" max="12810" width="11.84375" style="1" customWidth="1"/>
    <col min="12811" max="13056" width="8.84375" style="1"/>
    <col min="13057" max="13057" width="1.84375" style="1" customWidth="1"/>
    <col min="13058" max="13058" width="19.07421875" style="1" customWidth="1"/>
    <col min="13059" max="13059" width="2.765625" style="1" customWidth="1"/>
    <col min="13060" max="13060" width="21.4609375" style="1" customWidth="1"/>
    <col min="13061" max="13061" width="2.765625" style="1" customWidth="1"/>
    <col min="13062" max="13062" width="21.765625" style="1" customWidth="1"/>
    <col min="13063" max="13063" width="2.765625" style="1" customWidth="1"/>
    <col min="13064" max="13064" width="11.84375" style="1" customWidth="1"/>
    <col min="13065" max="13065" width="2.765625" style="1" customWidth="1"/>
    <col min="13066" max="13066" width="11.84375" style="1" customWidth="1"/>
    <col min="13067" max="13312" width="8.84375" style="1"/>
    <col min="13313" max="13313" width="1.84375" style="1" customWidth="1"/>
    <col min="13314" max="13314" width="19.07421875" style="1" customWidth="1"/>
    <col min="13315" max="13315" width="2.765625" style="1" customWidth="1"/>
    <col min="13316" max="13316" width="21.4609375" style="1" customWidth="1"/>
    <col min="13317" max="13317" width="2.765625" style="1" customWidth="1"/>
    <col min="13318" max="13318" width="21.765625" style="1" customWidth="1"/>
    <col min="13319" max="13319" width="2.765625" style="1" customWidth="1"/>
    <col min="13320" max="13320" width="11.84375" style="1" customWidth="1"/>
    <col min="13321" max="13321" width="2.765625" style="1" customWidth="1"/>
    <col min="13322" max="13322" width="11.84375" style="1" customWidth="1"/>
    <col min="13323" max="13568" width="8.84375" style="1"/>
    <col min="13569" max="13569" width="1.84375" style="1" customWidth="1"/>
    <col min="13570" max="13570" width="19.07421875" style="1" customWidth="1"/>
    <col min="13571" max="13571" width="2.765625" style="1" customWidth="1"/>
    <col min="13572" max="13572" width="21.4609375" style="1" customWidth="1"/>
    <col min="13573" max="13573" width="2.765625" style="1" customWidth="1"/>
    <col min="13574" max="13574" width="21.765625" style="1" customWidth="1"/>
    <col min="13575" max="13575" width="2.765625" style="1" customWidth="1"/>
    <col min="13576" max="13576" width="11.84375" style="1" customWidth="1"/>
    <col min="13577" max="13577" width="2.765625" style="1" customWidth="1"/>
    <col min="13578" max="13578" width="11.84375" style="1" customWidth="1"/>
    <col min="13579" max="13824" width="8.84375" style="1"/>
    <col min="13825" max="13825" width="1.84375" style="1" customWidth="1"/>
    <col min="13826" max="13826" width="19.07421875" style="1" customWidth="1"/>
    <col min="13827" max="13827" width="2.765625" style="1" customWidth="1"/>
    <col min="13828" max="13828" width="21.4609375" style="1" customWidth="1"/>
    <col min="13829" max="13829" width="2.765625" style="1" customWidth="1"/>
    <col min="13830" max="13830" width="21.765625" style="1" customWidth="1"/>
    <col min="13831" max="13831" width="2.765625" style="1" customWidth="1"/>
    <col min="13832" max="13832" width="11.84375" style="1" customWidth="1"/>
    <col min="13833" max="13833" width="2.765625" style="1" customWidth="1"/>
    <col min="13834" max="13834" width="11.84375" style="1" customWidth="1"/>
    <col min="13835" max="14080" width="8.84375" style="1"/>
    <col min="14081" max="14081" width="1.84375" style="1" customWidth="1"/>
    <col min="14082" max="14082" width="19.07421875" style="1" customWidth="1"/>
    <col min="14083" max="14083" width="2.765625" style="1" customWidth="1"/>
    <col min="14084" max="14084" width="21.4609375" style="1" customWidth="1"/>
    <col min="14085" max="14085" width="2.765625" style="1" customWidth="1"/>
    <col min="14086" max="14086" width="21.765625" style="1" customWidth="1"/>
    <col min="14087" max="14087" width="2.765625" style="1" customWidth="1"/>
    <col min="14088" max="14088" width="11.84375" style="1" customWidth="1"/>
    <col min="14089" max="14089" width="2.765625" style="1" customWidth="1"/>
    <col min="14090" max="14090" width="11.84375" style="1" customWidth="1"/>
    <col min="14091" max="14336" width="8.84375" style="1"/>
    <col min="14337" max="14337" width="1.84375" style="1" customWidth="1"/>
    <col min="14338" max="14338" width="19.07421875" style="1" customWidth="1"/>
    <col min="14339" max="14339" width="2.765625" style="1" customWidth="1"/>
    <col min="14340" max="14340" width="21.4609375" style="1" customWidth="1"/>
    <col min="14341" max="14341" width="2.765625" style="1" customWidth="1"/>
    <col min="14342" max="14342" width="21.765625" style="1" customWidth="1"/>
    <col min="14343" max="14343" width="2.765625" style="1" customWidth="1"/>
    <col min="14344" max="14344" width="11.84375" style="1" customWidth="1"/>
    <col min="14345" max="14345" width="2.765625" style="1" customWidth="1"/>
    <col min="14346" max="14346" width="11.84375" style="1" customWidth="1"/>
    <col min="14347" max="14592" width="8.84375" style="1"/>
    <col min="14593" max="14593" width="1.84375" style="1" customWidth="1"/>
    <col min="14594" max="14594" width="19.07421875" style="1" customWidth="1"/>
    <col min="14595" max="14595" width="2.765625" style="1" customWidth="1"/>
    <col min="14596" max="14596" width="21.4609375" style="1" customWidth="1"/>
    <col min="14597" max="14597" width="2.765625" style="1" customWidth="1"/>
    <col min="14598" max="14598" width="21.765625" style="1" customWidth="1"/>
    <col min="14599" max="14599" width="2.765625" style="1" customWidth="1"/>
    <col min="14600" max="14600" width="11.84375" style="1" customWidth="1"/>
    <col min="14601" max="14601" width="2.765625" style="1" customWidth="1"/>
    <col min="14602" max="14602" width="11.84375" style="1" customWidth="1"/>
    <col min="14603" max="14848" width="8.84375" style="1"/>
    <col min="14849" max="14849" width="1.84375" style="1" customWidth="1"/>
    <col min="14850" max="14850" width="19.07421875" style="1" customWidth="1"/>
    <col min="14851" max="14851" width="2.765625" style="1" customWidth="1"/>
    <col min="14852" max="14852" width="21.4609375" style="1" customWidth="1"/>
    <col min="14853" max="14853" width="2.765625" style="1" customWidth="1"/>
    <col min="14854" max="14854" width="21.765625" style="1" customWidth="1"/>
    <col min="14855" max="14855" width="2.765625" style="1" customWidth="1"/>
    <col min="14856" max="14856" width="11.84375" style="1" customWidth="1"/>
    <col min="14857" max="14857" width="2.765625" style="1" customWidth="1"/>
    <col min="14858" max="14858" width="11.84375" style="1" customWidth="1"/>
    <col min="14859" max="15104" width="8.84375" style="1"/>
    <col min="15105" max="15105" width="1.84375" style="1" customWidth="1"/>
    <col min="15106" max="15106" width="19.07421875" style="1" customWidth="1"/>
    <col min="15107" max="15107" width="2.765625" style="1" customWidth="1"/>
    <col min="15108" max="15108" width="21.4609375" style="1" customWidth="1"/>
    <col min="15109" max="15109" width="2.765625" style="1" customWidth="1"/>
    <col min="15110" max="15110" width="21.765625" style="1" customWidth="1"/>
    <col min="15111" max="15111" width="2.765625" style="1" customWidth="1"/>
    <col min="15112" max="15112" width="11.84375" style="1" customWidth="1"/>
    <col min="15113" max="15113" width="2.765625" style="1" customWidth="1"/>
    <col min="15114" max="15114" width="11.84375" style="1" customWidth="1"/>
    <col min="15115" max="15360" width="8.84375" style="1"/>
    <col min="15361" max="15361" width="1.84375" style="1" customWidth="1"/>
    <col min="15362" max="15362" width="19.07421875" style="1" customWidth="1"/>
    <col min="15363" max="15363" width="2.765625" style="1" customWidth="1"/>
    <col min="15364" max="15364" width="21.4609375" style="1" customWidth="1"/>
    <col min="15365" max="15365" width="2.765625" style="1" customWidth="1"/>
    <col min="15366" max="15366" width="21.765625" style="1" customWidth="1"/>
    <col min="15367" max="15367" width="2.765625" style="1" customWidth="1"/>
    <col min="15368" max="15368" width="11.84375" style="1" customWidth="1"/>
    <col min="15369" max="15369" width="2.765625" style="1" customWidth="1"/>
    <col min="15370" max="15370" width="11.84375" style="1" customWidth="1"/>
    <col min="15371" max="15616" width="8.84375" style="1"/>
    <col min="15617" max="15617" width="1.84375" style="1" customWidth="1"/>
    <col min="15618" max="15618" width="19.07421875" style="1" customWidth="1"/>
    <col min="15619" max="15619" width="2.765625" style="1" customWidth="1"/>
    <col min="15620" max="15620" width="21.4609375" style="1" customWidth="1"/>
    <col min="15621" max="15621" width="2.765625" style="1" customWidth="1"/>
    <col min="15622" max="15622" width="21.765625" style="1" customWidth="1"/>
    <col min="15623" max="15623" width="2.765625" style="1" customWidth="1"/>
    <col min="15624" max="15624" width="11.84375" style="1" customWidth="1"/>
    <col min="15625" max="15625" width="2.765625" style="1" customWidth="1"/>
    <col min="15626" max="15626" width="11.84375" style="1" customWidth="1"/>
    <col min="15627" max="15872" width="8.84375" style="1"/>
    <col min="15873" max="15873" width="1.84375" style="1" customWidth="1"/>
    <col min="15874" max="15874" width="19.07421875" style="1" customWidth="1"/>
    <col min="15875" max="15875" width="2.765625" style="1" customWidth="1"/>
    <col min="15876" max="15876" width="21.4609375" style="1" customWidth="1"/>
    <col min="15877" max="15877" width="2.765625" style="1" customWidth="1"/>
    <col min="15878" max="15878" width="21.765625" style="1" customWidth="1"/>
    <col min="15879" max="15879" width="2.765625" style="1" customWidth="1"/>
    <col min="15880" max="15880" width="11.84375" style="1" customWidth="1"/>
    <col min="15881" max="15881" width="2.765625" style="1" customWidth="1"/>
    <col min="15882" max="15882" width="11.84375" style="1" customWidth="1"/>
    <col min="15883" max="16128" width="8.84375" style="1"/>
    <col min="16129" max="16129" width="1.84375" style="1" customWidth="1"/>
    <col min="16130" max="16130" width="19.07421875" style="1" customWidth="1"/>
    <col min="16131" max="16131" width="2.765625" style="1" customWidth="1"/>
    <col min="16132" max="16132" width="21.4609375" style="1" customWidth="1"/>
    <col min="16133" max="16133" width="2.765625" style="1" customWidth="1"/>
    <col min="16134" max="16134" width="21.765625" style="1" customWidth="1"/>
    <col min="16135" max="16135" width="2.765625" style="1" customWidth="1"/>
    <col min="16136" max="16136" width="11.84375" style="1" customWidth="1"/>
    <col min="16137" max="16137" width="2.765625" style="1" customWidth="1"/>
    <col min="16138" max="16138" width="11.84375" style="1" customWidth="1"/>
    <col min="16139" max="16384" width="8.84375" style="1"/>
  </cols>
  <sheetData>
    <row r="1" spans="2:10" x14ac:dyDescent="0.35">
      <c r="B1" s="2" t="s">
        <v>138</v>
      </c>
      <c r="J1" s="3" t="s">
        <v>137</v>
      </c>
    </row>
    <row r="2" spans="2:10" s="4" customFormat="1" ht="6" customHeight="1" x14ac:dyDescent="0.25"/>
    <row r="3" spans="2:10" s="4" customFormat="1" ht="13" x14ac:dyDescent="0.3">
      <c r="B3" s="5" t="s">
        <v>26</v>
      </c>
    </row>
    <row r="4" spans="2:10" s="4" customFormat="1" ht="6" customHeight="1" x14ac:dyDescent="0.25"/>
    <row r="5" spans="2:10" s="4" customFormat="1" ht="13" x14ac:dyDescent="0.3">
      <c r="B5" s="5" t="s">
        <v>381</v>
      </c>
    </row>
    <row r="6" spans="2:10" s="4" customFormat="1" ht="12.75" customHeight="1" x14ac:dyDescent="0.25">
      <c r="B6" s="6"/>
      <c r="C6" s="6"/>
      <c r="D6" s="6"/>
      <c r="E6" s="6"/>
      <c r="F6" s="6"/>
      <c r="G6" s="6"/>
      <c r="H6" s="6"/>
      <c r="I6" s="6"/>
      <c r="J6" s="7" t="s">
        <v>52</v>
      </c>
    </row>
    <row r="7" spans="2:10" s="4" customFormat="1" ht="25.5" customHeight="1" x14ac:dyDescent="0.3">
      <c r="B7" s="340" t="s">
        <v>0</v>
      </c>
      <c r="D7" s="342" t="s">
        <v>384</v>
      </c>
      <c r="E7" s="8"/>
      <c r="F7" s="342" t="s">
        <v>159</v>
      </c>
      <c r="G7" s="8"/>
      <c r="H7" s="342" t="s">
        <v>1</v>
      </c>
      <c r="J7" s="342" t="s">
        <v>2</v>
      </c>
    </row>
    <row r="8" spans="2:10" s="4" customFormat="1" ht="25.5" customHeight="1" x14ac:dyDescent="0.3">
      <c r="B8" s="341"/>
      <c r="D8" s="343"/>
      <c r="E8" s="8"/>
      <c r="F8" s="343"/>
      <c r="G8" s="8"/>
      <c r="H8" s="343"/>
      <c r="J8" s="343"/>
    </row>
    <row r="9" spans="2:10" s="4" customFormat="1" ht="6" customHeight="1" x14ac:dyDescent="0.25"/>
    <row r="10" spans="2:10" s="4" customFormat="1" ht="12.5" x14ac:dyDescent="0.25">
      <c r="B10" s="4" t="s">
        <v>3</v>
      </c>
      <c r="D10" s="126">
        <v>101279714</v>
      </c>
      <c r="E10" s="214"/>
      <c r="F10" s="126">
        <v>104825173</v>
      </c>
      <c r="G10" s="127"/>
      <c r="H10" s="215">
        <v>3.5006605567626359E-2</v>
      </c>
      <c r="I10" s="127"/>
      <c r="J10" s="128">
        <v>18</v>
      </c>
    </row>
    <row r="11" spans="2:10" s="4" customFormat="1" ht="12.5" x14ac:dyDescent="0.25">
      <c r="B11" s="4" t="s">
        <v>4</v>
      </c>
      <c r="D11" s="126">
        <v>188253906</v>
      </c>
      <c r="E11" s="214"/>
      <c r="F11" s="126">
        <v>194793143</v>
      </c>
      <c r="G11" s="127"/>
      <c r="H11" s="215">
        <v>3.4736261992885265E-2</v>
      </c>
      <c r="I11" s="127"/>
      <c r="J11" s="128">
        <v>19</v>
      </c>
    </row>
    <row r="12" spans="2:10" s="4" customFormat="1" ht="12.5" x14ac:dyDescent="0.25">
      <c r="B12" s="4" t="s">
        <v>5</v>
      </c>
      <c r="D12" s="126">
        <v>161045096</v>
      </c>
      <c r="E12" s="214"/>
      <c r="F12" s="126">
        <v>166906053</v>
      </c>
      <c r="G12" s="127"/>
      <c r="H12" s="215">
        <v>3.6393265896156102E-2</v>
      </c>
      <c r="I12" s="127"/>
      <c r="J12" s="128">
        <v>17</v>
      </c>
    </row>
    <row r="13" spans="2:10" s="4" customFormat="1" ht="12.5" x14ac:dyDescent="0.25">
      <c r="B13" s="4" t="s">
        <v>6</v>
      </c>
      <c r="D13" s="126">
        <v>151809238</v>
      </c>
      <c r="E13" s="214"/>
      <c r="F13" s="126">
        <v>158631640</v>
      </c>
      <c r="G13" s="127"/>
      <c r="H13" s="215">
        <v>4.4940624759607806E-2</v>
      </c>
      <c r="I13" s="127"/>
      <c r="J13" s="128">
        <v>4</v>
      </c>
    </row>
    <row r="14" spans="2:10" s="4" customFormat="1" ht="12.5" x14ac:dyDescent="0.25">
      <c r="B14" s="4" t="s">
        <v>7</v>
      </c>
      <c r="D14" s="126">
        <v>199066429</v>
      </c>
      <c r="E14" s="214"/>
      <c r="F14" s="126">
        <v>206778161</v>
      </c>
      <c r="G14" s="127"/>
      <c r="H14" s="215">
        <v>3.8739490323604464E-2</v>
      </c>
      <c r="I14" s="127"/>
      <c r="J14" s="128">
        <v>15</v>
      </c>
    </row>
    <row r="15" spans="2:10" s="4" customFormat="1" ht="12.5" x14ac:dyDescent="0.25">
      <c r="B15" s="4" t="s">
        <v>8</v>
      </c>
      <c r="D15" s="126">
        <v>184400313</v>
      </c>
      <c r="E15" s="214"/>
      <c r="F15" s="126">
        <v>188856177</v>
      </c>
      <c r="G15" s="127"/>
      <c r="H15" s="215">
        <v>2.4164080459017523E-2</v>
      </c>
      <c r="I15" s="127"/>
      <c r="J15" s="128">
        <v>21</v>
      </c>
    </row>
    <row r="16" spans="2:10" s="4" customFormat="1" ht="12.5" x14ac:dyDescent="0.25">
      <c r="B16" s="4" t="s">
        <v>9</v>
      </c>
      <c r="D16" s="126">
        <v>184394536</v>
      </c>
      <c r="E16" s="214"/>
      <c r="F16" s="126">
        <v>191897117</v>
      </c>
      <c r="G16" s="127"/>
      <c r="H16" s="215">
        <v>4.0687653564745574E-2</v>
      </c>
      <c r="I16" s="127"/>
      <c r="J16" s="128">
        <v>9</v>
      </c>
    </row>
    <row r="17" spans="2:10" s="4" customFormat="1" ht="12.5" x14ac:dyDescent="0.25">
      <c r="B17" s="4" t="s">
        <v>10</v>
      </c>
      <c r="D17" s="126">
        <v>107458335</v>
      </c>
      <c r="E17" s="214"/>
      <c r="F17" s="126">
        <v>109658033</v>
      </c>
      <c r="G17" s="127"/>
      <c r="H17" s="215">
        <v>2.0470240861260258E-2</v>
      </c>
      <c r="I17" s="127"/>
      <c r="J17" s="128">
        <v>22</v>
      </c>
    </row>
    <row r="18" spans="2:10" s="4" customFormat="1" ht="12.5" x14ac:dyDescent="0.25">
      <c r="B18" s="4" t="s">
        <v>11</v>
      </c>
      <c r="D18" s="126">
        <v>172346898</v>
      </c>
      <c r="E18" s="214"/>
      <c r="F18" s="126">
        <v>179387014</v>
      </c>
      <c r="G18" s="127"/>
      <c r="H18" s="215">
        <v>4.0848521683285455E-2</v>
      </c>
      <c r="I18" s="127"/>
      <c r="J18" s="128">
        <v>8</v>
      </c>
    </row>
    <row r="19" spans="2:10" s="4" customFormat="1" ht="12.5" x14ac:dyDescent="0.25">
      <c r="B19" s="4" t="s">
        <v>12</v>
      </c>
      <c r="D19" s="126">
        <v>274110376</v>
      </c>
      <c r="E19" s="214"/>
      <c r="F19" s="126">
        <v>284820457</v>
      </c>
      <c r="G19" s="127"/>
      <c r="H19" s="215">
        <v>3.9072147345491137E-2</v>
      </c>
      <c r="I19" s="127"/>
      <c r="J19" s="128">
        <v>14</v>
      </c>
    </row>
    <row r="20" spans="2:10" s="4" customFormat="1" ht="12.5" x14ac:dyDescent="0.25">
      <c r="B20" s="4" t="s">
        <v>13</v>
      </c>
      <c r="D20" s="126">
        <v>339147765</v>
      </c>
      <c r="E20" s="214"/>
      <c r="F20" s="126">
        <v>352641657</v>
      </c>
      <c r="G20" s="127"/>
      <c r="H20" s="215">
        <v>3.9787648313118096E-2</v>
      </c>
      <c r="I20" s="127"/>
      <c r="J20" s="128">
        <v>11</v>
      </c>
    </row>
    <row r="21" spans="2:10" s="4" customFormat="1" ht="12.5" x14ac:dyDescent="0.25">
      <c r="B21" s="4" t="s">
        <v>14</v>
      </c>
      <c r="D21" s="126">
        <v>227012589</v>
      </c>
      <c r="E21" s="214"/>
      <c r="F21" s="126">
        <v>236680029</v>
      </c>
      <c r="G21" s="127"/>
      <c r="H21" s="215">
        <v>4.2585479697780038E-2</v>
      </c>
      <c r="I21" s="127"/>
      <c r="J21" s="128">
        <v>7</v>
      </c>
    </row>
    <row r="22" spans="2:10" s="4" customFormat="1" ht="12.5" x14ac:dyDescent="0.25">
      <c r="B22" s="4" t="s">
        <v>15</v>
      </c>
      <c r="D22" s="126">
        <v>203355441</v>
      </c>
      <c r="E22" s="214"/>
      <c r="F22" s="126">
        <v>212191554</v>
      </c>
      <c r="G22" s="127"/>
      <c r="H22" s="215">
        <v>4.3451569117346711E-2</v>
      </c>
      <c r="I22" s="127"/>
      <c r="J22" s="128">
        <v>6</v>
      </c>
    </row>
    <row r="23" spans="2:10" s="4" customFormat="1" ht="12.5" x14ac:dyDescent="0.25">
      <c r="B23" s="4" t="s">
        <v>16</v>
      </c>
      <c r="D23" s="126">
        <v>160278940</v>
      </c>
      <c r="E23" s="214"/>
      <c r="F23" s="126">
        <v>168316374</v>
      </c>
      <c r="G23" s="127"/>
      <c r="H23" s="215">
        <v>5.0146538278828201E-2</v>
      </c>
      <c r="I23" s="127"/>
      <c r="J23" s="128">
        <v>2</v>
      </c>
    </row>
    <row r="24" spans="2:10" s="4" customFormat="1" ht="12.5" x14ac:dyDescent="0.25">
      <c r="B24" s="4" t="s">
        <v>17</v>
      </c>
      <c r="D24" s="126">
        <v>389074508</v>
      </c>
      <c r="E24" s="214"/>
      <c r="F24" s="126">
        <v>404375055</v>
      </c>
      <c r="G24" s="127"/>
      <c r="H24" s="215">
        <v>3.9325493409092749E-2</v>
      </c>
      <c r="I24" s="127"/>
      <c r="J24" s="128">
        <v>12</v>
      </c>
    </row>
    <row r="25" spans="2:10" s="4" customFormat="1" ht="12.5" x14ac:dyDescent="0.25">
      <c r="B25" s="4" t="s">
        <v>18</v>
      </c>
      <c r="D25" s="126">
        <v>96895815</v>
      </c>
      <c r="E25" s="214"/>
      <c r="F25" s="126">
        <v>101476019</v>
      </c>
      <c r="G25" s="127"/>
      <c r="H25" s="215">
        <v>4.7269368651267296E-2</v>
      </c>
      <c r="I25" s="127"/>
      <c r="J25" s="128">
        <v>3</v>
      </c>
    </row>
    <row r="26" spans="2:10" s="4" customFormat="1" ht="12.5" x14ac:dyDescent="0.25">
      <c r="B26" s="4" t="s">
        <v>19</v>
      </c>
      <c r="D26" s="126">
        <v>283461202</v>
      </c>
      <c r="E26" s="214"/>
      <c r="F26" s="126">
        <v>292367432</v>
      </c>
      <c r="G26" s="127"/>
      <c r="H26" s="215">
        <v>3.1419573250804245E-2</v>
      </c>
      <c r="I26" s="127"/>
      <c r="J26" s="128">
        <v>20</v>
      </c>
    </row>
    <row r="27" spans="2:10" s="4" customFormat="1" ht="12.5" x14ac:dyDescent="0.25">
      <c r="B27" s="4" t="s">
        <v>20</v>
      </c>
      <c r="D27" s="126">
        <v>116028761</v>
      </c>
      <c r="E27" s="214"/>
      <c r="F27" s="126">
        <v>120360861</v>
      </c>
      <c r="G27" s="127"/>
      <c r="H27" s="215">
        <v>3.7336432472979686E-2</v>
      </c>
      <c r="I27" s="127"/>
      <c r="J27" s="128">
        <v>16</v>
      </c>
    </row>
    <row r="28" spans="2:10" s="4" customFormat="1" ht="12.5" x14ac:dyDescent="0.25">
      <c r="B28" s="4" t="s">
        <v>21</v>
      </c>
      <c r="D28" s="126">
        <v>140182843</v>
      </c>
      <c r="E28" s="214"/>
      <c r="F28" s="126">
        <v>146340181</v>
      </c>
      <c r="G28" s="127"/>
      <c r="H28" s="215">
        <v>4.3923620524660034E-2</v>
      </c>
      <c r="I28" s="127"/>
      <c r="J28" s="128">
        <v>5</v>
      </c>
    </row>
    <row r="29" spans="2:10" s="4" customFormat="1" ht="12.5" x14ac:dyDescent="0.25">
      <c r="B29" s="4" t="s">
        <v>22</v>
      </c>
      <c r="D29" s="126">
        <v>97571528</v>
      </c>
      <c r="E29" s="214"/>
      <c r="F29" s="126">
        <v>101483006</v>
      </c>
      <c r="G29" s="127"/>
      <c r="H29" s="215">
        <v>4.0088313467838699E-2</v>
      </c>
      <c r="I29" s="127"/>
      <c r="J29" s="128">
        <v>10</v>
      </c>
    </row>
    <row r="30" spans="2:10" s="4" customFormat="1" ht="12.5" x14ac:dyDescent="0.25">
      <c r="B30" s="4" t="s">
        <v>23</v>
      </c>
      <c r="C30" s="10"/>
      <c r="D30" s="126">
        <v>227791146</v>
      </c>
      <c r="E30" s="126"/>
      <c r="F30" s="126">
        <v>240796468</v>
      </c>
      <c r="G30" s="128"/>
      <c r="H30" s="215">
        <v>5.7093184824663856E-2</v>
      </c>
      <c r="I30" s="128"/>
      <c r="J30" s="128">
        <v>1</v>
      </c>
    </row>
    <row r="31" spans="2:10" s="4" customFormat="1" ht="12.5" x14ac:dyDescent="0.25">
      <c r="B31" s="4" t="s">
        <v>24</v>
      </c>
      <c r="C31" s="10"/>
      <c r="D31" s="126">
        <v>469478221</v>
      </c>
      <c r="E31" s="126"/>
      <c r="F31" s="126">
        <v>487912796</v>
      </c>
      <c r="G31" s="128"/>
      <c r="H31" s="215">
        <v>3.9266091962123273E-2</v>
      </c>
      <c r="I31" s="128"/>
      <c r="J31" s="128">
        <v>13</v>
      </c>
    </row>
    <row r="32" spans="2:10" s="4" customFormat="1" ht="6" customHeight="1" x14ac:dyDescent="0.25">
      <c r="B32" s="6"/>
      <c r="C32" s="10"/>
      <c r="D32" s="129"/>
      <c r="E32" s="126"/>
      <c r="F32" s="129"/>
      <c r="G32" s="128"/>
      <c r="H32" s="216"/>
      <c r="I32" s="128"/>
      <c r="J32" s="130"/>
    </row>
    <row r="33" spans="2:10" s="4" customFormat="1" ht="16.5" customHeight="1" x14ac:dyDescent="0.3">
      <c r="B33" s="11" t="s">
        <v>25</v>
      </c>
      <c r="C33" s="6"/>
      <c r="D33" s="131">
        <v>4474443600</v>
      </c>
      <c r="E33" s="131"/>
      <c r="F33" s="131">
        <v>4651494400</v>
      </c>
      <c r="G33" s="132"/>
      <c r="H33" s="217">
        <v>3.9569344443183954E-2</v>
      </c>
      <c r="I33" s="130"/>
      <c r="J33" s="130"/>
    </row>
    <row r="35" spans="2:10" ht="12.75" customHeight="1" x14ac:dyDescent="0.35">
      <c r="B35" s="213" t="s">
        <v>140</v>
      </c>
    </row>
    <row r="36" spans="2:10" ht="12.75" customHeight="1" x14ac:dyDescent="0.35"/>
    <row r="37" spans="2:10" ht="12.75" customHeight="1" x14ac:dyDescent="0.35">
      <c r="F37" s="218"/>
    </row>
  </sheetData>
  <mergeCells count="5">
    <mergeCell ref="B7:B8"/>
    <mergeCell ref="D7:D8"/>
    <mergeCell ref="F7:F8"/>
    <mergeCell ref="H7:H8"/>
    <mergeCell ref="J7:J8"/>
  </mergeCells>
  <hyperlinks>
    <hyperlink ref="J1" location="Cynnwys!A1" display="Yn ol i cynnwy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60" zoomScaleNormal="60" workbookViewId="0">
      <selection activeCell="D9" sqref="D9"/>
    </sheetView>
  </sheetViews>
  <sheetFormatPr defaultColWidth="8.84375" defaultRowHeight="15.5" x14ac:dyDescent="0.35"/>
  <cols>
    <col min="1" max="1" width="2.4609375" style="1" customWidth="1"/>
    <col min="2" max="2" width="23.53515625" style="1" customWidth="1"/>
    <col min="3" max="3" width="2.765625" style="1" customWidth="1"/>
    <col min="4" max="4" width="16.84375" style="1" customWidth="1"/>
    <col min="5" max="5" width="2.765625" style="1" customWidth="1"/>
    <col min="6" max="6" width="15.69140625" style="1" customWidth="1"/>
    <col min="7" max="7" width="2.765625" style="1" customWidth="1"/>
    <col min="8" max="8" width="5.53515625" style="1" bestFit="1" customWidth="1"/>
    <col min="9" max="256" width="8.84375" style="1"/>
    <col min="257" max="257" width="2.4609375" style="1" customWidth="1"/>
    <col min="258" max="258" width="19.07421875" style="1" customWidth="1"/>
    <col min="259" max="259" width="2.765625" style="1" customWidth="1"/>
    <col min="260" max="260" width="16.84375" style="1" customWidth="1"/>
    <col min="261" max="261" width="2.765625" style="1" customWidth="1"/>
    <col min="262" max="262" width="15.69140625" style="1" customWidth="1"/>
    <col min="263" max="263" width="2.765625" style="1" customWidth="1"/>
    <col min="264" max="264" width="5.53515625" style="1" bestFit="1" customWidth="1"/>
    <col min="265" max="512" width="8.84375" style="1"/>
    <col min="513" max="513" width="2.4609375" style="1" customWidth="1"/>
    <col min="514" max="514" width="19.07421875" style="1" customWidth="1"/>
    <col min="515" max="515" width="2.765625" style="1" customWidth="1"/>
    <col min="516" max="516" width="16.84375" style="1" customWidth="1"/>
    <col min="517" max="517" width="2.765625" style="1" customWidth="1"/>
    <col min="518" max="518" width="15.69140625" style="1" customWidth="1"/>
    <col min="519" max="519" width="2.765625" style="1" customWidth="1"/>
    <col min="520" max="520" width="5.53515625" style="1" bestFit="1" customWidth="1"/>
    <col min="521" max="768" width="8.84375" style="1"/>
    <col min="769" max="769" width="2.4609375" style="1" customWidth="1"/>
    <col min="770" max="770" width="19.07421875" style="1" customWidth="1"/>
    <col min="771" max="771" width="2.765625" style="1" customWidth="1"/>
    <col min="772" max="772" width="16.84375" style="1" customWidth="1"/>
    <col min="773" max="773" width="2.765625" style="1" customWidth="1"/>
    <col min="774" max="774" width="15.69140625" style="1" customWidth="1"/>
    <col min="775" max="775" width="2.765625" style="1" customWidth="1"/>
    <col min="776" max="776" width="5.53515625" style="1" bestFit="1" customWidth="1"/>
    <col min="777" max="1024" width="8.84375" style="1"/>
    <col min="1025" max="1025" width="2.4609375" style="1" customWidth="1"/>
    <col min="1026" max="1026" width="19.07421875" style="1" customWidth="1"/>
    <col min="1027" max="1027" width="2.765625" style="1" customWidth="1"/>
    <col min="1028" max="1028" width="16.84375" style="1" customWidth="1"/>
    <col min="1029" max="1029" width="2.765625" style="1" customWidth="1"/>
    <col min="1030" max="1030" width="15.69140625" style="1" customWidth="1"/>
    <col min="1031" max="1031" width="2.765625" style="1" customWidth="1"/>
    <col min="1032" max="1032" width="5.53515625" style="1" bestFit="1" customWidth="1"/>
    <col min="1033" max="1280" width="8.84375" style="1"/>
    <col min="1281" max="1281" width="2.4609375" style="1" customWidth="1"/>
    <col min="1282" max="1282" width="19.07421875" style="1" customWidth="1"/>
    <col min="1283" max="1283" width="2.765625" style="1" customWidth="1"/>
    <col min="1284" max="1284" width="16.84375" style="1" customWidth="1"/>
    <col min="1285" max="1285" width="2.765625" style="1" customWidth="1"/>
    <col min="1286" max="1286" width="15.69140625" style="1" customWidth="1"/>
    <col min="1287" max="1287" width="2.765625" style="1" customWidth="1"/>
    <col min="1288" max="1288" width="5.53515625" style="1" bestFit="1" customWidth="1"/>
    <col min="1289" max="1536" width="8.84375" style="1"/>
    <col min="1537" max="1537" width="2.4609375" style="1" customWidth="1"/>
    <col min="1538" max="1538" width="19.07421875" style="1" customWidth="1"/>
    <col min="1539" max="1539" width="2.765625" style="1" customWidth="1"/>
    <col min="1540" max="1540" width="16.84375" style="1" customWidth="1"/>
    <col min="1541" max="1541" width="2.765625" style="1" customWidth="1"/>
    <col min="1542" max="1542" width="15.69140625" style="1" customWidth="1"/>
    <col min="1543" max="1543" width="2.765625" style="1" customWidth="1"/>
    <col min="1544" max="1544" width="5.53515625" style="1" bestFit="1" customWidth="1"/>
    <col min="1545" max="1792" width="8.84375" style="1"/>
    <col min="1793" max="1793" width="2.4609375" style="1" customWidth="1"/>
    <col min="1794" max="1794" width="19.07421875" style="1" customWidth="1"/>
    <col min="1795" max="1795" width="2.765625" style="1" customWidth="1"/>
    <col min="1796" max="1796" width="16.84375" style="1" customWidth="1"/>
    <col min="1797" max="1797" width="2.765625" style="1" customWidth="1"/>
    <col min="1798" max="1798" width="15.69140625" style="1" customWidth="1"/>
    <col min="1799" max="1799" width="2.765625" style="1" customWidth="1"/>
    <col min="1800" max="1800" width="5.53515625" style="1" bestFit="1" customWidth="1"/>
    <col min="1801" max="2048" width="8.84375" style="1"/>
    <col min="2049" max="2049" width="2.4609375" style="1" customWidth="1"/>
    <col min="2050" max="2050" width="19.07421875" style="1" customWidth="1"/>
    <col min="2051" max="2051" width="2.765625" style="1" customWidth="1"/>
    <col min="2052" max="2052" width="16.84375" style="1" customWidth="1"/>
    <col min="2053" max="2053" width="2.765625" style="1" customWidth="1"/>
    <col min="2054" max="2054" width="15.69140625" style="1" customWidth="1"/>
    <col min="2055" max="2055" width="2.765625" style="1" customWidth="1"/>
    <col min="2056" max="2056" width="5.53515625" style="1" bestFit="1" customWidth="1"/>
    <col min="2057" max="2304" width="8.84375" style="1"/>
    <col min="2305" max="2305" width="2.4609375" style="1" customWidth="1"/>
    <col min="2306" max="2306" width="19.07421875" style="1" customWidth="1"/>
    <col min="2307" max="2307" width="2.765625" style="1" customWidth="1"/>
    <col min="2308" max="2308" width="16.84375" style="1" customWidth="1"/>
    <col min="2309" max="2309" width="2.765625" style="1" customWidth="1"/>
    <col min="2310" max="2310" width="15.69140625" style="1" customWidth="1"/>
    <col min="2311" max="2311" width="2.765625" style="1" customWidth="1"/>
    <col min="2312" max="2312" width="5.53515625" style="1" bestFit="1" customWidth="1"/>
    <col min="2313" max="2560" width="8.84375" style="1"/>
    <col min="2561" max="2561" width="2.4609375" style="1" customWidth="1"/>
    <col min="2562" max="2562" width="19.07421875" style="1" customWidth="1"/>
    <col min="2563" max="2563" width="2.765625" style="1" customWidth="1"/>
    <col min="2564" max="2564" width="16.84375" style="1" customWidth="1"/>
    <col min="2565" max="2565" width="2.765625" style="1" customWidth="1"/>
    <col min="2566" max="2566" width="15.69140625" style="1" customWidth="1"/>
    <col min="2567" max="2567" width="2.765625" style="1" customWidth="1"/>
    <col min="2568" max="2568" width="5.53515625" style="1" bestFit="1" customWidth="1"/>
    <col min="2569" max="2816" width="8.84375" style="1"/>
    <col min="2817" max="2817" width="2.4609375" style="1" customWidth="1"/>
    <col min="2818" max="2818" width="19.07421875" style="1" customWidth="1"/>
    <col min="2819" max="2819" width="2.765625" style="1" customWidth="1"/>
    <col min="2820" max="2820" width="16.84375" style="1" customWidth="1"/>
    <col min="2821" max="2821" width="2.765625" style="1" customWidth="1"/>
    <col min="2822" max="2822" width="15.69140625" style="1" customWidth="1"/>
    <col min="2823" max="2823" width="2.765625" style="1" customWidth="1"/>
    <col min="2824" max="2824" width="5.53515625" style="1" bestFit="1" customWidth="1"/>
    <col min="2825" max="3072" width="8.84375" style="1"/>
    <col min="3073" max="3073" width="2.4609375" style="1" customWidth="1"/>
    <col min="3074" max="3074" width="19.07421875" style="1" customWidth="1"/>
    <col min="3075" max="3075" width="2.765625" style="1" customWidth="1"/>
    <col min="3076" max="3076" width="16.84375" style="1" customWidth="1"/>
    <col min="3077" max="3077" width="2.765625" style="1" customWidth="1"/>
    <col min="3078" max="3078" width="15.69140625" style="1" customWidth="1"/>
    <col min="3079" max="3079" width="2.765625" style="1" customWidth="1"/>
    <col min="3080" max="3080" width="5.53515625" style="1" bestFit="1" customWidth="1"/>
    <col min="3081" max="3328" width="8.84375" style="1"/>
    <col min="3329" max="3329" width="2.4609375" style="1" customWidth="1"/>
    <col min="3330" max="3330" width="19.07421875" style="1" customWidth="1"/>
    <col min="3331" max="3331" width="2.765625" style="1" customWidth="1"/>
    <col min="3332" max="3332" width="16.84375" style="1" customWidth="1"/>
    <col min="3333" max="3333" width="2.765625" style="1" customWidth="1"/>
    <col min="3334" max="3334" width="15.69140625" style="1" customWidth="1"/>
    <col min="3335" max="3335" width="2.765625" style="1" customWidth="1"/>
    <col min="3336" max="3336" width="5.53515625" style="1" bestFit="1" customWidth="1"/>
    <col min="3337" max="3584" width="8.84375" style="1"/>
    <col min="3585" max="3585" width="2.4609375" style="1" customWidth="1"/>
    <col min="3586" max="3586" width="19.07421875" style="1" customWidth="1"/>
    <col min="3587" max="3587" width="2.765625" style="1" customWidth="1"/>
    <col min="3588" max="3588" width="16.84375" style="1" customWidth="1"/>
    <col min="3589" max="3589" width="2.765625" style="1" customWidth="1"/>
    <col min="3590" max="3590" width="15.69140625" style="1" customWidth="1"/>
    <col min="3591" max="3591" width="2.765625" style="1" customWidth="1"/>
    <col min="3592" max="3592" width="5.53515625" style="1" bestFit="1" customWidth="1"/>
    <col min="3593" max="3840" width="8.84375" style="1"/>
    <col min="3841" max="3841" width="2.4609375" style="1" customWidth="1"/>
    <col min="3842" max="3842" width="19.07421875" style="1" customWidth="1"/>
    <col min="3843" max="3843" width="2.765625" style="1" customWidth="1"/>
    <col min="3844" max="3844" width="16.84375" style="1" customWidth="1"/>
    <col min="3845" max="3845" width="2.765625" style="1" customWidth="1"/>
    <col min="3846" max="3846" width="15.69140625" style="1" customWidth="1"/>
    <col min="3847" max="3847" width="2.765625" style="1" customWidth="1"/>
    <col min="3848" max="3848" width="5.53515625" style="1" bestFit="1" customWidth="1"/>
    <col min="3849" max="4096" width="8.84375" style="1"/>
    <col min="4097" max="4097" width="2.4609375" style="1" customWidth="1"/>
    <col min="4098" max="4098" width="19.07421875" style="1" customWidth="1"/>
    <col min="4099" max="4099" width="2.765625" style="1" customWidth="1"/>
    <col min="4100" max="4100" width="16.84375" style="1" customWidth="1"/>
    <col min="4101" max="4101" width="2.765625" style="1" customWidth="1"/>
    <col min="4102" max="4102" width="15.69140625" style="1" customWidth="1"/>
    <col min="4103" max="4103" width="2.765625" style="1" customWidth="1"/>
    <col min="4104" max="4104" width="5.53515625" style="1" bestFit="1" customWidth="1"/>
    <col min="4105" max="4352" width="8.84375" style="1"/>
    <col min="4353" max="4353" width="2.4609375" style="1" customWidth="1"/>
    <col min="4354" max="4354" width="19.07421875" style="1" customWidth="1"/>
    <col min="4355" max="4355" width="2.765625" style="1" customWidth="1"/>
    <col min="4356" max="4356" width="16.84375" style="1" customWidth="1"/>
    <col min="4357" max="4357" width="2.765625" style="1" customWidth="1"/>
    <col min="4358" max="4358" width="15.69140625" style="1" customWidth="1"/>
    <col min="4359" max="4359" width="2.765625" style="1" customWidth="1"/>
    <col min="4360" max="4360" width="5.53515625" style="1" bestFit="1" customWidth="1"/>
    <col min="4361" max="4608" width="8.84375" style="1"/>
    <col min="4609" max="4609" width="2.4609375" style="1" customWidth="1"/>
    <col min="4610" max="4610" width="19.07421875" style="1" customWidth="1"/>
    <col min="4611" max="4611" width="2.765625" style="1" customWidth="1"/>
    <col min="4612" max="4612" width="16.84375" style="1" customWidth="1"/>
    <col min="4613" max="4613" width="2.765625" style="1" customWidth="1"/>
    <col min="4614" max="4614" width="15.69140625" style="1" customWidth="1"/>
    <col min="4615" max="4615" width="2.765625" style="1" customWidth="1"/>
    <col min="4616" max="4616" width="5.53515625" style="1" bestFit="1" customWidth="1"/>
    <col min="4617" max="4864" width="8.84375" style="1"/>
    <col min="4865" max="4865" width="2.4609375" style="1" customWidth="1"/>
    <col min="4866" max="4866" width="19.07421875" style="1" customWidth="1"/>
    <col min="4867" max="4867" width="2.765625" style="1" customWidth="1"/>
    <col min="4868" max="4868" width="16.84375" style="1" customWidth="1"/>
    <col min="4869" max="4869" width="2.765625" style="1" customWidth="1"/>
    <col min="4870" max="4870" width="15.69140625" style="1" customWidth="1"/>
    <col min="4871" max="4871" width="2.765625" style="1" customWidth="1"/>
    <col min="4872" max="4872" width="5.53515625" style="1" bestFit="1" customWidth="1"/>
    <col min="4873" max="5120" width="8.84375" style="1"/>
    <col min="5121" max="5121" width="2.4609375" style="1" customWidth="1"/>
    <col min="5122" max="5122" width="19.07421875" style="1" customWidth="1"/>
    <col min="5123" max="5123" width="2.765625" style="1" customWidth="1"/>
    <col min="5124" max="5124" width="16.84375" style="1" customWidth="1"/>
    <col min="5125" max="5125" width="2.765625" style="1" customWidth="1"/>
    <col min="5126" max="5126" width="15.69140625" style="1" customWidth="1"/>
    <col min="5127" max="5127" width="2.765625" style="1" customWidth="1"/>
    <col min="5128" max="5128" width="5.53515625" style="1" bestFit="1" customWidth="1"/>
    <col min="5129" max="5376" width="8.84375" style="1"/>
    <col min="5377" max="5377" width="2.4609375" style="1" customWidth="1"/>
    <col min="5378" max="5378" width="19.07421875" style="1" customWidth="1"/>
    <col min="5379" max="5379" width="2.765625" style="1" customWidth="1"/>
    <col min="5380" max="5380" width="16.84375" style="1" customWidth="1"/>
    <col min="5381" max="5381" width="2.765625" style="1" customWidth="1"/>
    <col min="5382" max="5382" width="15.69140625" style="1" customWidth="1"/>
    <col min="5383" max="5383" width="2.765625" style="1" customWidth="1"/>
    <col min="5384" max="5384" width="5.53515625" style="1" bestFit="1" customWidth="1"/>
    <col min="5385" max="5632" width="8.84375" style="1"/>
    <col min="5633" max="5633" width="2.4609375" style="1" customWidth="1"/>
    <col min="5634" max="5634" width="19.07421875" style="1" customWidth="1"/>
    <col min="5635" max="5635" width="2.765625" style="1" customWidth="1"/>
    <col min="5636" max="5636" width="16.84375" style="1" customWidth="1"/>
    <col min="5637" max="5637" width="2.765625" style="1" customWidth="1"/>
    <col min="5638" max="5638" width="15.69140625" style="1" customWidth="1"/>
    <col min="5639" max="5639" width="2.765625" style="1" customWidth="1"/>
    <col min="5640" max="5640" width="5.53515625" style="1" bestFit="1" customWidth="1"/>
    <col min="5641" max="5888" width="8.84375" style="1"/>
    <col min="5889" max="5889" width="2.4609375" style="1" customWidth="1"/>
    <col min="5890" max="5890" width="19.07421875" style="1" customWidth="1"/>
    <col min="5891" max="5891" width="2.765625" style="1" customWidth="1"/>
    <col min="5892" max="5892" width="16.84375" style="1" customWidth="1"/>
    <col min="5893" max="5893" width="2.765625" style="1" customWidth="1"/>
    <col min="5894" max="5894" width="15.69140625" style="1" customWidth="1"/>
    <col min="5895" max="5895" width="2.765625" style="1" customWidth="1"/>
    <col min="5896" max="5896" width="5.53515625" style="1" bestFit="1" customWidth="1"/>
    <col min="5897" max="6144" width="8.84375" style="1"/>
    <col min="6145" max="6145" width="2.4609375" style="1" customWidth="1"/>
    <col min="6146" max="6146" width="19.07421875" style="1" customWidth="1"/>
    <col min="6147" max="6147" width="2.765625" style="1" customWidth="1"/>
    <col min="6148" max="6148" width="16.84375" style="1" customWidth="1"/>
    <col min="6149" max="6149" width="2.765625" style="1" customWidth="1"/>
    <col min="6150" max="6150" width="15.69140625" style="1" customWidth="1"/>
    <col min="6151" max="6151" width="2.765625" style="1" customWidth="1"/>
    <col min="6152" max="6152" width="5.53515625" style="1" bestFit="1" customWidth="1"/>
    <col min="6153" max="6400" width="8.84375" style="1"/>
    <col min="6401" max="6401" width="2.4609375" style="1" customWidth="1"/>
    <col min="6402" max="6402" width="19.07421875" style="1" customWidth="1"/>
    <col min="6403" max="6403" width="2.765625" style="1" customWidth="1"/>
    <col min="6404" max="6404" width="16.84375" style="1" customWidth="1"/>
    <col min="6405" max="6405" width="2.765625" style="1" customWidth="1"/>
    <col min="6406" max="6406" width="15.69140625" style="1" customWidth="1"/>
    <col min="6407" max="6407" width="2.765625" style="1" customWidth="1"/>
    <col min="6408" max="6408" width="5.53515625" style="1" bestFit="1" customWidth="1"/>
    <col min="6409" max="6656" width="8.84375" style="1"/>
    <col min="6657" max="6657" width="2.4609375" style="1" customWidth="1"/>
    <col min="6658" max="6658" width="19.07421875" style="1" customWidth="1"/>
    <col min="6659" max="6659" width="2.765625" style="1" customWidth="1"/>
    <col min="6660" max="6660" width="16.84375" style="1" customWidth="1"/>
    <col min="6661" max="6661" width="2.765625" style="1" customWidth="1"/>
    <col min="6662" max="6662" width="15.69140625" style="1" customWidth="1"/>
    <col min="6663" max="6663" width="2.765625" style="1" customWidth="1"/>
    <col min="6664" max="6664" width="5.53515625" style="1" bestFit="1" customWidth="1"/>
    <col min="6665" max="6912" width="8.84375" style="1"/>
    <col min="6913" max="6913" width="2.4609375" style="1" customWidth="1"/>
    <col min="6914" max="6914" width="19.07421875" style="1" customWidth="1"/>
    <col min="6915" max="6915" width="2.765625" style="1" customWidth="1"/>
    <col min="6916" max="6916" width="16.84375" style="1" customWidth="1"/>
    <col min="6917" max="6917" width="2.765625" style="1" customWidth="1"/>
    <col min="6918" max="6918" width="15.69140625" style="1" customWidth="1"/>
    <col min="6919" max="6919" width="2.765625" style="1" customWidth="1"/>
    <col min="6920" max="6920" width="5.53515625" style="1" bestFit="1" customWidth="1"/>
    <col min="6921" max="7168" width="8.84375" style="1"/>
    <col min="7169" max="7169" width="2.4609375" style="1" customWidth="1"/>
    <col min="7170" max="7170" width="19.07421875" style="1" customWidth="1"/>
    <col min="7171" max="7171" width="2.765625" style="1" customWidth="1"/>
    <col min="7172" max="7172" width="16.84375" style="1" customWidth="1"/>
    <col min="7173" max="7173" width="2.765625" style="1" customWidth="1"/>
    <col min="7174" max="7174" width="15.69140625" style="1" customWidth="1"/>
    <col min="7175" max="7175" width="2.765625" style="1" customWidth="1"/>
    <col min="7176" max="7176" width="5.53515625" style="1" bestFit="1" customWidth="1"/>
    <col min="7177" max="7424" width="8.84375" style="1"/>
    <col min="7425" max="7425" width="2.4609375" style="1" customWidth="1"/>
    <col min="7426" max="7426" width="19.07421875" style="1" customWidth="1"/>
    <col min="7427" max="7427" width="2.765625" style="1" customWidth="1"/>
    <col min="7428" max="7428" width="16.84375" style="1" customWidth="1"/>
    <col min="7429" max="7429" width="2.765625" style="1" customWidth="1"/>
    <col min="7430" max="7430" width="15.69140625" style="1" customWidth="1"/>
    <col min="7431" max="7431" width="2.765625" style="1" customWidth="1"/>
    <col min="7432" max="7432" width="5.53515625" style="1" bestFit="1" customWidth="1"/>
    <col min="7433" max="7680" width="8.84375" style="1"/>
    <col min="7681" max="7681" width="2.4609375" style="1" customWidth="1"/>
    <col min="7682" max="7682" width="19.07421875" style="1" customWidth="1"/>
    <col min="7683" max="7683" width="2.765625" style="1" customWidth="1"/>
    <col min="7684" max="7684" width="16.84375" style="1" customWidth="1"/>
    <col min="7685" max="7685" width="2.765625" style="1" customWidth="1"/>
    <col min="7686" max="7686" width="15.69140625" style="1" customWidth="1"/>
    <col min="7687" max="7687" width="2.765625" style="1" customWidth="1"/>
    <col min="7688" max="7688" width="5.53515625" style="1" bestFit="1" customWidth="1"/>
    <col min="7689" max="7936" width="8.84375" style="1"/>
    <col min="7937" max="7937" width="2.4609375" style="1" customWidth="1"/>
    <col min="7938" max="7938" width="19.07421875" style="1" customWidth="1"/>
    <col min="7939" max="7939" width="2.765625" style="1" customWidth="1"/>
    <col min="7940" max="7940" width="16.84375" style="1" customWidth="1"/>
    <col min="7941" max="7941" width="2.765625" style="1" customWidth="1"/>
    <col min="7942" max="7942" width="15.69140625" style="1" customWidth="1"/>
    <col min="7943" max="7943" width="2.765625" style="1" customWidth="1"/>
    <col min="7944" max="7944" width="5.53515625" style="1" bestFit="1" customWidth="1"/>
    <col min="7945" max="8192" width="8.84375" style="1"/>
    <col min="8193" max="8193" width="2.4609375" style="1" customWidth="1"/>
    <col min="8194" max="8194" width="19.07421875" style="1" customWidth="1"/>
    <col min="8195" max="8195" width="2.765625" style="1" customWidth="1"/>
    <col min="8196" max="8196" width="16.84375" style="1" customWidth="1"/>
    <col min="8197" max="8197" width="2.765625" style="1" customWidth="1"/>
    <col min="8198" max="8198" width="15.69140625" style="1" customWidth="1"/>
    <col min="8199" max="8199" width="2.765625" style="1" customWidth="1"/>
    <col min="8200" max="8200" width="5.53515625" style="1" bestFit="1" customWidth="1"/>
    <col min="8201" max="8448" width="8.84375" style="1"/>
    <col min="8449" max="8449" width="2.4609375" style="1" customWidth="1"/>
    <col min="8450" max="8450" width="19.07421875" style="1" customWidth="1"/>
    <col min="8451" max="8451" width="2.765625" style="1" customWidth="1"/>
    <col min="8452" max="8452" width="16.84375" style="1" customWidth="1"/>
    <col min="8453" max="8453" width="2.765625" style="1" customWidth="1"/>
    <col min="8454" max="8454" width="15.69140625" style="1" customWidth="1"/>
    <col min="8455" max="8455" width="2.765625" style="1" customWidth="1"/>
    <col min="8456" max="8456" width="5.53515625" style="1" bestFit="1" customWidth="1"/>
    <col min="8457" max="8704" width="8.84375" style="1"/>
    <col min="8705" max="8705" width="2.4609375" style="1" customWidth="1"/>
    <col min="8706" max="8706" width="19.07421875" style="1" customWidth="1"/>
    <col min="8707" max="8707" width="2.765625" style="1" customWidth="1"/>
    <col min="8708" max="8708" width="16.84375" style="1" customWidth="1"/>
    <col min="8709" max="8709" width="2.765625" style="1" customWidth="1"/>
    <col min="8710" max="8710" width="15.69140625" style="1" customWidth="1"/>
    <col min="8711" max="8711" width="2.765625" style="1" customWidth="1"/>
    <col min="8712" max="8712" width="5.53515625" style="1" bestFit="1" customWidth="1"/>
    <col min="8713" max="8960" width="8.84375" style="1"/>
    <col min="8961" max="8961" width="2.4609375" style="1" customWidth="1"/>
    <col min="8962" max="8962" width="19.07421875" style="1" customWidth="1"/>
    <col min="8963" max="8963" width="2.765625" style="1" customWidth="1"/>
    <col min="8964" max="8964" width="16.84375" style="1" customWidth="1"/>
    <col min="8965" max="8965" width="2.765625" style="1" customWidth="1"/>
    <col min="8966" max="8966" width="15.69140625" style="1" customWidth="1"/>
    <col min="8967" max="8967" width="2.765625" style="1" customWidth="1"/>
    <col min="8968" max="8968" width="5.53515625" style="1" bestFit="1" customWidth="1"/>
    <col min="8969" max="9216" width="8.84375" style="1"/>
    <col min="9217" max="9217" width="2.4609375" style="1" customWidth="1"/>
    <col min="9218" max="9218" width="19.07421875" style="1" customWidth="1"/>
    <col min="9219" max="9219" width="2.765625" style="1" customWidth="1"/>
    <col min="9220" max="9220" width="16.84375" style="1" customWidth="1"/>
    <col min="9221" max="9221" width="2.765625" style="1" customWidth="1"/>
    <col min="9222" max="9222" width="15.69140625" style="1" customWidth="1"/>
    <col min="9223" max="9223" width="2.765625" style="1" customWidth="1"/>
    <col min="9224" max="9224" width="5.53515625" style="1" bestFit="1" customWidth="1"/>
    <col min="9225" max="9472" width="8.84375" style="1"/>
    <col min="9473" max="9473" width="2.4609375" style="1" customWidth="1"/>
    <col min="9474" max="9474" width="19.07421875" style="1" customWidth="1"/>
    <col min="9475" max="9475" width="2.765625" style="1" customWidth="1"/>
    <col min="9476" max="9476" width="16.84375" style="1" customWidth="1"/>
    <col min="9477" max="9477" width="2.765625" style="1" customWidth="1"/>
    <col min="9478" max="9478" width="15.69140625" style="1" customWidth="1"/>
    <col min="9479" max="9479" width="2.765625" style="1" customWidth="1"/>
    <col min="9480" max="9480" width="5.53515625" style="1" bestFit="1" customWidth="1"/>
    <col min="9481" max="9728" width="8.84375" style="1"/>
    <col min="9729" max="9729" width="2.4609375" style="1" customWidth="1"/>
    <col min="9730" max="9730" width="19.07421875" style="1" customWidth="1"/>
    <col min="9731" max="9731" width="2.765625" style="1" customWidth="1"/>
    <col min="9732" max="9732" width="16.84375" style="1" customWidth="1"/>
    <col min="9733" max="9733" width="2.765625" style="1" customWidth="1"/>
    <col min="9734" max="9734" width="15.69140625" style="1" customWidth="1"/>
    <col min="9735" max="9735" width="2.765625" style="1" customWidth="1"/>
    <col min="9736" max="9736" width="5.53515625" style="1" bestFit="1" customWidth="1"/>
    <col min="9737" max="9984" width="8.84375" style="1"/>
    <col min="9985" max="9985" width="2.4609375" style="1" customWidth="1"/>
    <col min="9986" max="9986" width="19.07421875" style="1" customWidth="1"/>
    <col min="9987" max="9987" width="2.765625" style="1" customWidth="1"/>
    <col min="9988" max="9988" width="16.84375" style="1" customWidth="1"/>
    <col min="9989" max="9989" width="2.765625" style="1" customWidth="1"/>
    <col min="9990" max="9990" width="15.69140625" style="1" customWidth="1"/>
    <col min="9991" max="9991" width="2.765625" style="1" customWidth="1"/>
    <col min="9992" max="9992" width="5.53515625" style="1" bestFit="1" customWidth="1"/>
    <col min="9993" max="10240" width="8.84375" style="1"/>
    <col min="10241" max="10241" width="2.4609375" style="1" customWidth="1"/>
    <col min="10242" max="10242" width="19.07421875" style="1" customWidth="1"/>
    <col min="10243" max="10243" width="2.765625" style="1" customWidth="1"/>
    <col min="10244" max="10244" width="16.84375" style="1" customWidth="1"/>
    <col min="10245" max="10245" width="2.765625" style="1" customWidth="1"/>
    <col min="10246" max="10246" width="15.69140625" style="1" customWidth="1"/>
    <col min="10247" max="10247" width="2.765625" style="1" customWidth="1"/>
    <col min="10248" max="10248" width="5.53515625" style="1" bestFit="1" customWidth="1"/>
    <col min="10249" max="10496" width="8.84375" style="1"/>
    <col min="10497" max="10497" width="2.4609375" style="1" customWidth="1"/>
    <col min="10498" max="10498" width="19.07421875" style="1" customWidth="1"/>
    <col min="10499" max="10499" width="2.765625" style="1" customWidth="1"/>
    <col min="10500" max="10500" width="16.84375" style="1" customWidth="1"/>
    <col min="10501" max="10501" width="2.765625" style="1" customWidth="1"/>
    <col min="10502" max="10502" width="15.69140625" style="1" customWidth="1"/>
    <col min="10503" max="10503" width="2.765625" style="1" customWidth="1"/>
    <col min="10504" max="10504" width="5.53515625" style="1" bestFit="1" customWidth="1"/>
    <col min="10505" max="10752" width="8.84375" style="1"/>
    <col min="10753" max="10753" width="2.4609375" style="1" customWidth="1"/>
    <col min="10754" max="10754" width="19.07421875" style="1" customWidth="1"/>
    <col min="10755" max="10755" width="2.765625" style="1" customWidth="1"/>
    <col min="10756" max="10756" width="16.84375" style="1" customWidth="1"/>
    <col min="10757" max="10757" width="2.765625" style="1" customWidth="1"/>
    <col min="10758" max="10758" width="15.69140625" style="1" customWidth="1"/>
    <col min="10759" max="10759" width="2.765625" style="1" customWidth="1"/>
    <col min="10760" max="10760" width="5.53515625" style="1" bestFit="1" customWidth="1"/>
    <col min="10761" max="11008" width="8.84375" style="1"/>
    <col min="11009" max="11009" width="2.4609375" style="1" customWidth="1"/>
    <col min="11010" max="11010" width="19.07421875" style="1" customWidth="1"/>
    <col min="11011" max="11011" width="2.765625" style="1" customWidth="1"/>
    <col min="11012" max="11012" width="16.84375" style="1" customWidth="1"/>
    <col min="11013" max="11013" width="2.765625" style="1" customWidth="1"/>
    <col min="11014" max="11014" width="15.69140625" style="1" customWidth="1"/>
    <col min="11015" max="11015" width="2.765625" style="1" customWidth="1"/>
    <col min="11016" max="11016" width="5.53515625" style="1" bestFit="1" customWidth="1"/>
    <col min="11017" max="11264" width="8.84375" style="1"/>
    <col min="11265" max="11265" width="2.4609375" style="1" customWidth="1"/>
    <col min="11266" max="11266" width="19.07421875" style="1" customWidth="1"/>
    <col min="11267" max="11267" width="2.765625" style="1" customWidth="1"/>
    <col min="11268" max="11268" width="16.84375" style="1" customWidth="1"/>
    <col min="11269" max="11269" width="2.765625" style="1" customWidth="1"/>
    <col min="11270" max="11270" width="15.69140625" style="1" customWidth="1"/>
    <col min="11271" max="11271" width="2.765625" style="1" customWidth="1"/>
    <col min="11272" max="11272" width="5.53515625" style="1" bestFit="1" customWidth="1"/>
    <col min="11273" max="11520" width="8.84375" style="1"/>
    <col min="11521" max="11521" width="2.4609375" style="1" customWidth="1"/>
    <col min="11522" max="11522" width="19.07421875" style="1" customWidth="1"/>
    <col min="11523" max="11523" width="2.765625" style="1" customWidth="1"/>
    <col min="11524" max="11524" width="16.84375" style="1" customWidth="1"/>
    <col min="11525" max="11525" width="2.765625" style="1" customWidth="1"/>
    <col min="11526" max="11526" width="15.69140625" style="1" customWidth="1"/>
    <col min="11527" max="11527" width="2.765625" style="1" customWidth="1"/>
    <col min="11528" max="11528" width="5.53515625" style="1" bestFit="1" customWidth="1"/>
    <col min="11529" max="11776" width="8.84375" style="1"/>
    <col min="11777" max="11777" width="2.4609375" style="1" customWidth="1"/>
    <col min="11778" max="11778" width="19.07421875" style="1" customWidth="1"/>
    <col min="11779" max="11779" width="2.765625" style="1" customWidth="1"/>
    <col min="11780" max="11780" width="16.84375" style="1" customWidth="1"/>
    <col min="11781" max="11781" width="2.765625" style="1" customWidth="1"/>
    <col min="11782" max="11782" width="15.69140625" style="1" customWidth="1"/>
    <col min="11783" max="11783" width="2.765625" style="1" customWidth="1"/>
    <col min="11784" max="11784" width="5.53515625" style="1" bestFit="1" customWidth="1"/>
    <col min="11785" max="12032" width="8.84375" style="1"/>
    <col min="12033" max="12033" width="2.4609375" style="1" customWidth="1"/>
    <col min="12034" max="12034" width="19.07421875" style="1" customWidth="1"/>
    <col min="12035" max="12035" width="2.765625" style="1" customWidth="1"/>
    <col min="12036" max="12036" width="16.84375" style="1" customWidth="1"/>
    <col min="12037" max="12037" width="2.765625" style="1" customWidth="1"/>
    <col min="12038" max="12038" width="15.69140625" style="1" customWidth="1"/>
    <col min="12039" max="12039" width="2.765625" style="1" customWidth="1"/>
    <col min="12040" max="12040" width="5.53515625" style="1" bestFit="1" customWidth="1"/>
    <col min="12041" max="12288" width="8.84375" style="1"/>
    <col min="12289" max="12289" width="2.4609375" style="1" customWidth="1"/>
    <col min="12290" max="12290" width="19.07421875" style="1" customWidth="1"/>
    <col min="12291" max="12291" width="2.765625" style="1" customWidth="1"/>
    <col min="12292" max="12292" width="16.84375" style="1" customWidth="1"/>
    <col min="12293" max="12293" width="2.765625" style="1" customWidth="1"/>
    <col min="12294" max="12294" width="15.69140625" style="1" customWidth="1"/>
    <col min="12295" max="12295" width="2.765625" style="1" customWidth="1"/>
    <col min="12296" max="12296" width="5.53515625" style="1" bestFit="1" customWidth="1"/>
    <col min="12297" max="12544" width="8.84375" style="1"/>
    <col min="12545" max="12545" width="2.4609375" style="1" customWidth="1"/>
    <col min="12546" max="12546" width="19.07421875" style="1" customWidth="1"/>
    <col min="12547" max="12547" width="2.765625" style="1" customWidth="1"/>
    <col min="12548" max="12548" width="16.84375" style="1" customWidth="1"/>
    <col min="12549" max="12549" width="2.765625" style="1" customWidth="1"/>
    <col min="12550" max="12550" width="15.69140625" style="1" customWidth="1"/>
    <col min="12551" max="12551" width="2.765625" style="1" customWidth="1"/>
    <col min="12552" max="12552" width="5.53515625" style="1" bestFit="1" customWidth="1"/>
    <col min="12553" max="12800" width="8.84375" style="1"/>
    <col min="12801" max="12801" width="2.4609375" style="1" customWidth="1"/>
    <col min="12802" max="12802" width="19.07421875" style="1" customWidth="1"/>
    <col min="12803" max="12803" width="2.765625" style="1" customWidth="1"/>
    <col min="12804" max="12804" width="16.84375" style="1" customWidth="1"/>
    <col min="12805" max="12805" width="2.765625" style="1" customWidth="1"/>
    <col min="12806" max="12806" width="15.69140625" style="1" customWidth="1"/>
    <col min="12807" max="12807" width="2.765625" style="1" customWidth="1"/>
    <col min="12808" max="12808" width="5.53515625" style="1" bestFit="1" customWidth="1"/>
    <col min="12809" max="13056" width="8.84375" style="1"/>
    <col min="13057" max="13057" width="2.4609375" style="1" customWidth="1"/>
    <col min="13058" max="13058" width="19.07421875" style="1" customWidth="1"/>
    <col min="13059" max="13059" width="2.765625" style="1" customWidth="1"/>
    <col min="13060" max="13060" width="16.84375" style="1" customWidth="1"/>
    <col min="13061" max="13061" width="2.765625" style="1" customWidth="1"/>
    <col min="13062" max="13062" width="15.69140625" style="1" customWidth="1"/>
    <col min="13063" max="13063" width="2.765625" style="1" customWidth="1"/>
    <col min="13064" max="13064" width="5.53515625" style="1" bestFit="1" customWidth="1"/>
    <col min="13065" max="13312" width="8.84375" style="1"/>
    <col min="13313" max="13313" width="2.4609375" style="1" customWidth="1"/>
    <col min="13314" max="13314" width="19.07421875" style="1" customWidth="1"/>
    <col min="13315" max="13315" width="2.765625" style="1" customWidth="1"/>
    <col min="13316" max="13316" width="16.84375" style="1" customWidth="1"/>
    <col min="13317" max="13317" width="2.765625" style="1" customWidth="1"/>
    <col min="13318" max="13318" width="15.69140625" style="1" customWidth="1"/>
    <col min="13319" max="13319" width="2.765625" style="1" customWidth="1"/>
    <col min="13320" max="13320" width="5.53515625" style="1" bestFit="1" customWidth="1"/>
    <col min="13321" max="13568" width="8.84375" style="1"/>
    <col min="13569" max="13569" width="2.4609375" style="1" customWidth="1"/>
    <col min="13570" max="13570" width="19.07421875" style="1" customWidth="1"/>
    <col min="13571" max="13571" width="2.765625" style="1" customWidth="1"/>
    <col min="13572" max="13572" width="16.84375" style="1" customWidth="1"/>
    <col min="13573" max="13573" width="2.765625" style="1" customWidth="1"/>
    <col min="13574" max="13574" width="15.69140625" style="1" customWidth="1"/>
    <col min="13575" max="13575" width="2.765625" style="1" customWidth="1"/>
    <col min="13576" max="13576" width="5.53515625" style="1" bestFit="1" customWidth="1"/>
    <col min="13577" max="13824" width="8.84375" style="1"/>
    <col min="13825" max="13825" width="2.4609375" style="1" customWidth="1"/>
    <col min="13826" max="13826" width="19.07421875" style="1" customWidth="1"/>
    <col min="13827" max="13827" width="2.765625" style="1" customWidth="1"/>
    <col min="13828" max="13828" width="16.84375" style="1" customWidth="1"/>
    <col min="13829" max="13829" width="2.765625" style="1" customWidth="1"/>
    <col min="13830" max="13830" width="15.69140625" style="1" customWidth="1"/>
    <col min="13831" max="13831" width="2.765625" style="1" customWidth="1"/>
    <col min="13832" max="13832" width="5.53515625" style="1" bestFit="1" customWidth="1"/>
    <col min="13833" max="14080" width="8.84375" style="1"/>
    <col min="14081" max="14081" width="2.4609375" style="1" customWidth="1"/>
    <col min="14082" max="14082" width="19.07421875" style="1" customWidth="1"/>
    <col min="14083" max="14083" width="2.765625" style="1" customWidth="1"/>
    <col min="14084" max="14084" width="16.84375" style="1" customWidth="1"/>
    <col min="14085" max="14085" width="2.765625" style="1" customWidth="1"/>
    <col min="14086" max="14086" width="15.69140625" style="1" customWidth="1"/>
    <col min="14087" max="14087" width="2.765625" style="1" customWidth="1"/>
    <col min="14088" max="14088" width="5.53515625" style="1" bestFit="1" customWidth="1"/>
    <col min="14089" max="14336" width="8.84375" style="1"/>
    <col min="14337" max="14337" width="2.4609375" style="1" customWidth="1"/>
    <col min="14338" max="14338" width="19.07421875" style="1" customWidth="1"/>
    <col min="14339" max="14339" width="2.765625" style="1" customWidth="1"/>
    <col min="14340" max="14340" width="16.84375" style="1" customWidth="1"/>
    <col min="14341" max="14341" width="2.765625" style="1" customWidth="1"/>
    <col min="14342" max="14342" width="15.69140625" style="1" customWidth="1"/>
    <col min="14343" max="14343" width="2.765625" style="1" customWidth="1"/>
    <col min="14344" max="14344" width="5.53515625" style="1" bestFit="1" customWidth="1"/>
    <col min="14345" max="14592" width="8.84375" style="1"/>
    <col min="14593" max="14593" width="2.4609375" style="1" customWidth="1"/>
    <col min="14594" max="14594" width="19.07421875" style="1" customWidth="1"/>
    <col min="14595" max="14595" width="2.765625" style="1" customWidth="1"/>
    <col min="14596" max="14596" width="16.84375" style="1" customWidth="1"/>
    <col min="14597" max="14597" width="2.765625" style="1" customWidth="1"/>
    <col min="14598" max="14598" width="15.69140625" style="1" customWidth="1"/>
    <col min="14599" max="14599" width="2.765625" style="1" customWidth="1"/>
    <col min="14600" max="14600" width="5.53515625" style="1" bestFit="1" customWidth="1"/>
    <col min="14601" max="14848" width="8.84375" style="1"/>
    <col min="14849" max="14849" width="2.4609375" style="1" customWidth="1"/>
    <col min="14850" max="14850" width="19.07421875" style="1" customWidth="1"/>
    <col min="14851" max="14851" width="2.765625" style="1" customWidth="1"/>
    <col min="14852" max="14852" width="16.84375" style="1" customWidth="1"/>
    <col min="14853" max="14853" width="2.765625" style="1" customWidth="1"/>
    <col min="14854" max="14854" width="15.69140625" style="1" customWidth="1"/>
    <col min="14855" max="14855" width="2.765625" style="1" customWidth="1"/>
    <col min="14856" max="14856" width="5.53515625" style="1" bestFit="1" customWidth="1"/>
    <col min="14857" max="15104" width="8.84375" style="1"/>
    <col min="15105" max="15105" width="2.4609375" style="1" customWidth="1"/>
    <col min="15106" max="15106" width="19.07421875" style="1" customWidth="1"/>
    <col min="15107" max="15107" width="2.765625" style="1" customWidth="1"/>
    <col min="15108" max="15108" width="16.84375" style="1" customWidth="1"/>
    <col min="15109" max="15109" width="2.765625" style="1" customWidth="1"/>
    <col min="15110" max="15110" width="15.69140625" style="1" customWidth="1"/>
    <col min="15111" max="15111" width="2.765625" style="1" customWidth="1"/>
    <col min="15112" max="15112" width="5.53515625" style="1" bestFit="1" customWidth="1"/>
    <col min="15113" max="15360" width="8.84375" style="1"/>
    <col min="15361" max="15361" width="2.4609375" style="1" customWidth="1"/>
    <col min="15362" max="15362" width="19.07421875" style="1" customWidth="1"/>
    <col min="15363" max="15363" width="2.765625" style="1" customWidth="1"/>
    <col min="15364" max="15364" width="16.84375" style="1" customWidth="1"/>
    <col min="15365" max="15365" width="2.765625" style="1" customWidth="1"/>
    <col min="15366" max="15366" width="15.69140625" style="1" customWidth="1"/>
    <col min="15367" max="15367" width="2.765625" style="1" customWidth="1"/>
    <col min="15368" max="15368" width="5.53515625" style="1" bestFit="1" customWidth="1"/>
    <col min="15369" max="15616" width="8.84375" style="1"/>
    <col min="15617" max="15617" width="2.4609375" style="1" customWidth="1"/>
    <col min="15618" max="15618" width="19.07421875" style="1" customWidth="1"/>
    <col min="15619" max="15619" width="2.765625" style="1" customWidth="1"/>
    <col min="15620" max="15620" width="16.84375" style="1" customWidth="1"/>
    <col min="15621" max="15621" width="2.765625" style="1" customWidth="1"/>
    <col min="15622" max="15622" width="15.69140625" style="1" customWidth="1"/>
    <col min="15623" max="15623" width="2.765625" style="1" customWidth="1"/>
    <col min="15624" max="15624" width="5.53515625" style="1" bestFit="1" customWidth="1"/>
    <col min="15625" max="15872" width="8.84375" style="1"/>
    <col min="15873" max="15873" width="2.4609375" style="1" customWidth="1"/>
    <col min="15874" max="15874" width="19.07421875" style="1" customWidth="1"/>
    <col min="15875" max="15875" width="2.765625" style="1" customWidth="1"/>
    <col min="15876" max="15876" width="16.84375" style="1" customWidth="1"/>
    <col min="15877" max="15877" width="2.765625" style="1" customWidth="1"/>
    <col min="15878" max="15878" width="15.69140625" style="1" customWidth="1"/>
    <col min="15879" max="15879" width="2.765625" style="1" customWidth="1"/>
    <col min="15880" max="15880" width="5.53515625" style="1" bestFit="1" customWidth="1"/>
    <col min="15881" max="16128" width="8.84375" style="1"/>
    <col min="16129" max="16129" width="2.4609375" style="1" customWidth="1"/>
    <col min="16130" max="16130" width="19.07421875" style="1" customWidth="1"/>
    <col min="16131" max="16131" width="2.765625" style="1" customWidth="1"/>
    <col min="16132" max="16132" width="16.84375" style="1" customWidth="1"/>
    <col min="16133" max="16133" width="2.765625" style="1" customWidth="1"/>
    <col min="16134" max="16134" width="15.69140625" style="1" customWidth="1"/>
    <col min="16135" max="16135" width="2.765625" style="1" customWidth="1"/>
    <col min="16136" max="16136" width="5.53515625" style="1" bestFit="1" customWidth="1"/>
    <col min="16137" max="16384" width="8.84375" style="1"/>
  </cols>
  <sheetData>
    <row r="1" spans="2:10" x14ac:dyDescent="0.35">
      <c r="B1" s="2" t="s">
        <v>138</v>
      </c>
      <c r="H1" s="3" t="s">
        <v>137</v>
      </c>
    </row>
    <row r="2" spans="2:10" s="4" customFormat="1" ht="6" customHeight="1" x14ac:dyDescent="0.25"/>
    <row r="3" spans="2:10" s="4" customFormat="1" ht="13" x14ac:dyDescent="0.3">
      <c r="B3" s="5" t="s">
        <v>26</v>
      </c>
    </row>
    <row r="4" spans="2:10" s="4" customFormat="1" ht="6" customHeight="1" x14ac:dyDescent="0.25"/>
    <row r="5" spans="2:10" s="4" customFormat="1" ht="13" x14ac:dyDescent="0.3">
      <c r="B5" s="5" t="s">
        <v>141</v>
      </c>
    </row>
    <row r="6" spans="2:10" s="4" customFormat="1" ht="12.75" customHeight="1" x14ac:dyDescent="0.25">
      <c r="B6" s="6"/>
      <c r="C6" s="6"/>
      <c r="D6" s="6"/>
      <c r="E6" s="6"/>
      <c r="F6" s="6"/>
      <c r="G6" s="6"/>
      <c r="H6" s="6"/>
    </row>
    <row r="7" spans="2:10" s="4" customFormat="1" ht="25.5" customHeight="1" x14ac:dyDescent="0.3">
      <c r="B7" s="340" t="s">
        <v>0</v>
      </c>
      <c r="D7" s="342" t="s">
        <v>385</v>
      </c>
      <c r="E7" s="8"/>
      <c r="F7" s="342" t="s">
        <v>28</v>
      </c>
      <c r="H7" s="342" t="s">
        <v>2</v>
      </c>
    </row>
    <row r="8" spans="2:10" s="4" customFormat="1" ht="25.5" customHeight="1" x14ac:dyDescent="0.3">
      <c r="B8" s="341"/>
      <c r="D8" s="343"/>
      <c r="E8" s="8"/>
      <c r="F8" s="343"/>
      <c r="H8" s="343"/>
    </row>
    <row r="9" spans="2:10" s="4" customFormat="1" ht="6" customHeight="1" x14ac:dyDescent="0.25"/>
    <row r="10" spans="2:10" s="4" customFormat="1" ht="12.5" x14ac:dyDescent="0.25">
      <c r="B10" s="4" t="s">
        <v>3</v>
      </c>
      <c r="D10" s="119">
        <v>104825173</v>
      </c>
      <c r="F10" s="163">
        <v>1500.0954936390046</v>
      </c>
      <c r="H10" s="4">
        <v>12</v>
      </c>
      <c r="J10" s="13"/>
    </row>
    <row r="11" spans="2:10" s="4" customFormat="1" ht="12.5" x14ac:dyDescent="0.25">
      <c r="B11" s="4" t="s">
        <v>4</v>
      </c>
      <c r="D11" s="119">
        <v>194793143</v>
      </c>
      <c r="F11" s="163">
        <v>1559.1434254338221</v>
      </c>
      <c r="H11" s="4">
        <v>8</v>
      </c>
      <c r="J11" s="13"/>
    </row>
    <row r="12" spans="2:10" s="4" customFormat="1" ht="12.5" x14ac:dyDescent="0.25">
      <c r="B12" s="4" t="s">
        <v>5</v>
      </c>
      <c r="D12" s="119">
        <v>166906053</v>
      </c>
      <c r="F12" s="163">
        <v>1414.4460894399199</v>
      </c>
      <c r="H12" s="4">
        <v>17</v>
      </c>
      <c r="J12" s="13"/>
    </row>
    <row r="13" spans="2:10" s="4" customFormat="1" ht="12.5" x14ac:dyDescent="0.25">
      <c r="B13" s="4" t="s">
        <v>6</v>
      </c>
      <c r="D13" s="119">
        <v>158631640</v>
      </c>
      <c r="F13" s="163">
        <v>1655.2406193914603</v>
      </c>
      <c r="H13" s="4">
        <v>4</v>
      </c>
      <c r="J13" s="13"/>
    </row>
    <row r="14" spans="2:10" s="4" customFormat="1" ht="12.5" x14ac:dyDescent="0.25">
      <c r="B14" s="4" t="s">
        <v>7</v>
      </c>
      <c r="D14" s="119">
        <v>206778161</v>
      </c>
      <c r="F14" s="163">
        <v>1318.2170379059301</v>
      </c>
      <c r="H14" s="4">
        <v>20</v>
      </c>
      <c r="J14" s="13"/>
    </row>
    <row r="15" spans="2:10" s="4" customFormat="1" ht="12.5" x14ac:dyDescent="0.25">
      <c r="B15" s="4" t="s">
        <v>8</v>
      </c>
      <c r="D15" s="119">
        <v>188856177</v>
      </c>
      <c r="F15" s="163">
        <v>1382.1239223664759</v>
      </c>
      <c r="H15" s="4">
        <v>18</v>
      </c>
      <c r="J15" s="13"/>
    </row>
    <row r="16" spans="2:10" s="4" customFormat="1" ht="12.5" x14ac:dyDescent="0.25">
      <c r="B16" s="4" t="s">
        <v>9</v>
      </c>
      <c r="D16" s="119">
        <v>191897117</v>
      </c>
      <c r="F16" s="163">
        <v>1448.5534402717494</v>
      </c>
      <c r="H16" s="4">
        <v>13</v>
      </c>
      <c r="J16" s="13"/>
    </row>
    <row r="17" spans="1:10" s="4" customFormat="1" ht="12.5" x14ac:dyDescent="0.25">
      <c r="B17" s="4" t="s">
        <v>10</v>
      </c>
      <c r="D17" s="119">
        <v>109658033</v>
      </c>
      <c r="F17" s="163">
        <v>1533.8718579961114</v>
      </c>
      <c r="H17" s="4">
        <v>10</v>
      </c>
      <c r="J17" s="13"/>
    </row>
    <row r="18" spans="1:10" s="4" customFormat="1" ht="12.5" x14ac:dyDescent="0.25">
      <c r="B18" s="4" t="s">
        <v>11</v>
      </c>
      <c r="D18" s="119">
        <v>179387014</v>
      </c>
      <c r="F18" s="163">
        <v>1423.8307630031193</v>
      </c>
      <c r="H18" s="4">
        <v>15</v>
      </c>
      <c r="J18" s="13"/>
    </row>
    <row r="19" spans="1:10" s="4" customFormat="1" ht="12.5" x14ac:dyDescent="0.25">
      <c r="B19" s="4" t="s">
        <v>12</v>
      </c>
      <c r="D19" s="119">
        <v>284820457</v>
      </c>
      <c r="F19" s="163">
        <v>1506.8191206268086</v>
      </c>
      <c r="H19" s="4">
        <v>11</v>
      </c>
      <c r="J19" s="13"/>
    </row>
    <row r="20" spans="1:10" s="4" customFormat="1" ht="12.5" x14ac:dyDescent="0.25">
      <c r="B20" s="4" t="s">
        <v>13</v>
      </c>
      <c r="D20" s="119">
        <v>352641657</v>
      </c>
      <c r="F20" s="163">
        <v>1418.5901740242814</v>
      </c>
      <c r="H20" s="4">
        <v>16</v>
      </c>
      <c r="J20" s="13"/>
    </row>
    <row r="21" spans="1:10" s="4" customFormat="1" ht="12.5" x14ac:dyDescent="0.25">
      <c r="B21" s="4" t="s">
        <v>14</v>
      </c>
      <c r="D21" s="119">
        <v>236680029</v>
      </c>
      <c r="F21" s="163">
        <v>1643.5770713110144</v>
      </c>
      <c r="H21" s="4">
        <v>5</v>
      </c>
      <c r="J21" s="13"/>
    </row>
    <row r="22" spans="1:10" s="4" customFormat="1" ht="12.5" x14ac:dyDescent="0.25">
      <c r="B22" s="4" t="s">
        <v>15</v>
      </c>
      <c r="D22" s="119">
        <v>212191554</v>
      </c>
      <c r="F22" s="163">
        <v>1441.8615431658343</v>
      </c>
      <c r="H22" s="4">
        <v>14</v>
      </c>
      <c r="J22" s="13"/>
    </row>
    <row r="23" spans="1:10" s="4" customFormat="1" ht="12.5" x14ac:dyDescent="0.25">
      <c r="B23" s="4" t="s">
        <v>16</v>
      </c>
      <c r="D23" s="119">
        <v>168316374</v>
      </c>
      <c r="F23" s="163">
        <v>1249.110375587203</v>
      </c>
      <c r="H23" s="4">
        <v>21</v>
      </c>
      <c r="J23" s="13"/>
    </row>
    <row r="24" spans="1:10" s="4" customFormat="1" ht="12.5" x14ac:dyDescent="0.25">
      <c r="B24" s="4" t="s">
        <v>17</v>
      </c>
      <c r="D24" s="119">
        <v>404375055</v>
      </c>
      <c r="F24" s="163">
        <v>1669.8810487367753</v>
      </c>
      <c r="H24" s="4">
        <v>3</v>
      </c>
      <c r="J24" s="13"/>
    </row>
    <row r="25" spans="1:10" s="4" customFormat="1" ht="12.5" x14ac:dyDescent="0.25">
      <c r="B25" s="4" t="s">
        <v>18</v>
      </c>
      <c r="D25" s="119">
        <v>101476019</v>
      </c>
      <c r="F25" s="163">
        <v>1670.3596484008494</v>
      </c>
      <c r="H25" s="4">
        <v>2</v>
      </c>
      <c r="J25" s="13"/>
    </row>
    <row r="26" spans="1:10" s="4" customFormat="1" ht="12.5" x14ac:dyDescent="0.25">
      <c r="B26" s="4" t="s">
        <v>19</v>
      </c>
      <c r="D26" s="119">
        <v>292367432</v>
      </c>
      <c r="F26" s="163">
        <v>1607.7748864423743</v>
      </c>
      <c r="H26" s="4">
        <v>6</v>
      </c>
      <c r="J26" s="13"/>
    </row>
    <row r="27" spans="1:10" s="4" customFormat="1" ht="12.5" x14ac:dyDescent="0.25">
      <c r="B27" s="4" t="s">
        <v>20</v>
      </c>
      <c r="D27" s="119">
        <v>120360861</v>
      </c>
      <c r="F27" s="163">
        <v>1729.7452107555007</v>
      </c>
      <c r="H27" s="4">
        <v>1</v>
      </c>
      <c r="J27" s="13"/>
    </row>
    <row r="28" spans="1:10" s="4" customFormat="1" ht="12.5" x14ac:dyDescent="0.25">
      <c r="B28" s="4" t="s">
        <v>21</v>
      </c>
      <c r="D28" s="119">
        <v>146340181</v>
      </c>
      <c r="F28" s="163">
        <v>1559.1989963348108</v>
      </c>
      <c r="H28" s="4">
        <v>7</v>
      </c>
      <c r="J28" s="13"/>
    </row>
    <row r="29" spans="1:10" s="4" customFormat="1" ht="12.5" x14ac:dyDescent="0.25">
      <c r="B29" s="4" t="s">
        <v>22</v>
      </c>
      <c r="D29" s="119">
        <v>101483006</v>
      </c>
      <c r="F29" s="163">
        <v>1066.7375070952551</v>
      </c>
      <c r="H29" s="4">
        <v>22</v>
      </c>
      <c r="J29" s="13"/>
    </row>
    <row r="30" spans="1:10" s="4" customFormat="1" ht="12.5" x14ac:dyDescent="0.25">
      <c r="B30" s="4" t="s">
        <v>23</v>
      </c>
      <c r="C30" s="10"/>
      <c r="D30" s="119">
        <v>240796468</v>
      </c>
      <c r="E30" s="10"/>
      <c r="F30" s="163">
        <v>1534.0090461993223</v>
      </c>
      <c r="G30" s="10"/>
      <c r="H30" s="4">
        <v>9</v>
      </c>
      <c r="J30" s="13"/>
    </row>
    <row r="31" spans="1:10" s="10" customFormat="1" ht="12.5" x14ac:dyDescent="0.25">
      <c r="A31" s="4"/>
      <c r="B31" s="4" t="s">
        <v>24</v>
      </c>
      <c r="D31" s="119">
        <v>487912796</v>
      </c>
      <c r="F31" s="163">
        <v>1328.7747378741251</v>
      </c>
      <c r="H31" s="4">
        <v>19</v>
      </c>
      <c r="J31" s="13"/>
    </row>
    <row r="32" spans="1:10" s="4" customFormat="1" ht="6" customHeight="1" x14ac:dyDescent="0.25">
      <c r="B32" s="6"/>
      <c r="C32" s="10"/>
      <c r="D32" s="122"/>
      <c r="E32" s="6"/>
      <c r="F32" s="164"/>
      <c r="G32" s="6"/>
      <c r="H32" s="6"/>
    </row>
    <row r="33" spans="1:8" s="4" customFormat="1" ht="16.5" customHeight="1" x14ac:dyDescent="0.3">
      <c r="B33" s="11" t="s">
        <v>25</v>
      </c>
      <c r="C33" s="11"/>
      <c r="D33" s="124">
        <v>4651494400</v>
      </c>
      <c r="E33" s="11"/>
      <c r="F33" s="165">
        <v>1470.5376486860305</v>
      </c>
      <c r="G33" s="11"/>
      <c r="H33" s="11"/>
    </row>
    <row r="34" spans="1:8" s="4" customFormat="1" ht="6" customHeight="1" x14ac:dyDescent="0.25"/>
    <row r="35" spans="1:8" s="4" customFormat="1" ht="12.75" customHeight="1" x14ac:dyDescent="0.25">
      <c r="B35" s="12" t="s">
        <v>158</v>
      </c>
    </row>
    <row r="36" spans="1:8" ht="12.75" customHeight="1" x14ac:dyDescent="0.35">
      <c r="A36" s="4"/>
      <c r="H36" s="14"/>
    </row>
    <row r="37" spans="1:8" ht="12.75" customHeight="1" x14ac:dyDescent="0.35">
      <c r="A37" s="4"/>
    </row>
    <row r="38" spans="1:8" x14ac:dyDescent="0.35">
      <c r="A38" s="4"/>
    </row>
  </sheetData>
  <mergeCells count="4">
    <mergeCell ref="B7:B8"/>
    <mergeCell ref="D7:D8"/>
    <mergeCell ref="F7:F8"/>
    <mergeCell ref="H7:H8"/>
  </mergeCells>
  <hyperlinks>
    <hyperlink ref="H1" location="Cynnwys!A1" display="Yn ol i cynnwy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60" zoomScaleNormal="60" workbookViewId="0">
      <selection activeCell="B1" sqref="B1"/>
    </sheetView>
  </sheetViews>
  <sheetFormatPr defaultColWidth="8.84375" defaultRowHeight="15.5" x14ac:dyDescent="0.35"/>
  <cols>
    <col min="1" max="1" width="3.3046875" style="1" customWidth="1"/>
    <col min="2" max="2" width="24.53515625" style="1" customWidth="1"/>
    <col min="3" max="3" width="2.765625" style="1" customWidth="1"/>
    <col min="4" max="4" width="16.23046875" style="1" customWidth="1"/>
    <col min="5" max="5" width="2.765625" style="1" customWidth="1"/>
    <col min="6" max="6" width="16.23046875" style="1" customWidth="1"/>
    <col min="7" max="7" width="2.765625" style="1" customWidth="1"/>
    <col min="8" max="8" width="18.69140625" style="1" customWidth="1"/>
    <col min="9" max="256" width="8.84375" style="1"/>
    <col min="257" max="257" width="3.3046875" style="1" customWidth="1"/>
    <col min="258" max="258" width="19.07421875" style="1" customWidth="1"/>
    <col min="259" max="259" width="2.765625" style="1" customWidth="1"/>
    <col min="260" max="260" width="16.23046875" style="1" customWidth="1"/>
    <col min="261" max="261" width="2.765625" style="1" customWidth="1"/>
    <col min="262" max="262" width="16.23046875" style="1" customWidth="1"/>
    <col min="263" max="263" width="2.765625" style="1" customWidth="1"/>
    <col min="264" max="264" width="18.69140625" style="1" customWidth="1"/>
    <col min="265" max="512" width="8.84375" style="1"/>
    <col min="513" max="513" width="3.3046875" style="1" customWidth="1"/>
    <col min="514" max="514" width="19.07421875" style="1" customWidth="1"/>
    <col min="515" max="515" width="2.765625" style="1" customWidth="1"/>
    <col min="516" max="516" width="16.23046875" style="1" customWidth="1"/>
    <col min="517" max="517" width="2.765625" style="1" customWidth="1"/>
    <col min="518" max="518" width="16.23046875" style="1" customWidth="1"/>
    <col min="519" max="519" width="2.765625" style="1" customWidth="1"/>
    <col min="520" max="520" width="18.69140625" style="1" customWidth="1"/>
    <col min="521" max="768" width="8.84375" style="1"/>
    <col min="769" max="769" width="3.3046875" style="1" customWidth="1"/>
    <col min="770" max="770" width="19.07421875" style="1" customWidth="1"/>
    <col min="771" max="771" width="2.765625" style="1" customWidth="1"/>
    <col min="772" max="772" width="16.23046875" style="1" customWidth="1"/>
    <col min="773" max="773" width="2.765625" style="1" customWidth="1"/>
    <col min="774" max="774" width="16.23046875" style="1" customWidth="1"/>
    <col min="775" max="775" width="2.765625" style="1" customWidth="1"/>
    <col min="776" max="776" width="18.69140625" style="1" customWidth="1"/>
    <col min="777" max="1024" width="8.84375" style="1"/>
    <col min="1025" max="1025" width="3.3046875" style="1" customWidth="1"/>
    <col min="1026" max="1026" width="19.07421875" style="1" customWidth="1"/>
    <col min="1027" max="1027" width="2.765625" style="1" customWidth="1"/>
    <col min="1028" max="1028" width="16.23046875" style="1" customWidth="1"/>
    <col min="1029" max="1029" width="2.765625" style="1" customWidth="1"/>
    <col min="1030" max="1030" width="16.23046875" style="1" customWidth="1"/>
    <col min="1031" max="1031" width="2.765625" style="1" customWidth="1"/>
    <col min="1032" max="1032" width="18.69140625" style="1" customWidth="1"/>
    <col min="1033" max="1280" width="8.84375" style="1"/>
    <col min="1281" max="1281" width="3.3046875" style="1" customWidth="1"/>
    <col min="1282" max="1282" width="19.07421875" style="1" customWidth="1"/>
    <col min="1283" max="1283" width="2.765625" style="1" customWidth="1"/>
    <col min="1284" max="1284" width="16.23046875" style="1" customWidth="1"/>
    <col min="1285" max="1285" width="2.765625" style="1" customWidth="1"/>
    <col min="1286" max="1286" width="16.23046875" style="1" customWidth="1"/>
    <col min="1287" max="1287" width="2.765625" style="1" customWidth="1"/>
    <col min="1288" max="1288" width="18.69140625" style="1" customWidth="1"/>
    <col min="1289" max="1536" width="8.84375" style="1"/>
    <col min="1537" max="1537" width="3.3046875" style="1" customWidth="1"/>
    <col min="1538" max="1538" width="19.07421875" style="1" customWidth="1"/>
    <col min="1539" max="1539" width="2.765625" style="1" customWidth="1"/>
    <col min="1540" max="1540" width="16.23046875" style="1" customWidth="1"/>
    <col min="1541" max="1541" width="2.765625" style="1" customWidth="1"/>
    <col min="1542" max="1542" width="16.23046875" style="1" customWidth="1"/>
    <col min="1543" max="1543" width="2.765625" style="1" customWidth="1"/>
    <col min="1544" max="1544" width="18.69140625" style="1" customWidth="1"/>
    <col min="1545" max="1792" width="8.84375" style="1"/>
    <col min="1793" max="1793" width="3.3046875" style="1" customWidth="1"/>
    <col min="1794" max="1794" width="19.07421875" style="1" customWidth="1"/>
    <col min="1795" max="1795" width="2.765625" style="1" customWidth="1"/>
    <col min="1796" max="1796" width="16.23046875" style="1" customWidth="1"/>
    <col min="1797" max="1797" width="2.765625" style="1" customWidth="1"/>
    <col min="1798" max="1798" width="16.23046875" style="1" customWidth="1"/>
    <col min="1799" max="1799" width="2.765625" style="1" customWidth="1"/>
    <col min="1800" max="1800" width="18.69140625" style="1" customWidth="1"/>
    <col min="1801" max="2048" width="8.84375" style="1"/>
    <col min="2049" max="2049" width="3.3046875" style="1" customWidth="1"/>
    <col min="2050" max="2050" width="19.07421875" style="1" customWidth="1"/>
    <col min="2051" max="2051" width="2.765625" style="1" customWidth="1"/>
    <col min="2052" max="2052" width="16.23046875" style="1" customWidth="1"/>
    <col min="2053" max="2053" width="2.765625" style="1" customWidth="1"/>
    <col min="2054" max="2054" width="16.23046875" style="1" customWidth="1"/>
    <col min="2055" max="2055" width="2.765625" style="1" customWidth="1"/>
    <col min="2056" max="2056" width="18.69140625" style="1" customWidth="1"/>
    <col min="2057" max="2304" width="8.84375" style="1"/>
    <col min="2305" max="2305" width="3.3046875" style="1" customWidth="1"/>
    <col min="2306" max="2306" width="19.07421875" style="1" customWidth="1"/>
    <col min="2307" max="2307" width="2.765625" style="1" customWidth="1"/>
    <col min="2308" max="2308" width="16.23046875" style="1" customWidth="1"/>
    <col min="2309" max="2309" width="2.765625" style="1" customWidth="1"/>
    <col min="2310" max="2310" width="16.23046875" style="1" customWidth="1"/>
    <col min="2311" max="2311" width="2.765625" style="1" customWidth="1"/>
    <col min="2312" max="2312" width="18.69140625" style="1" customWidth="1"/>
    <col min="2313" max="2560" width="8.84375" style="1"/>
    <col min="2561" max="2561" width="3.3046875" style="1" customWidth="1"/>
    <col min="2562" max="2562" width="19.07421875" style="1" customWidth="1"/>
    <col min="2563" max="2563" width="2.765625" style="1" customWidth="1"/>
    <col min="2564" max="2564" width="16.23046875" style="1" customWidth="1"/>
    <col min="2565" max="2565" width="2.765625" style="1" customWidth="1"/>
    <col min="2566" max="2566" width="16.23046875" style="1" customWidth="1"/>
    <col min="2567" max="2567" width="2.765625" style="1" customWidth="1"/>
    <col min="2568" max="2568" width="18.69140625" style="1" customWidth="1"/>
    <col min="2569" max="2816" width="8.84375" style="1"/>
    <col min="2817" max="2817" width="3.3046875" style="1" customWidth="1"/>
    <col min="2818" max="2818" width="19.07421875" style="1" customWidth="1"/>
    <col min="2819" max="2819" width="2.765625" style="1" customWidth="1"/>
    <col min="2820" max="2820" width="16.23046875" style="1" customWidth="1"/>
    <col min="2821" max="2821" width="2.765625" style="1" customWidth="1"/>
    <col min="2822" max="2822" width="16.23046875" style="1" customWidth="1"/>
    <col min="2823" max="2823" width="2.765625" style="1" customWidth="1"/>
    <col min="2824" max="2824" width="18.69140625" style="1" customWidth="1"/>
    <col min="2825" max="3072" width="8.84375" style="1"/>
    <col min="3073" max="3073" width="3.3046875" style="1" customWidth="1"/>
    <col min="3074" max="3074" width="19.07421875" style="1" customWidth="1"/>
    <col min="3075" max="3075" width="2.765625" style="1" customWidth="1"/>
    <col min="3076" max="3076" width="16.23046875" style="1" customWidth="1"/>
    <col min="3077" max="3077" width="2.765625" style="1" customWidth="1"/>
    <col min="3078" max="3078" width="16.23046875" style="1" customWidth="1"/>
    <col min="3079" max="3079" width="2.765625" style="1" customWidth="1"/>
    <col min="3080" max="3080" width="18.69140625" style="1" customWidth="1"/>
    <col min="3081" max="3328" width="8.84375" style="1"/>
    <col min="3329" max="3329" width="3.3046875" style="1" customWidth="1"/>
    <col min="3330" max="3330" width="19.07421875" style="1" customWidth="1"/>
    <col min="3331" max="3331" width="2.765625" style="1" customWidth="1"/>
    <col min="3332" max="3332" width="16.23046875" style="1" customWidth="1"/>
    <col min="3333" max="3333" width="2.765625" style="1" customWidth="1"/>
    <col min="3334" max="3334" width="16.23046875" style="1" customWidth="1"/>
    <col min="3335" max="3335" width="2.765625" style="1" customWidth="1"/>
    <col min="3336" max="3336" width="18.69140625" style="1" customWidth="1"/>
    <col min="3337" max="3584" width="8.84375" style="1"/>
    <col min="3585" max="3585" width="3.3046875" style="1" customWidth="1"/>
    <col min="3586" max="3586" width="19.07421875" style="1" customWidth="1"/>
    <col min="3587" max="3587" width="2.765625" style="1" customWidth="1"/>
    <col min="3588" max="3588" width="16.23046875" style="1" customWidth="1"/>
    <col min="3589" max="3589" width="2.765625" style="1" customWidth="1"/>
    <col min="3590" max="3590" width="16.23046875" style="1" customWidth="1"/>
    <col min="3591" max="3591" width="2.765625" style="1" customWidth="1"/>
    <col min="3592" max="3592" width="18.69140625" style="1" customWidth="1"/>
    <col min="3593" max="3840" width="8.84375" style="1"/>
    <col min="3841" max="3841" width="3.3046875" style="1" customWidth="1"/>
    <col min="3842" max="3842" width="19.07421875" style="1" customWidth="1"/>
    <col min="3843" max="3843" width="2.765625" style="1" customWidth="1"/>
    <col min="3844" max="3844" width="16.23046875" style="1" customWidth="1"/>
    <col min="3845" max="3845" width="2.765625" style="1" customWidth="1"/>
    <col min="3846" max="3846" width="16.23046875" style="1" customWidth="1"/>
    <col min="3847" max="3847" width="2.765625" style="1" customWidth="1"/>
    <col min="3848" max="3848" width="18.69140625" style="1" customWidth="1"/>
    <col min="3849" max="4096" width="8.84375" style="1"/>
    <col min="4097" max="4097" width="3.3046875" style="1" customWidth="1"/>
    <col min="4098" max="4098" width="19.07421875" style="1" customWidth="1"/>
    <col min="4099" max="4099" width="2.765625" style="1" customWidth="1"/>
    <col min="4100" max="4100" width="16.23046875" style="1" customWidth="1"/>
    <col min="4101" max="4101" width="2.765625" style="1" customWidth="1"/>
    <col min="4102" max="4102" width="16.23046875" style="1" customWidth="1"/>
    <col min="4103" max="4103" width="2.765625" style="1" customWidth="1"/>
    <col min="4104" max="4104" width="18.69140625" style="1" customWidth="1"/>
    <col min="4105" max="4352" width="8.84375" style="1"/>
    <col min="4353" max="4353" width="3.3046875" style="1" customWidth="1"/>
    <col min="4354" max="4354" width="19.07421875" style="1" customWidth="1"/>
    <col min="4355" max="4355" width="2.765625" style="1" customWidth="1"/>
    <col min="4356" max="4356" width="16.23046875" style="1" customWidth="1"/>
    <col min="4357" max="4357" width="2.765625" style="1" customWidth="1"/>
    <col min="4358" max="4358" width="16.23046875" style="1" customWidth="1"/>
    <col min="4359" max="4359" width="2.765625" style="1" customWidth="1"/>
    <col min="4360" max="4360" width="18.69140625" style="1" customWidth="1"/>
    <col min="4361" max="4608" width="8.84375" style="1"/>
    <col min="4609" max="4609" width="3.3046875" style="1" customWidth="1"/>
    <col min="4610" max="4610" width="19.07421875" style="1" customWidth="1"/>
    <col min="4611" max="4611" width="2.765625" style="1" customWidth="1"/>
    <col min="4612" max="4612" width="16.23046875" style="1" customWidth="1"/>
    <col min="4613" max="4613" width="2.765625" style="1" customWidth="1"/>
    <col min="4614" max="4614" width="16.23046875" style="1" customWidth="1"/>
    <col min="4615" max="4615" width="2.765625" style="1" customWidth="1"/>
    <col min="4616" max="4616" width="18.69140625" style="1" customWidth="1"/>
    <col min="4617" max="4864" width="8.84375" style="1"/>
    <col min="4865" max="4865" width="3.3046875" style="1" customWidth="1"/>
    <col min="4866" max="4866" width="19.07421875" style="1" customWidth="1"/>
    <col min="4867" max="4867" width="2.765625" style="1" customWidth="1"/>
    <col min="4868" max="4868" width="16.23046875" style="1" customWidth="1"/>
    <col min="4869" max="4869" width="2.765625" style="1" customWidth="1"/>
    <col min="4870" max="4870" width="16.23046875" style="1" customWidth="1"/>
    <col min="4871" max="4871" width="2.765625" style="1" customWidth="1"/>
    <col min="4872" max="4872" width="18.69140625" style="1" customWidth="1"/>
    <col min="4873" max="5120" width="8.84375" style="1"/>
    <col min="5121" max="5121" width="3.3046875" style="1" customWidth="1"/>
    <col min="5122" max="5122" width="19.07421875" style="1" customWidth="1"/>
    <col min="5123" max="5123" width="2.765625" style="1" customWidth="1"/>
    <col min="5124" max="5124" width="16.23046875" style="1" customWidth="1"/>
    <col min="5125" max="5125" width="2.765625" style="1" customWidth="1"/>
    <col min="5126" max="5126" width="16.23046875" style="1" customWidth="1"/>
    <col min="5127" max="5127" width="2.765625" style="1" customWidth="1"/>
    <col min="5128" max="5128" width="18.69140625" style="1" customWidth="1"/>
    <col min="5129" max="5376" width="8.84375" style="1"/>
    <col min="5377" max="5377" width="3.3046875" style="1" customWidth="1"/>
    <col min="5378" max="5378" width="19.07421875" style="1" customWidth="1"/>
    <col min="5379" max="5379" width="2.765625" style="1" customWidth="1"/>
    <col min="5380" max="5380" width="16.23046875" style="1" customWidth="1"/>
    <col min="5381" max="5381" width="2.765625" style="1" customWidth="1"/>
    <col min="5382" max="5382" width="16.23046875" style="1" customWidth="1"/>
    <col min="5383" max="5383" width="2.765625" style="1" customWidth="1"/>
    <col min="5384" max="5384" width="18.69140625" style="1" customWidth="1"/>
    <col min="5385" max="5632" width="8.84375" style="1"/>
    <col min="5633" max="5633" width="3.3046875" style="1" customWidth="1"/>
    <col min="5634" max="5634" width="19.07421875" style="1" customWidth="1"/>
    <col min="5635" max="5635" width="2.765625" style="1" customWidth="1"/>
    <col min="5636" max="5636" width="16.23046875" style="1" customWidth="1"/>
    <col min="5637" max="5637" width="2.765625" style="1" customWidth="1"/>
    <col min="5638" max="5638" width="16.23046875" style="1" customWidth="1"/>
    <col min="5639" max="5639" width="2.765625" style="1" customWidth="1"/>
    <col min="5640" max="5640" width="18.69140625" style="1" customWidth="1"/>
    <col min="5641" max="5888" width="8.84375" style="1"/>
    <col min="5889" max="5889" width="3.3046875" style="1" customWidth="1"/>
    <col min="5890" max="5890" width="19.07421875" style="1" customWidth="1"/>
    <col min="5891" max="5891" width="2.765625" style="1" customWidth="1"/>
    <col min="5892" max="5892" width="16.23046875" style="1" customWidth="1"/>
    <col min="5893" max="5893" width="2.765625" style="1" customWidth="1"/>
    <col min="5894" max="5894" width="16.23046875" style="1" customWidth="1"/>
    <col min="5895" max="5895" width="2.765625" style="1" customWidth="1"/>
    <col min="5896" max="5896" width="18.69140625" style="1" customWidth="1"/>
    <col min="5897" max="6144" width="8.84375" style="1"/>
    <col min="6145" max="6145" width="3.3046875" style="1" customWidth="1"/>
    <col min="6146" max="6146" width="19.07421875" style="1" customWidth="1"/>
    <col min="6147" max="6147" width="2.765625" style="1" customWidth="1"/>
    <col min="6148" max="6148" width="16.23046875" style="1" customWidth="1"/>
    <col min="6149" max="6149" width="2.765625" style="1" customWidth="1"/>
    <col min="6150" max="6150" width="16.23046875" style="1" customWidth="1"/>
    <col min="6151" max="6151" width="2.765625" style="1" customWidth="1"/>
    <col min="6152" max="6152" width="18.69140625" style="1" customWidth="1"/>
    <col min="6153" max="6400" width="8.84375" style="1"/>
    <col min="6401" max="6401" width="3.3046875" style="1" customWidth="1"/>
    <col min="6402" max="6402" width="19.07421875" style="1" customWidth="1"/>
    <col min="6403" max="6403" width="2.765625" style="1" customWidth="1"/>
    <col min="6404" max="6404" width="16.23046875" style="1" customWidth="1"/>
    <col min="6405" max="6405" width="2.765625" style="1" customWidth="1"/>
    <col min="6406" max="6406" width="16.23046875" style="1" customWidth="1"/>
    <col min="6407" max="6407" width="2.765625" style="1" customWidth="1"/>
    <col min="6408" max="6408" width="18.69140625" style="1" customWidth="1"/>
    <col min="6409" max="6656" width="8.84375" style="1"/>
    <col min="6657" max="6657" width="3.3046875" style="1" customWidth="1"/>
    <col min="6658" max="6658" width="19.07421875" style="1" customWidth="1"/>
    <col min="6659" max="6659" width="2.765625" style="1" customWidth="1"/>
    <col min="6660" max="6660" width="16.23046875" style="1" customWidth="1"/>
    <col min="6661" max="6661" width="2.765625" style="1" customWidth="1"/>
    <col min="6662" max="6662" width="16.23046875" style="1" customWidth="1"/>
    <col min="6663" max="6663" width="2.765625" style="1" customWidth="1"/>
    <col min="6664" max="6664" width="18.69140625" style="1" customWidth="1"/>
    <col min="6665" max="6912" width="8.84375" style="1"/>
    <col min="6913" max="6913" width="3.3046875" style="1" customWidth="1"/>
    <col min="6914" max="6914" width="19.07421875" style="1" customWidth="1"/>
    <col min="6915" max="6915" width="2.765625" style="1" customWidth="1"/>
    <col min="6916" max="6916" width="16.23046875" style="1" customWidth="1"/>
    <col min="6917" max="6917" width="2.765625" style="1" customWidth="1"/>
    <col min="6918" max="6918" width="16.23046875" style="1" customWidth="1"/>
    <col min="6919" max="6919" width="2.765625" style="1" customWidth="1"/>
    <col min="6920" max="6920" width="18.69140625" style="1" customWidth="1"/>
    <col min="6921" max="7168" width="8.84375" style="1"/>
    <col min="7169" max="7169" width="3.3046875" style="1" customWidth="1"/>
    <col min="7170" max="7170" width="19.07421875" style="1" customWidth="1"/>
    <col min="7171" max="7171" width="2.765625" style="1" customWidth="1"/>
    <col min="7172" max="7172" width="16.23046875" style="1" customWidth="1"/>
    <col min="7173" max="7173" width="2.765625" style="1" customWidth="1"/>
    <col min="7174" max="7174" width="16.23046875" style="1" customWidth="1"/>
    <col min="7175" max="7175" width="2.765625" style="1" customWidth="1"/>
    <col min="7176" max="7176" width="18.69140625" style="1" customWidth="1"/>
    <col min="7177" max="7424" width="8.84375" style="1"/>
    <col min="7425" max="7425" width="3.3046875" style="1" customWidth="1"/>
    <col min="7426" max="7426" width="19.07421875" style="1" customWidth="1"/>
    <col min="7427" max="7427" width="2.765625" style="1" customWidth="1"/>
    <col min="7428" max="7428" width="16.23046875" style="1" customWidth="1"/>
    <col min="7429" max="7429" width="2.765625" style="1" customWidth="1"/>
    <col min="7430" max="7430" width="16.23046875" style="1" customWidth="1"/>
    <col min="7431" max="7431" width="2.765625" style="1" customWidth="1"/>
    <col min="7432" max="7432" width="18.69140625" style="1" customWidth="1"/>
    <col min="7433" max="7680" width="8.84375" style="1"/>
    <col min="7681" max="7681" width="3.3046875" style="1" customWidth="1"/>
    <col min="7682" max="7682" width="19.07421875" style="1" customWidth="1"/>
    <col min="7683" max="7683" width="2.765625" style="1" customWidth="1"/>
    <col min="7684" max="7684" width="16.23046875" style="1" customWidth="1"/>
    <col min="7685" max="7685" width="2.765625" style="1" customWidth="1"/>
    <col min="7686" max="7686" width="16.23046875" style="1" customWidth="1"/>
    <col min="7687" max="7687" width="2.765625" style="1" customWidth="1"/>
    <col min="7688" max="7688" width="18.69140625" style="1" customWidth="1"/>
    <col min="7689" max="7936" width="8.84375" style="1"/>
    <col min="7937" max="7937" width="3.3046875" style="1" customWidth="1"/>
    <col min="7938" max="7938" width="19.07421875" style="1" customWidth="1"/>
    <col min="7939" max="7939" width="2.765625" style="1" customWidth="1"/>
    <col min="7940" max="7940" width="16.23046875" style="1" customWidth="1"/>
    <col min="7941" max="7941" width="2.765625" style="1" customWidth="1"/>
    <col min="7942" max="7942" width="16.23046875" style="1" customWidth="1"/>
    <col min="7943" max="7943" width="2.765625" style="1" customWidth="1"/>
    <col min="7944" max="7944" width="18.69140625" style="1" customWidth="1"/>
    <col min="7945" max="8192" width="8.84375" style="1"/>
    <col min="8193" max="8193" width="3.3046875" style="1" customWidth="1"/>
    <col min="8194" max="8194" width="19.07421875" style="1" customWidth="1"/>
    <col min="8195" max="8195" width="2.765625" style="1" customWidth="1"/>
    <col min="8196" max="8196" width="16.23046875" style="1" customWidth="1"/>
    <col min="8197" max="8197" width="2.765625" style="1" customWidth="1"/>
    <col min="8198" max="8198" width="16.23046875" style="1" customWidth="1"/>
    <col min="8199" max="8199" width="2.765625" style="1" customWidth="1"/>
    <col min="8200" max="8200" width="18.69140625" style="1" customWidth="1"/>
    <col min="8201" max="8448" width="8.84375" style="1"/>
    <col min="8449" max="8449" width="3.3046875" style="1" customWidth="1"/>
    <col min="8450" max="8450" width="19.07421875" style="1" customWidth="1"/>
    <col min="8451" max="8451" width="2.765625" style="1" customWidth="1"/>
    <col min="8452" max="8452" width="16.23046875" style="1" customWidth="1"/>
    <col min="8453" max="8453" width="2.765625" style="1" customWidth="1"/>
    <col min="8454" max="8454" width="16.23046875" style="1" customWidth="1"/>
    <col min="8455" max="8455" width="2.765625" style="1" customWidth="1"/>
    <col min="8456" max="8456" width="18.69140625" style="1" customWidth="1"/>
    <col min="8457" max="8704" width="8.84375" style="1"/>
    <col min="8705" max="8705" width="3.3046875" style="1" customWidth="1"/>
    <col min="8706" max="8706" width="19.07421875" style="1" customWidth="1"/>
    <col min="8707" max="8707" width="2.765625" style="1" customWidth="1"/>
    <col min="8708" max="8708" width="16.23046875" style="1" customWidth="1"/>
    <col min="8709" max="8709" width="2.765625" style="1" customWidth="1"/>
    <col min="8710" max="8710" width="16.23046875" style="1" customWidth="1"/>
    <col min="8711" max="8711" width="2.765625" style="1" customWidth="1"/>
    <col min="8712" max="8712" width="18.69140625" style="1" customWidth="1"/>
    <col min="8713" max="8960" width="8.84375" style="1"/>
    <col min="8961" max="8961" width="3.3046875" style="1" customWidth="1"/>
    <col min="8962" max="8962" width="19.07421875" style="1" customWidth="1"/>
    <col min="8963" max="8963" width="2.765625" style="1" customWidth="1"/>
    <col min="8964" max="8964" width="16.23046875" style="1" customWidth="1"/>
    <col min="8965" max="8965" width="2.765625" style="1" customWidth="1"/>
    <col min="8966" max="8966" width="16.23046875" style="1" customWidth="1"/>
    <col min="8967" max="8967" width="2.765625" style="1" customWidth="1"/>
    <col min="8968" max="8968" width="18.69140625" style="1" customWidth="1"/>
    <col min="8969" max="9216" width="8.84375" style="1"/>
    <col min="9217" max="9217" width="3.3046875" style="1" customWidth="1"/>
    <col min="9218" max="9218" width="19.07421875" style="1" customWidth="1"/>
    <col min="9219" max="9219" width="2.765625" style="1" customWidth="1"/>
    <col min="9220" max="9220" width="16.23046875" style="1" customWidth="1"/>
    <col min="9221" max="9221" width="2.765625" style="1" customWidth="1"/>
    <col min="9222" max="9222" width="16.23046875" style="1" customWidth="1"/>
    <col min="9223" max="9223" width="2.765625" style="1" customWidth="1"/>
    <col min="9224" max="9224" width="18.69140625" style="1" customWidth="1"/>
    <col min="9225" max="9472" width="8.84375" style="1"/>
    <col min="9473" max="9473" width="3.3046875" style="1" customWidth="1"/>
    <col min="9474" max="9474" width="19.07421875" style="1" customWidth="1"/>
    <col min="9475" max="9475" width="2.765625" style="1" customWidth="1"/>
    <col min="9476" max="9476" width="16.23046875" style="1" customWidth="1"/>
    <col min="9477" max="9477" width="2.765625" style="1" customWidth="1"/>
    <col min="9478" max="9478" width="16.23046875" style="1" customWidth="1"/>
    <col min="9479" max="9479" width="2.765625" style="1" customWidth="1"/>
    <col min="9480" max="9480" width="18.69140625" style="1" customWidth="1"/>
    <col min="9481" max="9728" width="8.84375" style="1"/>
    <col min="9729" max="9729" width="3.3046875" style="1" customWidth="1"/>
    <col min="9730" max="9730" width="19.07421875" style="1" customWidth="1"/>
    <col min="9731" max="9731" width="2.765625" style="1" customWidth="1"/>
    <col min="9732" max="9732" width="16.23046875" style="1" customWidth="1"/>
    <col min="9733" max="9733" width="2.765625" style="1" customWidth="1"/>
    <col min="9734" max="9734" width="16.23046875" style="1" customWidth="1"/>
    <col min="9735" max="9735" width="2.765625" style="1" customWidth="1"/>
    <col min="9736" max="9736" width="18.69140625" style="1" customWidth="1"/>
    <col min="9737" max="9984" width="8.84375" style="1"/>
    <col min="9985" max="9985" width="3.3046875" style="1" customWidth="1"/>
    <col min="9986" max="9986" width="19.07421875" style="1" customWidth="1"/>
    <col min="9987" max="9987" width="2.765625" style="1" customWidth="1"/>
    <col min="9988" max="9988" width="16.23046875" style="1" customWidth="1"/>
    <col min="9989" max="9989" width="2.765625" style="1" customWidth="1"/>
    <col min="9990" max="9990" width="16.23046875" style="1" customWidth="1"/>
    <col min="9991" max="9991" width="2.765625" style="1" customWidth="1"/>
    <col min="9992" max="9992" width="18.69140625" style="1" customWidth="1"/>
    <col min="9993" max="10240" width="8.84375" style="1"/>
    <col min="10241" max="10241" width="3.3046875" style="1" customWidth="1"/>
    <col min="10242" max="10242" width="19.07421875" style="1" customWidth="1"/>
    <col min="10243" max="10243" width="2.765625" style="1" customWidth="1"/>
    <col min="10244" max="10244" width="16.23046875" style="1" customWidth="1"/>
    <col min="10245" max="10245" width="2.765625" style="1" customWidth="1"/>
    <col min="10246" max="10246" width="16.23046875" style="1" customWidth="1"/>
    <col min="10247" max="10247" width="2.765625" style="1" customWidth="1"/>
    <col min="10248" max="10248" width="18.69140625" style="1" customWidth="1"/>
    <col min="10249" max="10496" width="8.84375" style="1"/>
    <col min="10497" max="10497" width="3.3046875" style="1" customWidth="1"/>
    <col min="10498" max="10498" width="19.07421875" style="1" customWidth="1"/>
    <col min="10499" max="10499" width="2.765625" style="1" customWidth="1"/>
    <col min="10500" max="10500" width="16.23046875" style="1" customWidth="1"/>
    <col min="10501" max="10501" width="2.765625" style="1" customWidth="1"/>
    <col min="10502" max="10502" width="16.23046875" style="1" customWidth="1"/>
    <col min="10503" max="10503" width="2.765625" style="1" customWidth="1"/>
    <col min="10504" max="10504" width="18.69140625" style="1" customWidth="1"/>
    <col min="10505" max="10752" width="8.84375" style="1"/>
    <col min="10753" max="10753" width="3.3046875" style="1" customWidth="1"/>
    <col min="10754" max="10754" width="19.07421875" style="1" customWidth="1"/>
    <col min="10755" max="10755" width="2.765625" style="1" customWidth="1"/>
    <col min="10756" max="10756" width="16.23046875" style="1" customWidth="1"/>
    <col min="10757" max="10757" width="2.765625" style="1" customWidth="1"/>
    <col min="10758" max="10758" width="16.23046875" style="1" customWidth="1"/>
    <col min="10759" max="10759" width="2.765625" style="1" customWidth="1"/>
    <col min="10760" max="10760" width="18.69140625" style="1" customWidth="1"/>
    <col min="10761" max="11008" width="8.84375" style="1"/>
    <col min="11009" max="11009" width="3.3046875" style="1" customWidth="1"/>
    <col min="11010" max="11010" width="19.07421875" style="1" customWidth="1"/>
    <col min="11011" max="11011" width="2.765625" style="1" customWidth="1"/>
    <col min="11012" max="11012" width="16.23046875" style="1" customWidth="1"/>
    <col min="11013" max="11013" width="2.765625" style="1" customWidth="1"/>
    <col min="11014" max="11014" width="16.23046875" style="1" customWidth="1"/>
    <col min="11015" max="11015" width="2.765625" style="1" customWidth="1"/>
    <col min="11016" max="11016" width="18.69140625" style="1" customWidth="1"/>
    <col min="11017" max="11264" width="8.84375" style="1"/>
    <col min="11265" max="11265" width="3.3046875" style="1" customWidth="1"/>
    <col min="11266" max="11266" width="19.07421875" style="1" customWidth="1"/>
    <col min="11267" max="11267" width="2.765625" style="1" customWidth="1"/>
    <col min="11268" max="11268" width="16.23046875" style="1" customWidth="1"/>
    <col min="11269" max="11269" width="2.765625" style="1" customWidth="1"/>
    <col min="11270" max="11270" width="16.23046875" style="1" customWidth="1"/>
    <col min="11271" max="11271" width="2.765625" style="1" customWidth="1"/>
    <col min="11272" max="11272" width="18.69140625" style="1" customWidth="1"/>
    <col min="11273" max="11520" width="8.84375" style="1"/>
    <col min="11521" max="11521" width="3.3046875" style="1" customWidth="1"/>
    <col min="11522" max="11522" width="19.07421875" style="1" customWidth="1"/>
    <col min="11523" max="11523" width="2.765625" style="1" customWidth="1"/>
    <col min="11524" max="11524" width="16.23046875" style="1" customWidth="1"/>
    <col min="11525" max="11525" width="2.765625" style="1" customWidth="1"/>
    <col min="11526" max="11526" width="16.23046875" style="1" customWidth="1"/>
    <col min="11527" max="11527" width="2.765625" style="1" customWidth="1"/>
    <col min="11528" max="11528" width="18.69140625" style="1" customWidth="1"/>
    <col min="11529" max="11776" width="8.84375" style="1"/>
    <col min="11777" max="11777" width="3.3046875" style="1" customWidth="1"/>
    <col min="11778" max="11778" width="19.07421875" style="1" customWidth="1"/>
    <col min="11779" max="11779" width="2.765625" style="1" customWidth="1"/>
    <col min="11780" max="11780" width="16.23046875" style="1" customWidth="1"/>
    <col min="11781" max="11781" width="2.765625" style="1" customWidth="1"/>
    <col min="11782" max="11782" width="16.23046875" style="1" customWidth="1"/>
    <col min="11783" max="11783" width="2.765625" style="1" customWidth="1"/>
    <col min="11784" max="11784" width="18.69140625" style="1" customWidth="1"/>
    <col min="11785" max="12032" width="8.84375" style="1"/>
    <col min="12033" max="12033" width="3.3046875" style="1" customWidth="1"/>
    <col min="12034" max="12034" width="19.07421875" style="1" customWidth="1"/>
    <col min="12035" max="12035" width="2.765625" style="1" customWidth="1"/>
    <col min="12036" max="12036" width="16.23046875" style="1" customWidth="1"/>
    <col min="12037" max="12037" width="2.765625" style="1" customWidth="1"/>
    <col min="12038" max="12038" width="16.23046875" style="1" customWidth="1"/>
    <col min="12039" max="12039" width="2.765625" style="1" customWidth="1"/>
    <col min="12040" max="12040" width="18.69140625" style="1" customWidth="1"/>
    <col min="12041" max="12288" width="8.84375" style="1"/>
    <col min="12289" max="12289" width="3.3046875" style="1" customWidth="1"/>
    <col min="12290" max="12290" width="19.07421875" style="1" customWidth="1"/>
    <col min="12291" max="12291" width="2.765625" style="1" customWidth="1"/>
    <col min="12292" max="12292" width="16.23046875" style="1" customWidth="1"/>
    <col min="12293" max="12293" width="2.765625" style="1" customWidth="1"/>
    <col min="12294" max="12294" width="16.23046875" style="1" customWidth="1"/>
    <col min="12295" max="12295" width="2.765625" style="1" customWidth="1"/>
    <col min="12296" max="12296" width="18.69140625" style="1" customWidth="1"/>
    <col min="12297" max="12544" width="8.84375" style="1"/>
    <col min="12545" max="12545" width="3.3046875" style="1" customWidth="1"/>
    <col min="12546" max="12546" width="19.07421875" style="1" customWidth="1"/>
    <col min="12547" max="12547" width="2.765625" style="1" customWidth="1"/>
    <col min="12548" max="12548" width="16.23046875" style="1" customWidth="1"/>
    <col min="12549" max="12549" width="2.765625" style="1" customWidth="1"/>
    <col min="12550" max="12550" width="16.23046875" style="1" customWidth="1"/>
    <col min="12551" max="12551" width="2.765625" style="1" customWidth="1"/>
    <col min="12552" max="12552" width="18.69140625" style="1" customWidth="1"/>
    <col min="12553" max="12800" width="8.84375" style="1"/>
    <col min="12801" max="12801" width="3.3046875" style="1" customWidth="1"/>
    <col min="12802" max="12802" width="19.07421875" style="1" customWidth="1"/>
    <col min="12803" max="12803" width="2.765625" style="1" customWidth="1"/>
    <col min="12804" max="12804" width="16.23046875" style="1" customWidth="1"/>
    <col min="12805" max="12805" width="2.765625" style="1" customWidth="1"/>
    <col min="12806" max="12806" width="16.23046875" style="1" customWidth="1"/>
    <col min="12807" max="12807" width="2.765625" style="1" customWidth="1"/>
    <col min="12808" max="12808" width="18.69140625" style="1" customWidth="1"/>
    <col min="12809" max="13056" width="8.84375" style="1"/>
    <col min="13057" max="13057" width="3.3046875" style="1" customWidth="1"/>
    <col min="13058" max="13058" width="19.07421875" style="1" customWidth="1"/>
    <col min="13059" max="13059" width="2.765625" style="1" customWidth="1"/>
    <col min="13060" max="13060" width="16.23046875" style="1" customWidth="1"/>
    <col min="13061" max="13061" width="2.765625" style="1" customWidth="1"/>
    <col min="13062" max="13062" width="16.23046875" style="1" customWidth="1"/>
    <col min="13063" max="13063" width="2.765625" style="1" customWidth="1"/>
    <col min="13064" max="13064" width="18.69140625" style="1" customWidth="1"/>
    <col min="13065" max="13312" width="8.84375" style="1"/>
    <col min="13313" max="13313" width="3.3046875" style="1" customWidth="1"/>
    <col min="13314" max="13314" width="19.07421875" style="1" customWidth="1"/>
    <col min="13315" max="13315" width="2.765625" style="1" customWidth="1"/>
    <col min="13316" max="13316" width="16.23046875" style="1" customWidth="1"/>
    <col min="13317" max="13317" width="2.765625" style="1" customWidth="1"/>
    <col min="13318" max="13318" width="16.23046875" style="1" customWidth="1"/>
    <col min="13319" max="13319" width="2.765625" style="1" customWidth="1"/>
    <col min="13320" max="13320" width="18.69140625" style="1" customWidth="1"/>
    <col min="13321" max="13568" width="8.84375" style="1"/>
    <col min="13569" max="13569" width="3.3046875" style="1" customWidth="1"/>
    <col min="13570" max="13570" width="19.07421875" style="1" customWidth="1"/>
    <col min="13571" max="13571" width="2.765625" style="1" customWidth="1"/>
    <col min="13572" max="13572" width="16.23046875" style="1" customWidth="1"/>
    <col min="13573" max="13573" width="2.765625" style="1" customWidth="1"/>
    <col min="13574" max="13574" width="16.23046875" style="1" customWidth="1"/>
    <col min="13575" max="13575" width="2.765625" style="1" customWidth="1"/>
    <col min="13576" max="13576" width="18.69140625" style="1" customWidth="1"/>
    <col min="13577" max="13824" width="8.84375" style="1"/>
    <col min="13825" max="13825" width="3.3046875" style="1" customWidth="1"/>
    <col min="13826" max="13826" width="19.07421875" style="1" customWidth="1"/>
    <col min="13827" max="13827" width="2.765625" style="1" customWidth="1"/>
    <col min="13828" max="13828" width="16.23046875" style="1" customWidth="1"/>
    <col min="13829" max="13829" width="2.765625" style="1" customWidth="1"/>
    <col min="13830" max="13830" width="16.23046875" style="1" customWidth="1"/>
    <col min="13831" max="13831" width="2.765625" style="1" customWidth="1"/>
    <col min="13832" max="13832" width="18.69140625" style="1" customWidth="1"/>
    <col min="13833" max="14080" width="8.84375" style="1"/>
    <col min="14081" max="14081" width="3.3046875" style="1" customWidth="1"/>
    <col min="14082" max="14082" width="19.07421875" style="1" customWidth="1"/>
    <col min="14083" max="14083" width="2.765625" style="1" customWidth="1"/>
    <col min="14084" max="14084" width="16.23046875" style="1" customWidth="1"/>
    <col min="14085" max="14085" width="2.765625" style="1" customWidth="1"/>
    <col min="14086" max="14086" width="16.23046875" style="1" customWidth="1"/>
    <col min="14087" max="14087" width="2.765625" style="1" customWidth="1"/>
    <col min="14088" max="14088" width="18.69140625" style="1" customWidth="1"/>
    <col min="14089" max="14336" width="8.84375" style="1"/>
    <col min="14337" max="14337" width="3.3046875" style="1" customWidth="1"/>
    <col min="14338" max="14338" width="19.07421875" style="1" customWidth="1"/>
    <col min="14339" max="14339" width="2.765625" style="1" customWidth="1"/>
    <col min="14340" max="14340" width="16.23046875" style="1" customWidth="1"/>
    <col min="14341" max="14341" width="2.765625" style="1" customWidth="1"/>
    <col min="14342" max="14342" width="16.23046875" style="1" customWidth="1"/>
    <col min="14343" max="14343" width="2.765625" style="1" customWidth="1"/>
    <col min="14344" max="14344" width="18.69140625" style="1" customWidth="1"/>
    <col min="14345" max="14592" width="8.84375" style="1"/>
    <col min="14593" max="14593" width="3.3046875" style="1" customWidth="1"/>
    <col min="14594" max="14594" width="19.07421875" style="1" customWidth="1"/>
    <col min="14595" max="14595" width="2.765625" style="1" customWidth="1"/>
    <col min="14596" max="14596" width="16.23046875" style="1" customWidth="1"/>
    <col min="14597" max="14597" width="2.765625" style="1" customWidth="1"/>
    <col min="14598" max="14598" width="16.23046875" style="1" customWidth="1"/>
    <col min="14599" max="14599" width="2.765625" style="1" customWidth="1"/>
    <col min="14600" max="14600" width="18.69140625" style="1" customWidth="1"/>
    <col min="14601" max="14848" width="8.84375" style="1"/>
    <col min="14849" max="14849" width="3.3046875" style="1" customWidth="1"/>
    <col min="14850" max="14850" width="19.07421875" style="1" customWidth="1"/>
    <col min="14851" max="14851" width="2.765625" style="1" customWidth="1"/>
    <col min="14852" max="14852" width="16.23046875" style="1" customWidth="1"/>
    <col min="14853" max="14853" width="2.765625" style="1" customWidth="1"/>
    <col min="14854" max="14854" width="16.23046875" style="1" customWidth="1"/>
    <col min="14855" max="14855" width="2.765625" style="1" customWidth="1"/>
    <col min="14856" max="14856" width="18.69140625" style="1" customWidth="1"/>
    <col min="14857" max="15104" width="8.84375" style="1"/>
    <col min="15105" max="15105" width="3.3046875" style="1" customWidth="1"/>
    <col min="15106" max="15106" width="19.07421875" style="1" customWidth="1"/>
    <col min="15107" max="15107" width="2.765625" style="1" customWidth="1"/>
    <col min="15108" max="15108" width="16.23046875" style="1" customWidth="1"/>
    <col min="15109" max="15109" width="2.765625" style="1" customWidth="1"/>
    <col min="15110" max="15110" width="16.23046875" style="1" customWidth="1"/>
    <col min="15111" max="15111" width="2.765625" style="1" customWidth="1"/>
    <col min="15112" max="15112" width="18.69140625" style="1" customWidth="1"/>
    <col min="15113" max="15360" width="8.84375" style="1"/>
    <col min="15361" max="15361" width="3.3046875" style="1" customWidth="1"/>
    <col min="15362" max="15362" width="19.07421875" style="1" customWidth="1"/>
    <col min="15363" max="15363" width="2.765625" style="1" customWidth="1"/>
    <col min="15364" max="15364" width="16.23046875" style="1" customWidth="1"/>
    <col min="15365" max="15365" width="2.765625" style="1" customWidth="1"/>
    <col min="15366" max="15366" width="16.23046875" style="1" customWidth="1"/>
    <col min="15367" max="15367" width="2.765625" style="1" customWidth="1"/>
    <col min="15368" max="15368" width="18.69140625" style="1" customWidth="1"/>
    <col min="15369" max="15616" width="8.84375" style="1"/>
    <col min="15617" max="15617" width="3.3046875" style="1" customWidth="1"/>
    <col min="15618" max="15618" width="19.07421875" style="1" customWidth="1"/>
    <col min="15619" max="15619" width="2.765625" style="1" customWidth="1"/>
    <col min="15620" max="15620" width="16.23046875" style="1" customWidth="1"/>
    <col min="15621" max="15621" width="2.765625" style="1" customWidth="1"/>
    <col min="15622" max="15622" width="16.23046875" style="1" customWidth="1"/>
    <col min="15623" max="15623" width="2.765625" style="1" customWidth="1"/>
    <col min="15624" max="15624" width="18.69140625" style="1" customWidth="1"/>
    <col min="15625" max="15872" width="8.84375" style="1"/>
    <col min="15873" max="15873" width="3.3046875" style="1" customWidth="1"/>
    <col min="15874" max="15874" width="19.07421875" style="1" customWidth="1"/>
    <col min="15875" max="15875" width="2.765625" style="1" customWidth="1"/>
    <col min="15876" max="15876" width="16.23046875" style="1" customWidth="1"/>
    <col min="15877" max="15877" width="2.765625" style="1" customWidth="1"/>
    <col min="15878" max="15878" width="16.23046875" style="1" customWidth="1"/>
    <col min="15879" max="15879" width="2.765625" style="1" customWidth="1"/>
    <col min="15880" max="15880" width="18.69140625" style="1" customWidth="1"/>
    <col min="15881" max="16128" width="8.84375" style="1"/>
    <col min="16129" max="16129" width="3.3046875" style="1" customWidth="1"/>
    <col min="16130" max="16130" width="19.07421875" style="1" customWidth="1"/>
    <col min="16131" max="16131" width="2.765625" style="1" customWidth="1"/>
    <col min="16132" max="16132" width="16.23046875" style="1" customWidth="1"/>
    <col min="16133" max="16133" width="2.765625" style="1" customWidth="1"/>
    <col min="16134" max="16134" width="16.23046875" style="1" customWidth="1"/>
    <col min="16135" max="16135" width="2.765625" style="1" customWidth="1"/>
    <col min="16136" max="16136" width="18.69140625" style="1" customWidth="1"/>
    <col min="16137" max="16384" width="8.84375" style="1"/>
  </cols>
  <sheetData>
    <row r="1" spans="1:8" x14ac:dyDescent="0.35">
      <c r="B1" s="2" t="s">
        <v>138</v>
      </c>
      <c r="H1" s="3" t="s">
        <v>137</v>
      </c>
    </row>
    <row r="2" spans="1:8" s="4" customFormat="1" ht="6" customHeight="1" x14ac:dyDescent="0.25"/>
    <row r="3" spans="1:8" s="4" customFormat="1" ht="13" x14ac:dyDescent="0.3">
      <c r="B3" s="5" t="s">
        <v>26</v>
      </c>
    </row>
    <row r="4" spans="1:8" s="4" customFormat="1" ht="6" customHeight="1" x14ac:dyDescent="0.25"/>
    <row r="5" spans="1:8" s="4" customFormat="1" ht="13" x14ac:dyDescent="0.3">
      <c r="B5" s="5" t="s">
        <v>142</v>
      </c>
    </row>
    <row r="6" spans="1:8" s="4" customFormat="1" ht="12.75" customHeight="1" x14ac:dyDescent="0.25">
      <c r="B6" s="6"/>
      <c r="C6" s="6"/>
      <c r="D6" s="6"/>
      <c r="E6" s="6"/>
      <c r="F6" s="6"/>
      <c r="G6" s="6"/>
      <c r="H6" s="7" t="s">
        <v>35</v>
      </c>
    </row>
    <row r="7" spans="1:8" s="8" customFormat="1" ht="13" x14ac:dyDescent="0.3">
      <c r="A7" s="4"/>
      <c r="B7" s="344" t="s">
        <v>0</v>
      </c>
      <c r="D7" s="342" t="s">
        <v>143</v>
      </c>
      <c r="F7" s="348" t="s">
        <v>34</v>
      </c>
      <c r="G7" s="348"/>
      <c r="H7" s="348"/>
    </row>
    <row r="8" spans="1:8" s="8" customFormat="1" ht="13" x14ac:dyDescent="0.3">
      <c r="A8" s="4"/>
      <c r="B8" s="345"/>
      <c r="D8" s="347"/>
      <c r="F8" s="342" t="s">
        <v>31</v>
      </c>
      <c r="H8" s="342" t="s">
        <v>32</v>
      </c>
    </row>
    <row r="9" spans="1:8" s="8" customFormat="1" ht="13" x14ac:dyDescent="0.3">
      <c r="A9" s="4"/>
      <c r="B9" s="345"/>
      <c r="D9" s="347"/>
      <c r="F9" s="349"/>
      <c r="G9" s="209"/>
      <c r="H9" s="349"/>
    </row>
    <row r="10" spans="1:8" s="4" customFormat="1" ht="13" x14ac:dyDescent="0.3">
      <c r="B10" s="346"/>
      <c r="D10" s="15" t="s">
        <v>29</v>
      </c>
      <c r="E10" s="8"/>
      <c r="F10" s="16" t="s">
        <v>30</v>
      </c>
      <c r="G10" s="8"/>
      <c r="H10" s="16" t="s">
        <v>33</v>
      </c>
    </row>
    <row r="11" spans="1:8" s="4" customFormat="1" ht="6" customHeight="1" x14ac:dyDescent="0.25"/>
    <row r="12" spans="1:8" s="4" customFormat="1" ht="12.5" x14ac:dyDescent="0.25">
      <c r="B12" s="4" t="s">
        <v>3</v>
      </c>
      <c r="D12" s="163">
        <v>4321</v>
      </c>
      <c r="E12" s="17"/>
      <c r="F12" s="163">
        <v>2163</v>
      </c>
      <c r="G12" s="17"/>
      <c r="H12" s="17">
        <v>2158</v>
      </c>
    </row>
    <row r="13" spans="1:8" s="4" customFormat="1" ht="12.5" x14ac:dyDescent="0.25">
      <c r="B13" s="4" t="s">
        <v>4</v>
      </c>
      <c r="D13" s="163">
        <v>8164</v>
      </c>
      <c r="E13" s="17"/>
      <c r="F13" s="163">
        <v>4087</v>
      </c>
      <c r="G13" s="17"/>
      <c r="H13" s="17">
        <v>4077</v>
      </c>
    </row>
    <row r="14" spans="1:8" s="4" customFormat="1" ht="12.5" x14ac:dyDescent="0.25">
      <c r="B14" s="4" t="s">
        <v>5</v>
      </c>
      <c r="D14" s="163">
        <v>6851</v>
      </c>
      <c r="E14" s="17"/>
      <c r="F14" s="163">
        <v>3430</v>
      </c>
      <c r="G14" s="17"/>
      <c r="H14" s="17">
        <v>3421</v>
      </c>
    </row>
    <row r="15" spans="1:8" s="4" customFormat="1" ht="12.5" x14ac:dyDescent="0.25">
      <c r="B15" s="4" t="s">
        <v>6</v>
      </c>
      <c r="D15" s="163">
        <v>6036</v>
      </c>
      <c r="E15" s="17"/>
      <c r="F15" s="163">
        <v>3022</v>
      </c>
      <c r="G15" s="17"/>
      <c r="H15" s="17">
        <v>3014</v>
      </c>
    </row>
    <row r="16" spans="1:8" s="4" customFormat="1" ht="12.5" x14ac:dyDescent="0.25">
      <c r="B16" s="4" t="s">
        <v>7</v>
      </c>
      <c r="D16" s="163">
        <v>8091</v>
      </c>
      <c r="E16" s="17"/>
      <c r="F16" s="163">
        <v>4051</v>
      </c>
      <c r="G16" s="17"/>
      <c r="H16" s="17">
        <v>4040</v>
      </c>
    </row>
    <row r="17" spans="2:8" s="4" customFormat="1" ht="12.5" x14ac:dyDescent="0.25">
      <c r="B17" s="4" t="s">
        <v>8</v>
      </c>
      <c r="D17" s="163">
        <v>7007</v>
      </c>
      <c r="E17" s="17"/>
      <c r="F17" s="163">
        <v>3508</v>
      </c>
      <c r="G17" s="17"/>
      <c r="H17" s="17">
        <v>3499</v>
      </c>
    </row>
    <row r="18" spans="2:8" s="4" customFormat="1" ht="12.5" x14ac:dyDescent="0.25">
      <c r="B18" s="4" t="s">
        <v>9</v>
      </c>
      <c r="D18" s="163">
        <v>9184</v>
      </c>
      <c r="E18" s="17"/>
      <c r="F18" s="163">
        <v>4598</v>
      </c>
      <c r="G18" s="17"/>
      <c r="H18" s="17">
        <v>4586</v>
      </c>
    </row>
    <row r="19" spans="2:8" s="4" customFormat="1" ht="12.5" x14ac:dyDescent="0.25">
      <c r="B19" s="4" t="s">
        <v>10</v>
      </c>
      <c r="D19" s="163">
        <v>5785</v>
      </c>
      <c r="E19" s="17"/>
      <c r="F19" s="163">
        <v>2896</v>
      </c>
      <c r="G19" s="17"/>
      <c r="H19" s="17">
        <v>2889</v>
      </c>
    </row>
    <row r="20" spans="2:8" s="4" customFormat="1" ht="12.5" x14ac:dyDescent="0.25">
      <c r="B20" s="4" t="s">
        <v>11</v>
      </c>
      <c r="D20" s="163">
        <v>7517</v>
      </c>
      <c r="E20" s="17"/>
      <c r="F20" s="163">
        <v>3764</v>
      </c>
      <c r="G20" s="17"/>
      <c r="H20" s="17">
        <v>3753</v>
      </c>
    </row>
    <row r="21" spans="2:8" s="4" customFormat="1" ht="12.5" x14ac:dyDescent="0.25">
      <c r="B21" s="4" t="s">
        <v>12</v>
      </c>
      <c r="D21" s="163">
        <v>11866</v>
      </c>
      <c r="E21" s="17"/>
      <c r="F21" s="163">
        <v>5941</v>
      </c>
      <c r="G21" s="17"/>
      <c r="H21" s="17">
        <v>5925</v>
      </c>
    </row>
    <row r="22" spans="2:8" s="4" customFormat="1" ht="12.5" x14ac:dyDescent="0.25">
      <c r="B22" s="4" t="s">
        <v>13</v>
      </c>
      <c r="D22" s="163">
        <v>12762</v>
      </c>
      <c r="E22" s="17"/>
      <c r="F22" s="163">
        <v>6390</v>
      </c>
      <c r="G22" s="17"/>
      <c r="H22" s="17">
        <v>6372</v>
      </c>
    </row>
    <row r="23" spans="2:8" s="4" customFormat="1" ht="12.5" x14ac:dyDescent="0.25">
      <c r="B23" s="4" t="s">
        <v>14</v>
      </c>
      <c r="D23" s="163">
        <v>8918</v>
      </c>
      <c r="E23" s="17"/>
      <c r="F23" s="163">
        <v>4465</v>
      </c>
      <c r="G23" s="17"/>
      <c r="H23" s="17">
        <v>4453</v>
      </c>
    </row>
    <row r="24" spans="2:8" s="4" customFormat="1" ht="12.5" x14ac:dyDescent="0.25">
      <c r="B24" s="4" t="s">
        <v>15</v>
      </c>
      <c r="D24" s="163">
        <v>7916</v>
      </c>
      <c r="E24" s="17"/>
      <c r="F24" s="163">
        <v>3963</v>
      </c>
      <c r="G24" s="17"/>
      <c r="H24" s="17">
        <v>3953</v>
      </c>
    </row>
    <row r="25" spans="2:8" s="4" customFormat="1" ht="12.5" x14ac:dyDescent="0.25">
      <c r="B25" s="4" t="s">
        <v>16</v>
      </c>
      <c r="D25" s="163">
        <v>6867</v>
      </c>
      <c r="E25" s="17"/>
      <c r="F25" s="163">
        <v>3438</v>
      </c>
      <c r="G25" s="17"/>
      <c r="H25" s="17">
        <v>3429</v>
      </c>
    </row>
    <row r="26" spans="2:8" s="4" customFormat="1" ht="12.5" x14ac:dyDescent="0.25">
      <c r="B26" s="4" t="s">
        <v>17</v>
      </c>
      <c r="D26" s="163">
        <v>13764</v>
      </c>
      <c r="E26" s="17"/>
      <c r="F26" s="163">
        <v>6891</v>
      </c>
      <c r="G26" s="17"/>
      <c r="H26" s="17">
        <v>6873</v>
      </c>
    </row>
    <row r="27" spans="2:8" s="4" customFormat="1" ht="12.5" x14ac:dyDescent="0.25">
      <c r="B27" s="4" t="s">
        <v>18</v>
      </c>
      <c r="D27" s="163">
        <v>3136</v>
      </c>
      <c r="E27" s="17"/>
      <c r="F27" s="163">
        <v>1570</v>
      </c>
      <c r="G27" s="17"/>
      <c r="H27" s="17">
        <v>1566</v>
      </c>
    </row>
    <row r="28" spans="2:8" s="4" customFormat="1" ht="12.5" x14ac:dyDescent="0.25">
      <c r="B28" s="4" t="s">
        <v>19</v>
      </c>
      <c r="D28" s="163">
        <v>9698</v>
      </c>
      <c r="E28" s="17"/>
      <c r="F28" s="163">
        <v>4856</v>
      </c>
      <c r="G28" s="17"/>
      <c r="H28" s="17">
        <v>4842</v>
      </c>
    </row>
    <row r="29" spans="2:8" s="4" customFormat="1" ht="12.5" x14ac:dyDescent="0.25">
      <c r="B29" s="4" t="s">
        <v>20</v>
      </c>
      <c r="D29" s="163">
        <v>3816</v>
      </c>
      <c r="E29" s="17"/>
      <c r="F29" s="163">
        <v>1911</v>
      </c>
      <c r="G29" s="17"/>
      <c r="H29" s="17">
        <v>1905</v>
      </c>
    </row>
    <row r="30" spans="2:8" s="4" customFormat="1" ht="12.5" x14ac:dyDescent="0.25">
      <c r="B30" s="4" t="s">
        <v>21</v>
      </c>
      <c r="D30" s="163">
        <v>5401</v>
      </c>
      <c r="E30" s="17"/>
      <c r="F30" s="163">
        <v>2704</v>
      </c>
      <c r="G30" s="17"/>
      <c r="H30" s="17">
        <v>2697</v>
      </c>
    </row>
    <row r="31" spans="2:8" s="4" customFormat="1" ht="12.5" x14ac:dyDescent="0.25">
      <c r="B31" s="4" t="s">
        <v>22</v>
      </c>
      <c r="D31" s="163">
        <v>4869</v>
      </c>
      <c r="E31" s="17"/>
      <c r="F31" s="163">
        <v>2438</v>
      </c>
      <c r="G31" s="17"/>
      <c r="H31" s="17">
        <v>2431</v>
      </c>
    </row>
    <row r="32" spans="2:8" s="4" customFormat="1" ht="12.5" x14ac:dyDescent="0.25">
      <c r="B32" s="4" t="s">
        <v>23</v>
      </c>
      <c r="D32" s="163">
        <v>8155</v>
      </c>
      <c r="E32" s="17"/>
      <c r="F32" s="163">
        <v>4083</v>
      </c>
      <c r="G32" s="17"/>
      <c r="H32" s="17">
        <v>4072</v>
      </c>
    </row>
    <row r="33" spans="1:8" s="4" customFormat="1" ht="12.5" x14ac:dyDescent="0.25">
      <c r="B33" s="4" t="s">
        <v>24</v>
      </c>
      <c r="C33" s="10"/>
      <c r="D33" s="163">
        <v>17713</v>
      </c>
      <c r="E33" s="163"/>
      <c r="F33" s="163">
        <v>8868</v>
      </c>
      <c r="G33" s="163"/>
      <c r="H33" s="163">
        <v>8845</v>
      </c>
    </row>
    <row r="34" spans="1:8" s="4" customFormat="1" ht="6" customHeight="1" x14ac:dyDescent="0.25">
      <c r="B34" s="6"/>
      <c r="C34" s="10"/>
      <c r="D34" s="164" t="s">
        <v>57</v>
      </c>
      <c r="E34" s="164"/>
      <c r="F34" s="164"/>
      <c r="G34" s="164"/>
      <c r="H34" s="164"/>
    </row>
    <row r="35" spans="1:8" s="4" customFormat="1" ht="16.5" customHeight="1" x14ac:dyDescent="0.3">
      <c r="B35" s="11" t="s">
        <v>25</v>
      </c>
      <c r="C35" s="6"/>
      <c r="D35" s="165">
        <v>177837</v>
      </c>
      <c r="E35" s="165"/>
      <c r="F35" s="165">
        <v>89037</v>
      </c>
      <c r="G35" s="165"/>
      <c r="H35" s="165">
        <v>88800</v>
      </c>
    </row>
    <row r="36" spans="1:8" s="4" customFormat="1" ht="6" customHeight="1" x14ac:dyDescent="0.25"/>
    <row r="37" spans="1:8" s="4" customFormat="1" ht="12.75" customHeight="1" x14ac:dyDescent="0.25">
      <c r="B37" s="12" t="s">
        <v>36</v>
      </c>
    </row>
    <row r="38" spans="1:8" s="4" customFormat="1" ht="12.75" customHeight="1" x14ac:dyDescent="0.35">
      <c r="A38" s="1"/>
      <c r="B38" s="12" t="s">
        <v>37</v>
      </c>
    </row>
    <row r="39" spans="1:8" s="4" customFormat="1" ht="12.75" customHeight="1" x14ac:dyDescent="0.35">
      <c r="A39" s="1"/>
      <c r="B39" s="12" t="s">
        <v>38</v>
      </c>
    </row>
  </sheetData>
  <mergeCells count="5">
    <mergeCell ref="B7:B10"/>
    <mergeCell ref="D7:D9"/>
    <mergeCell ref="F7:H7"/>
    <mergeCell ref="F8:F9"/>
    <mergeCell ref="H8:H9"/>
  </mergeCells>
  <hyperlinks>
    <hyperlink ref="H1" location="Cynnwys!A1" display="Yn ol i cynnwys"/>
  </hyperlinks>
  <pageMargins left="0.7" right="0.7" top="0.75" bottom="0.75" header="0.3" footer="0.3"/>
  <ignoredErrors>
    <ignoredError sqref="D10:F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0"/>
  <sheetViews>
    <sheetView zoomScale="41" zoomScaleNormal="41" workbookViewId="0">
      <selection activeCell="B1" sqref="B1"/>
    </sheetView>
  </sheetViews>
  <sheetFormatPr defaultColWidth="8.84375" defaultRowHeight="15.5" x14ac:dyDescent="0.35"/>
  <cols>
    <col min="1" max="1" width="3.69140625" style="219" customWidth="1"/>
    <col min="2" max="2" width="65.765625" style="48" customWidth="1"/>
    <col min="3" max="3" width="2.765625" style="48" customWidth="1"/>
    <col min="4" max="4" width="10.69140625" style="48" customWidth="1"/>
    <col min="5" max="5" width="10.23046875" style="48" customWidth="1"/>
    <col min="6" max="6" width="2.765625" style="48" customWidth="1"/>
    <col min="7" max="7" width="80.69140625" style="48" customWidth="1"/>
    <col min="8" max="8" width="8.84375" style="48"/>
    <col min="9" max="10" width="10.4609375" style="48" customWidth="1"/>
    <col min="11" max="253" width="8.84375" style="48"/>
    <col min="254" max="254" width="1.69140625" style="48" customWidth="1"/>
    <col min="255" max="255" width="67.53515625" style="48" customWidth="1"/>
    <col min="256" max="256" width="1.69140625" style="48" customWidth="1"/>
    <col min="257" max="257" width="10.69140625" style="48" customWidth="1"/>
    <col min="258" max="258" width="1.69140625" style="48" customWidth="1"/>
    <col min="259" max="259" width="10.69140625" style="48" customWidth="1"/>
    <col min="260" max="260" width="1.69140625" style="48" customWidth="1"/>
    <col min="261" max="261" width="16.4609375" style="48" customWidth="1"/>
    <col min="262" max="262" width="23" style="48" customWidth="1"/>
    <col min="263" max="263" width="13.07421875" style="48" customWidth="1"/>
    <col min="264" max="509" width="8.84375" style="48"/>
    <col min="510" max="510" width="1.69140625" style="48" customWidth="1"/>
    <col min="511" max="511" width="67.53515625" style="48" customWidth="1"/>
    <col min="512" max="512" width="1.69140625" style="48" customWidth="1"/>
    <col min="513" max="513" width="10.69140625" style="48" customWidth="1"/>
    <col min="514" max="514" width="1.69140625" style="48" customWidth="1"/>
    <col min="515" max="515" width="10.69140625" style="48" customWidth="1"/>
    <col min="516" max="516" width="1.69140625" style="48" customWidth="1"/>
    <col min="517" max="517" width="16.4609375" style="48" customWidth="1"/>
    <col min="518" max="518" width="23" style="48" customWidth="1"/>
    <col min="519" max="519" width="13.07421875" style="48" customWidth="1"/>
    <col min="520" max="765" width="8.84375" style="48"/>
    <col min="766" max="766" width="1.69140625" style="48" customWidth="1"/>
    <col min="767" max="767" width="67.53515625" style="48" customWidth="1"/>
    <col min="768" max="768" width="1.69140625" style="48" customWidth="1"/>
    <col min="769" max="769" width="10.69140625" style="48" customWidth="1"/>
    <col min="770" max="770" width="1.69140625" style="48" customWidth="1"/>
    <col min="771" max="771" width="10.69140625" style="48" customWidth="1"/>
    <col min="772" max="772" width="1.69140625" style="48" customWidth="1"/>
    <col min="773" max="773" width="16.4609375" style="48" customWidth="1"/>
    <col min="774" max="774" width="23" style="48" customWidth="1"/>
    <col min="775" max="775" width="13.07421875" style="48" customWidth="1"/>
    <col min="776" max="1021" width="8.84375" style="48"/>
    <col min="1022" max="1022" width="1.69140625" style="48" customWidth="1"/>
    <col min="1023" max="1023" width="67.53515625" style="48" customWidth="1"/>
    <col min="1024" max="1024" width="1.69140625" style="48" customWidth="1"/>
    <col min="1025" max="1025" width="10.69140625" style="48" customWidth="1"/>
    <col min="1026" max="1026" width="1.69140625" style="48" customWidth="1"/>
    <col min="1027" max="1027" width="10.69140625" style="48" customWidth="1"/>
    <col min="1028" max="1028" width="1.69140625" style="48" customWidth="1"/>
    <col min="1029" max="1029" width="16.4609375" style="48" customWidth="1"/>
    <col min="1030" max="1030" width="23" style="48" customWidth="1"/>
    <col min="1031" max="1031" width="13.07421875" style="48" customWidth="1"/>
    <col min="1032" max="1277" width="8.84375" style="48"/>
    <col min="1278" max="1278" width="1.69140625" style="48" customWidth="1"/>
    <col min="1279" max="1279" width="67.53515625" style="48" customWidth="1"/>
    <col min="1280" max="1280" width="1.69140625" style="48" customWidth="1"/>
    <col min="1281" max="1281" width="10.69140625" style="48" customWidth="1"/>
    <col min="1282" max="1282" width="1.69140625" style="48" customWidth="1"/>
    <col min="1283" max="1283" width="10.69140625" style="48" customWidth="1"/>
    <col min="1284" max="1284" width="1.69140625" style="48" customWidth="1"/>
    <col min="1285" max="1285" width="16.4609375" style="48" customWidth="1"/>
    <col min="1286" max="1286" width="23" style="48" customWidth="1"/>
    <col min="1287" max="1287" width="13.07421875" style="48" customWidth="1"/>
    <col min="1288" max="1533" width="8.84375" style="48"/>
    <col min="1534" max="1534" width="1.69140625" style="48" customWidth="1"/>
    <col min="1535" max="1535" width="67.53515625" style="48" customWidth="1"/>
    <col min="1536" max="1536" width="1.69140625" style="48" customWidth="1"/>
    <col min="1537" max="1537" width="10.69140625" style="48" customWidth="1"/>
    <col min="1538" max="1538" width="1.69140625" style="48" customWidth="1"/>
    <col min="1539" max="1539" width="10.69140625" style="48" customWidth="1"/>
    <col min="1540" max="1540" width="1.69140625" style="48" customWidth="1"/>
    <col min="1541" max="1541" width="16.4609375" style="48" customWidth="1"/>
    <col min="1542" max="1542" width="23" style="48" customWidth="1"/>
    <col min="1543" max="1543" width="13.07421875" style="48" customWidth="1"/>
    <col min="1544" max="1789" width="8.84375" style="48"/>
    <col min="1790" max="1790" width="1.69140625" style="48" customWidth="1"/>
    <col min="1791" max="1791" width="67.53515625" style="48" customWidth="1"/>
    <col min="1792" max="1792" width="1.69140625" style="48" customWidth="1"/>
    <col min="1793" max="1793" width="10.69140625" style="48" customWidth="1"/>
    <col min="1794" max="1794" width="1.69140625" style="48" customWidth="1"/>
    <col min="1795" max="1795" width="10.69140625" style="48" customWidth="1"/>
    <col min="1796" max="1796" width="1.69140625" style="48" customWidth="1"/>
    <col min="1797" max="1797" width="16.4609375" style="48" customWidth="1"/>
    <col min="1798" max="1798" width="23" style="48" customWidth="1"/>
    <col min="1799" max="1799" width="13.07421875" style="48" customWidth="1"/>
    <col min="1800" max="2045" width="8.84375" style="48"/>
    <col min="2046" max="2046" width="1.69140625" style="48" customWidth="1"/>
    <col min="2047" max="2047" width="67.53515625" style="48" customWidth="1"/>
    <col min="2048" max="2048" width="1.69140625" style="48" customWidth="1"/>
    <col min="2049" max="2049" width="10.69140625" style="48" customWidth="1"/>
    <col min="2050" max="2050" width="1.69140625" style="48" customWidth="1"/>
    <col min="2051" max="2051" width="10.69140625" style="48" customWidth="1"/>
    <col min="2052" max="2052" width="1.69140625" style="48" customWidth="1"/>
    <col min="2053" max="2053" width="16.4609375" style="48" customWidth="1"/>
    <col min="2054" max="2054" width="23" style="48" customWidth="1"/>
    <col min="2055" max="2055" width="13.07421875" style="48" customWidth="1"/>
    <col min="2056" max="2301" width="8.84375" style="48"/>
    <col min="2302" max="2302" width="1.69140625" style="48" customWidth="1"/>
    <col min="2303" max="2303" width="67.53515625" style="48" customWidth="1"/>
    <col min="2304" max="2304" width="1.69140625" style="48" customWidth="1"/>
    <col min="2305" max="2305" width="10.69140625" style="48" customWidth="1"/>
    <col min="2306" max="2306" width="1.69140625" style="48" customWidth="1"/>
    <col min="2307" max="2307" width="10.69140625" style="48" customWidth="1"/>
    <col min="2308" max="2308" width="1.69140625" style="48" customWidth="1"/>
    <col min="2309" max="2309" width="16.4609375" style="48" customWidth="1"/>
    <col min="2310" max="2310" width="23" style="48" customWidth="1"/>
    <col min="2311" max="2311" width="13.07421875" style="48" customWidth="1"/>
    <col min="2312" max="2557" width="8.84375" style="48"/>
    <col min="2558" max="2558" width="1.69140625" style="48" customWidth="1"/>
    <col min="2559" max="2559" width="67.53515625" style="48" customWidth="1"/>
    <col min="2560" max="2560" width="1.69140625" style="48" customWidth="1"/>
    <col min="2561" max="2561" width="10.69140625" style="48" customWidth="1"/>
    <col min="2562" max="2562" width="1.69140625" style="48" customWidth="1"/>
    <col min="2563" max="2563" width="10.69140625" style="48" customWidth="1"/>
    <col min="2564" max="2564" width="1.69140625" style="48" customWidth="1"/>
    <col min="2565" max="2565" width="16.4609375" style="48" customWidth="1"/>
    <col min="2566" max="2566" width="23" style="48" customWidth="1"/>
    <col min="2567" max="2567" width="13.07421875" style="48" customWidth="1"/>
    <col min="2568" max="2813" width="8.84375" style="48"/>
    <col min="2814" max="2814" width="1.69140625" style="48" customWidth="1"/>
    <col min="2815" max="2815" width="67.53515625" style="48" customWidth="1"/>
    <col min="2816" max="2816" width="1.69140625" style="48" customWidth="1"/>
    <col min="2817" max="2817" width="10.69140625" style="48" customWidth="1"/>
    <col min="2818" max="2818" width="1.69140625" style="48" customWidth="1"/>
    <col min="2819" max="2819" width="10.69140625" style="48" customWidth="1"/>
    <col min="2820" max="2820" width="1.69140625" style="48" customWidth="1"/>
    <col min="2821" max="2821" width="16.4609375" style="48" customWidth="1"/>
    <col min="2822" max="2822" width="23" style="48" customWidth="1"/>
    <col min="2823" max="2823" width="13.07421875" style="48" customWidth="1"/>
    <col min="2824" max="3069" width="8.84375" style="48"/>
    <col min="3070" max="3070" width="1.69140625" style="48" customWidth="1"/>
    <col min="3071" max="3071" width="67.53515625" style="48" customWidth="1"/>
    <col min="3072" max="3072" width="1.69140625" style="48" customWidth="1"/>
    <col min="3073" max="3073" width="10.69140625" style="48" customWidth="1"/>
    <col min="3074" max="3074" width="1.69140625" style="48" customWidth="1"/>
    <col min="3075" max="3075" width="10.69140625" style="48" customWidth="1"/>
    <col min="3076" max="3076" width="1.69140625" style="48" customWidth="1"/>
    <col min="3077" max="3077" width="16.4609375" style="48" customWidth="1"/>
    <col min="3078" max="3078" width="23" style="48" customWidth="1"/>
    <col min="3079" max="3079" width="13.07421875" style="48" customWidth="1"/>
    <col min="3080" max="3325" width="8.84375" style="48"/>
    <col min="3326" max="3326" width="1.69140625" style="48" customWidth="1"/>
    <col min="3327" max="3327" width="67.53515625" style="48" customWidth="1"/>
    <col min="3328" max="3328" width="1.69140625" style="48" customWidth="1"/>
    <col min="3329" max="3329" width="10.69140625" style="48" customWidth="1"/>
    <col min="3330" max="3330" width="1.69140625" style="48" customWidth="1"/>
    <col min="3331" max="3331" width="10.69140625" style="48" customWidth="1"/>
    <col min="3332" max="3332" width="1.69140625" style="48" customWidth="1"/>
    <col min="3333" max="3333" width="16.4609375" style="48" customWidth="1"/>
    <col min="3334" max="3334" width="23" style="48" customWidth="1"/>
    <col min="3335" max="3335" width="13.07421875" style="48" customWidth="1"/>
    <col min="3336" max="3581" width="8.84375" style="48"/>
    <col min="3582" max="3582" width="1.69140625" style="48" customWidth="1"/>
    <col min="3583" max="3583" width="67.53515625" style="48" customWidth="1"/>
    <col min="3584" max="3584" width="1.69140625" style="48" customWidth="1"/>
    <col min="3585" max="3585" width="10.69140625" style="48" customWidth="1"/>
    <col min="3586" max="3586" width="1.69140625" style="48" customWidth="1"/>
    <col min="3587" max="3587" width="10.69140625" style="48" customWidth="1"/>
    <col min="3588" max="3588" width="1.69140625" style="48" customWidth="1"/>
    <col min="3589" max="3589" width="16.4609375" style="48" customWidth="1"/>
    <col min="3590" max="3590" width="23" style="48" customWidth="1"/>
    <col min="3591" max="3591" width="13.07421875" style="48" customWidth="1"/>
    <col min="3592" max="3837" width="8.84375" style="48"/>
    <col min="3838" max="3838" width="1.69140625" style="48" customWidth="1"/>
    <col min="3839" max="3839" width="67.53515625" style="48" customWidth="1"/>
    <col min="3840" max="3840" width="1.69140625" style="48" customWidth="1"/>
    <col min="3841" max="3841" width="10.69140625" style="48" customWidth="1"/>
    <col min="3842" max="3842" width="1.69140625" style="48" customWidth="1"/>
    <col min="3843" max="3843" width="10.69140625" style="48" customWidth="1"/>
    <col min="3844" max="3844" width="1.69140625" style="48" customWidth="1"/>
    <col min="3845" max="3845" width="16.4609375" style="48" customWidth="1"/>
    <col min="3846" max="3846" width="23" style="48" customWidth="1"/>
    <col min="3847" max="3847" width="13.07421875" style="48" customWidth="1"/>
    <col min="3848" max="4093" width="8.84375" style="48"/>
    <col min="4094" max="4094" width="1.69140625" style="48" customWidth="1"/>
    <col min="4095" max="4095" width="67.53515625" style="48" customWidth="1"/>
    <col min="4096" max="4096" width="1.69140625" style="48" customWidth="1"/>
    <col min="4097" max="4097" width="10.69140625" style="48" customWidth="1"/>
    <col min="4098" max="4098" width="1.69140625" style="48" customWidth="1"/>
    <col min="4099" max="4099" width="10.69140625" style="48" customWidth="1"/>
    <col min="4100" max="4100" width="1.69140625" style="48" customWidth="1"/>
    <col min="4101" max="4101" width="16.4609375" style="48" customWidth="1"/>
    <col min="4102" max="4102" width="23" style="48" customWidth="1"/>
    <col min="4103" max="4103" width="13.07421875" style="48" customWidth="1"/>
    <col min="4104" max="4349" width="8.84375" style="48"/>
    <col min="4350" max="4350" width="1.69140625" style="48" customWidth="1"/>
    <col min="4351" max="4351" width="67.53515625" style="48" customWidth="1"/>
    <col min="4352" max="4352" width="1.69140625" style="48" customWidth="1"/>
    <col min="4353" max="4353" width="10.69140625" style="48" customWidth="1"/>
    <col min="4354" max="4354" width="1.69140625" style="48" customWidth="1"/>
    <col min="4355" max="4355" width="10.69140625" style="48" customWidth="1"/>
    <col min="4356" max="4356" width="1.69140625" style="48" customWidth="1"/>
    <col min="4357" max="4357" width="16.4609375" style="48" customWidth="1"/>
    <col min="4358" max="4358" width="23" style="48" customWidth="1"/>
    <col min="4359" max="4359" width="13.07421875" style="48" customWidth="1"/>
    <col min="4360" max="4605" width="8.84375" style="48"/>
    <col min="4606" max="4606" width="1.69140625" style="48" customWidth="1"/>
    <col min="4607" max="4607" width="67.53515625" style="48" customWidth="1"/>
    <col min="4608" max="4608" width="1.69140625" style="48" customWidth="1"/>
    <col min="4609" max="4609" width="10.69140625" style="48" customWidth="1"/>
    <col min="4610" max="4610" width="1.69140625" style="48" customWidth="1"/>
    <col min="4611" max="4611" width="10.69140625" style="48" customWidth="1"/>
    <col min="4612" max="4612" width="1.69140625" style="48" customWidth="1"/>
    <col min="4613" max="4613" width="16.4609375" style="48" customWidth="1"/>
    <col min="4614" max="4614" width="23" style="48" customWidth="1"/>
    <col min="4615" max="4615" width="13.07421875" style="48" customWidth="1"/>
    <col min="4616" max="4861" width="8.84375" style="48"/>
    <col min="4862" max="4862" width="1.69140625" style="48" customWidth="1"/>
    <col min="4863" max="4863" width="67.53515625" style="48" customWidth="1"/>
    <col min="4864" max="4864" width="1.69140625" style="48" customWidth="1"/>
    <col min="4865" max="4865" width="10.69140625" style="48" customWidth="1"/>
    <col min="4866" max="4866" width="1.69140625" style="48" customWidth="1"/>
    <col min="4867" max="4867" width="10.69140625" style="48" customWidth="1"/>
    <col min="4868" max="4868" width="1.69140625" style="48" customWidth="1"/>
    <col min="4869" max="4869" width="16.4609375" style="48" customWidth="1"/>
    <col min="4870" max="4870" width="23" style="48" customWidth="1"/>
    <col min="4871" max="4871" width="13.07421875" style="48" customWidth="1"/>
    <col min="4872" max="5117" width="8.84375" style="48"/>
    <col min="5118" max="5118" width="1.69140625" style="48" customWidth="1"/>
    <col min="5119" max="5119" width="67.53515625" style="48" customWidth="1"/>
    <col min="5120" max="5120" width="1.69140625" style="48" customWidth="1"/>
    <col min="5121" max="5121" width="10.69140625" style="48" customWidth="1"/>
    <col min="5122" max="5122" width="1.69140625" style="48" customWidth="1"/>
    <col min="5123" max="5123" width="10.69140625" style="48" customWidth="1"/>
    <col min="5124" max="5124" width="1.69140625" style="48" customWidth="1"/>
    <col min="5125" max="5125" width="16.4609375" style="48" customWidth="1"/>
    <col min="5126" max="5126" width="23" style="48" customWidth="1"/>
    <col min="5127" max="5127" width="13.07421875" style="48" customWidth="1"/>
    <col min="5128" max="5373" width="8.84375" style="48"/>
    <col min="5374" max="5374" width="1.69140625" style="48" customWidth="1"/>
    <col min="5375" max="5375" width="67.53515625" style="48" customWidth="1"/>
    <col min="5376" max="5376" width="1.69140625" style="48" customWidth="1"/>
    <col min="5377" max="5377" width="10.69140625" style="48" customWidth="1"/>
    <col min="5378" max="5378" width="1.69140625" style="48" customWidth="1"/>
    <col min="5379" max="5379" width="10.69140625" style="48" customWidth="1"/>
    <col min="5380" max="5380" width="1.69140625" style="48" customWidth="1"/>
    <col min="5381" max="5381" width="16.4609375" style="48" customWidth="1"/>
    <col min="5382" max="5382" width="23" style="48" customWidth="1"/>
    <col min="5383" max="5383" width="13.07421875" style="48" customWidth="1"/>
    <col min="5384" max="5629" width="8.84375" style="48"/>
    <col min="5630" max="5630" width="1.69140625" style="48" customWidth="1"/>
    <col min="5631" max="5631" width="67.53515625" style="48" customWidth="1"/>
    <col min="5632" max="5632" width="1.69140625" style="48" customWidth="1"/>
    <col min="5633" max="5633" width="10.69140625" style="48" customWidth="1"/>
    <col min="5634" max="5634" width="1.69140625" style="48" customWidth="1"/>
    <col min="5635" max="5635" width="10.69140625" style="48" customWidth="1"/>
    <col min="5636" max="5636" width="1.69140625" style="48" customWidth="1"/>
    <col min="5637" max="5637" width="16.4609375" style="48" customWidth="1"/>
    <col min="5638" max="5638" width="23" style="48" customWidth="1"/>
    <col min="5639" max="5639" width="13.07421875" style="48" customWidth="1"/>
    <col min="5640" max="5885" width="8.84375" style="48"/>
    <col min="5886" max="5886" width="1.69140625" style="48" customWidth="1"/>
    <col min="5887" max="5887" width="67.53515625" style="48" customWidth="1"/>
    <col min="5888" max="5888" width="1.69140625" style="48" customWidth="1"/>
    <col min="5889" max="5889" width="10.69140625" style="48" customWidth="1"/>
    <col min="5890" max="5890" width="1.69140625" style="48" customWidth="1"/>
    <col min="5891" max="5891" width="10.69140625" style="48" customWidth="1"/>
    <col min="5892" max="5892" width="1.69140625" style="48" customWidth="1"/>
    <col min="5893" max="5893" width="16.4609375" style="48" customWidth="1"/>
    <col min="5894" max="5894" width="23" style="48" customWidth="1"/>
    <col min="5895" max="5895" width="13.07421875" style="48" customWidth="1"/>
    <col min="5896" max="6141" width="8.84375" style="48"/>
    <col min="6142" max="6142" width="1.69140625" style="48" customWidth="1"/>
    <col min="6143" max="6143" width="67.53515625" style="48" customWidth="1"/>
    <col min="6144" max="6144" width="1.69140625" style="48" customWidth="1"/>
    <col min="6145" max="6145" width="10.69140625" style="48" customWidth="1"/>
    <col min="6146" max="6146" width="1.69140625" style="48" customWidth="1"/>
    <col min="6147" max="6147" width="10.69140625" style="48" customWidth="1"/>
    <col min="6148" max="6148" width="1.69140625" style="48" customWidth="1"/>
    <col min="6149" max="6149" width="16.4609375" style="48" customWidth="1"/>
    <col min="6150" max="6150" width="23" style="48" customWidth="1"/>
    <col min="6151" max="6151" width="13.07421875" style="48" customWidth="1"/>
    <col min="6152" max="6397" width="8.84375" style="48"/>
    <col min="6398" max="6398" width="1.69140625" style="48" customWidth="1"/>
    <col min="6399" max="6399" width="67.53515625" style="48" customWidth="1"/>
    <col min="6400" max="6400" width="1.69140625" style="48" customWidth="1"/>
    <col min="6401" max="6401" width="10.69140625" style="48" customWidth="1"/>
    <col min="6402" max="6402" width="1.69140625" style="48" customWidth="1"/>
    <col min="6403" max="6403" width="10.69140625" style="48" customWidth="1"/>
    <col min="6404" max="6404" width="1.69140625" style="48" customWidth="1"/>
    <col min="6405" max="6405" width="16.4609375" style="48" customWidth="1"/>
    <col min="6406" max="6406" width="23" style="48" customWidth="1"/>
    <col min="6407" max="6407" width="13.07421875" style="48" customWidth="1"/>
    <col min="6408" max="6653" width="8.84375" style="48"/>
    <col min="6654" max="6654" width="1.69140625" style="48" customWidth="1"/>
    <col min="6655" max="6655" width="67.53515625" style="48" customWidth="1"/>
    <col min="6656" max="6656" width="1.69140625" style="48" customWidth="1"/>
    <col min="6657" max="6657" width="10.69140625" style="48" customWidth="1"/>
    <col min="6658" max="6658" width="1.69140625" style="48" customWidth="1"/>
    <col min="6659" max="6659" width="10.69140625" style="48" customWidth="1"/>
    <col min="6660" max="6660" width="1.69140625" style="48" customWidth="1"/>
    <col min="6661" max="6661" width="16.4609375" style="48" customWidth="1"/>
    <col min="6662" max="6662" width="23" style="48" customWidth="1"/>
    <col min="6663" max="6663" width="13.07421875" style="48" customWidth="1"/>
    <col min="6664" max="6909" width="8.84375" style="48"/>
    <col min="6910" max="6910" width="1.69140625" style="48" customWidth="1"/>
    <col min="6911" max="6911" width="67.53515625" style="48" customWidth="1"/>
    <col min="6912" max="6912" width="1.69140625" style="48" customWidth="1"/>
    <col min="6913" max="6913" width="10.69140625" style="48" customWidth="1"/>
    <col min="6914" max="6914" width="1.69140625" style="48" customWidth="1"/>
    <col min="6915" max="6915" width="10.69140625" style="48" customWidth="1"/>
    <col min="6916" max="6916" width="1.69140625" style="48" customWidth="1"/>
    <col min="6917" max="6917" width="16.4609375" style="48" customWidth="1"/>
    <col min="6918" max="6918" width="23" style="48" customWidth="1"/>
    <col min="6919" max="6919" width="13.07421875" style="48" customWidth="1"/>
    <col min="6920" max="7165" width="8.84375" style="48"/>
    <col min="7166" max="7166" width="1.69140625" style="48" customWidth="1"/>
    <col min="7167" max="7167" width="67.53515625" style="48" customWidth="1"/>
    <col min="7168" max="7168" width="1.69140625" style="48" customWidth="1"/>
    <col min="7169" max="7169" width="10.69140625" style="48" customWidth="1"/>
    <col min="7170" max="7170" width="1.69140625" style="48" customWidth="1"/>
    <col min="7171" max="7171" width="10.69140625" style="48" customWidth="1"/>
    <col min="7172" max="7172" width="1.69140625" style="48" customWidth="1"/>
    <col min="7173" max="7173" width="16.4609375" style="48" customWidth="1"/>
    <col min="7174" max="7174" width="23" style="48" customWidth="1"/>
    <col min="7175" max="7175" width="13.07421875" style="48" customWidth="1"/>
    <col min="7176" max="7421" width="8.84375" style="48"/>
    <col min="7422" max="7422" width="1.69140625" style="48" customWidth="1"/>
    <col min="7423" max="7423" width="67.53515625" style="48" customWidth="1"/>
    <col min="7424" max="7424" width="1.69140625" style="48" customWidth="1"/>
    <col min="7425" max="7425" width="10.69140625" style="48" customWidth="1"/>
    <col min="7426" max="7426" width="1.69140625" style="48" customWidth="1"/>
    <col min="7427" max="7427" width="10.69140625" style="48" customWidth="1"/>
    <col min="7428" max="7428" width="1.69140625" style="48" customWidth="1"/>
    <col min="7429" max="7429" width="16.4609375" style="48" customWidth="1"/>
    <col min="7430" max="7430" width="23" style="48" customWidth="1"/>
    <col min="7431" max="7431" width="13.07421875" style="48" customWidth="1"/>
    <col min="7432" max="7677" width="8.84375" style="48"/>
    <col min="7678" max="7678" width="1.69140625" style="48" customWidth="1"/>
    <col min="7679" max="7679" width="67.53515625" style="48" customWidth="1"/>
    <col min="7680" max="7680" width="1.69140625" style="48" customWidth="1"/>
    <col min="7681" max="7681" width="10.69140625" style="48" customWidth="1"/>
    <col min="7682" max="7682" width="1.69140625" style="48" customWidth="1"/>
    <col min="7683" max="7683" width="10.69140625" style="48" customWidth="1"/>
    <col min="7684" max="7684" width="1.69140625" style="48" customWidth="1"/>
    <col min="7685" max="7685" width="16.4609375" style="48" customWidth="1"/>
    <col min="7686" max="7686" width="23" style="48" customWidth="1"/>
    <col min="7687" max="7687" width="13.07421875" style="48" customWidth="1"/>
    <col min="7688" max="7933" width="8.84375" style="48"/>
    <col min="7934" max="7934" width="1.69140625" style="48" customWidth="1"/>
    <col min="7935" max="7935" width="67.53515625" style="48" customWidth="1"/>
    <col min="7936" max="7936" width="1.69140625" style="48" customWidth="1"/>
    <col min="7937" max="7937" width="10.69140625" style="48" customWidth="1"/>
    <col min="7938" max="7938" width="1.69140625" style="48" customWidth="1"/>
    <col min="7939" max="7939" width="10.69140625" style="48" customWidth="1"/>
    <col min="7940" max="7940" width="1.69140625" style="48" customWidth="1"/>
    <col min="7941" max="7941" width="16.4609375" style="48" customWidth="1"/>
    <col min="7942" max="7942" width="23" style="48" customWidth="1"/>
    <col min="7943" max="7943" width="13.07421875" style="48" customWidth="1"/>
    <col min="7944" max="8189" width="8.84375" style="48"/>
    <col min="8190" max="8190" width="1.69140625" style="48" customWidth="1"/>
    <col min="8191" max="8191" width="67.53515625" style="48" customWidth="1"/>
    <col min="8192" max="8192" width="1.69140625" style="48" customWidth="1"/>
    <col min="8193" max="8193" width="10.69140625" style="48" customWidth="1"/>
    <col min="8194" max="8194" width="1.69140625" style="48" customWidth="1"/>
    <col min="8195" max="8195" width="10.69140625" style="48" customWidth="1"/>
    <col min="8196" max="8196" width="1.69140625" style="48" customWidth="1"/>
    <col min="8197" max="8197" width="16.4609375" style="48" customWidth="1"/>
    <col min="8198" max="8198" width="23" style="48" customWidth="1"/>
    <col min="8199" max="8199" width="13.07421875" style="48" customWidth="1"/>
    <col min="8200" max="8445" width="8.84375" style="48"/>
    <col min="8446" max="8446" width="1.69140625" style="48" customWidth="1"/>
    <col min="8447" max="8447" width="67.53515625" style="48" customWidth="1"/>
    <col min="8448" max="8448" width="1.69140625" style="48" customWidth="1"/>
    <col min="8449" max="8449" width="10.69140625" style="48" customWidth="1"/>
    <col min="8450" max="8450" width="1.69140625" style="48" customWidth="1"/>
    <col min="8451" max="8451" width="10.69140625" style="48" customWidth="1"/>
    <col min="8452" max="8452" width="1.69140625" style="48" customWidth="1"/>
    <col min="8453" max="8453" width="16.4609375" style="48" customWidth="1"/>
    <col min="8454" max="8454" width="23" style="48" customWidth="1"/>
    <col min="8455" max="8455" width="13.07421875" style="48" customWidth="1"/>
    <col min="8456" max="8701" width="8.84375" style="48"/>
    <col min="8702" max="8702" width="1.69140625" style="48" customWidth="1"/>
    <col min="8703" max="8703" width="67.53515625" style="48" customWidth="1"/>
    <col min="8704" max="8704" width="1.69140625" style="48" customWidth="1"/>
    <col min="8705" max="8705" width="10.69140625" style="48" customWidth="1"/>
    <col min="8706" max="8706" width="1.69140625" style="48" customWidth="1"/>
    <col min="8707" max="8707" width="10.69140625" style="48" customWidth="1"/>
    <col min="8708" max="8708" width="1.69140625" style="48" customWidth="1"/>
    <col min="8709" max="8709" width="16.4609375" style="48" customWidth="1"/>
    <col min="8710" max="8710" width="23" style="48" customWidth="1"/>
    <col min="8711" max="8711" width="13.07421875" style="48" customWidth="1"/>
    <col min="8712" max="8957" width="8.84375" style="48"/>
    <col min="8958" max="8958" width="1.69140625" style="48" customWidth="1"/>
    <col min="8959" max="8959" width="67.53515625" style="48" customWidth="1"/>
    <col min="8960" max="8960" width="1.69140625" style="48" customWidth="1"/>
    <col min="8961" max="8961" width="10.69140625" style="48" customWidth="1"/>
    <col min="8962" max="8962" width="1.69140625" style="48" customWidth="1"/>
    <col min="8963" max="8963" width="10.69140625" style="48" customWidth="1"/>
    <col min="8964" max="8964" width="1.69140625" style="48" customWidth="1"/>
    <col min="8965" max="8965" width="16.4609375" style="48" customWidth="1"/>
    <col min="8966" max="8966" width="23" style="48" customWidth="1"/>
    <col min="8967" max="8967" width="13.07421875" style="48" customWidth="1"/>
    <col min="8968" max="9213" width="8.84375" style="48"/>
    <col min="9214" max="9214" width="1.69140625" style="48" customWidth="1"/>
    <col min="9215" max="9215" width="67.53515625" style="48" customWidth="1"/>
    <col min="9216" max="9216" width="1.69140625" style="48" customWidth="1"/>
    <col min="9217" max="9217" width="10.69140625" style="48" customWidth="1"/>
    <col min="9218" max="9218" width="1.69140625" style="48" customWidth="1"/>
    <col min="9219" max="9219" width="10.69140625" style="48" customWidth="1"/>
    <col min="9220" max="9220" width="1.69140625" style="48" customWidth="1"/>
    <col min="9221" max="9221" width="16.4609375" style="48" customWidth="1"/>
    <col min="9222" max="9222" width="23" style="48" customWidth="1"/>
    <col min="9223" max="9223" width="13.07421875" style="48" customWidth="1"/>
    <col min="9224" max="9469" width="8.84375" style="48"/>
    <col min="9470" max="9470" width="1.69140625" style="48" customWidth="1"/>
    <col min="9471" max="9471" width="67.53515625" style="48" customWidth="1"/>
    <col min="9472" max="9472" width="1.69140625" style="48" customWidth="1"/>
    <col min="9473" max="9473" width="10.69140625" style="48" customWidth="1"/>
    <col min="9474" max="9474" width="1.69140625" style="48" customWidth="1"/>
    <col min="9475" max="9475" width="10.69140625" style="48" customWidth="1"/>
    <col min="9476" max="9476" width="1.69140625" style="48" customWidth="1"/>
    <col min="9477" max="9477" width="16.4609375" style="48" customWidth="1"/>
    <col min="9478" max="9478" width="23" style="48" customWidth="1"/>
    <col min="9479" max="9479" width="13.07421875" style="48" customWidth="1"/>
    <col min="9480" max="9725" width="8.84375" style="48"/>
    <col min="9726" max="9726" width="1.69140625" style="48" customWidth="1"/>
    <col min="9727" max="9727" width="67.53515625" style="48" customWidth="1"/>
    <col min="9728" max="9728" width="1.69140625" style="48" customWidth="1"/>
    <col min="9729" max="9729" width="10.69140625" style="48" customWidth="1"/>
    <col min="9730" max="9730" width="1.69140625" style="48" customWidth="1"/>
    <col min="9731" max="9731" width="10.69140625" style="48" customWidth="1"/>
    <col min="9732" max="9732" width="1.69140625" style="48" customWidth="1"/>
    <col min="9733" max="9733" width="16.4609375" style="48" customWidth="1"/>
    <col min="9734" max="9734" width="23" style="48" customWidth="1"/>
    <col min="9735" max="9735" width="13.07421875" style="48" customWidth="1"/>
    <col min="9736" max="9981" width="8.84375" style="48"/>
    <col min="9982" max="9982" width="1.69140625" style="48" customWidth="1"/>
    <col min="9983" max="9983" width="67.53515625" style="48" customWidth="1"/>
    <col min="9984" max="9984" width="1.69140625" style="48" customWidth="1"/>
    <col min="9985" max="9985" width="10.69140625" style="48" customWidth="1"/>
    <col min="9986" max="9986" width="1.69140625" style="48" customWidth="1"/>
    <col min="9987" max="9987" width="10.69140625" style="48" customWidth="1"/>
    <col min="9988" max="9988" width="1.69140625" style="48" customWidth="1"/>
    <col min="9989" max="9989" width="16.4609375" style="48" customWidth="1"/>
    <col min="9990" max="9990" width="23" style="48" customWidth="1"/>
    <col min="9991" max="9991" width="13.07421875" style="48" customWidth="1"/>
    <col min="9992" max="10237" width="8.84375" style="48"/>
    <col min="10238" max="10238" width="1.69140625" style="48" customWidth="1"/>
    <col min="10239" max="10239" width="67.53515625" style="48" customWidth="1"/>
    <col min="10240" max="10240" width="1.69140625" style="48" customWidth="1"/>
    <col min="10241" max="10241" width="10.69140625" style="48" customWidth="1"/>
    <col min="10242" max="10242" width="1.69140625" style="48" customWidth="1"/>
    <col min="10243" max="10243" width="10.69140625" style="48" customWidth="1"/>
    <col min="10244" max="10244" width="1.69140625" style="48" customWidth="1"/>
    <col min="10245" max="10245" width="16.4609375" style="48" customWidth="1"/>
    <col min="10246" max="10246" width="23" style="48" customWidth="1"/>
    <col min="10247" max="10247" width="13.07421875" style="48" customWidth="1"/>
    <col min="10248" max="10493" width="8.84375" style="48"/>
    <col min="10494" max="10494" width="1.69140625" style="48" customWidth="1"/>
    <col min="10495" max="10495" width="67.53515625" style="48" customWidth="1"/>
    <col min="10496" max="10496" width="1.69140625" style="48" customWidth="1"/>
    <col min="10497" max="10497" width="10.69140625" style="48" customWidth="1"/>
    <col min="10498" max="10498" width="1.69140625" style="48" customWidth="1"/>
    <col min="10499" max="10499" width="10.69140625" style="48" customWidth="1"/>
    <col min="10500" max="10500" width="1.69140625" style="48" customWidth="1"/>
    <col min="10501" max="10501" width="16.4609375" style="48" customWidth="1"/>
    <col min="10502" max="10502" width="23" style="48" customWidth="1"/>
    <col min="10503" max="10503" width="13.07421875" style="48" customWidth="1"/>
    <col min="10504" max="10749" width="8.84375" style="48"/>
    <col min="10750" max="10750" width="1.69140625" style="48" customWidth="1"/>
    <col min="10751" max="10751" width="67.53515625" style="48" customWidth="1"/>
    <col min="10752" max="10752" width="1.69140625" style="48" customWidth="1"/>
    <col min="10753" max="10753" width="10.69140625" style="48" customWidth="1"/>
    <col min="10754" max="10754" width="1.69140625" style="48" customWidth="1"/>
    <col min="10755" max="10755" width="10.69140625" style="48" customWidth="1"/>
    <col min="10756" max="10756" width="1.69140625" style="48" customWidth="1"/>
    <col min="10757" max="10757" width="16.4609375" style="48" customWidth="1"/>
    <col min="10758" max="10758" width="23" style="48" customWidth="1"/>
    <col min="10759" max="10759" width="13.07421875" style="48" customWidth="1"/>
    <col min="10760" max="11005" width="8.84375" style="48"/>
    <col min="11006" max="11006" width="1.69140625" style="48" customWidth="1"/>
    <col min="11007" max="11007" width="67.53515625" style="48" customWidth="1"/>
    <col min="11008" max="11008" width="1.69140625" style="48" customWidth="1"/>
    <col min="11009" max="11009" width="10.69140625" style="48" customWidth="1"/>
    <col min="11010" max="11010" width="1.69140625" style="48" customWidth="1"/>
    <col min="11011" max="11011" width="10.69140625" style="48" customWidth="1"/>
    <col min="11012" max="11012" width="1.69140625" style="48" customWidth="1"/>
    <col min="11013" max="11013" width="16.4609375" style="48" customWidth="1"/>
    <col min="11014" max="11014" width="23" style="48" customWidth="1"/>
    <col min="11015" max="11015" width="13.07421875" style="48" customWidth="1"/>
    <col min="11016" max="11261" width="8.84375" style="48"/>
    <col min="11262" max="11262" width="1.69140625" style="48" customWidth="1"/>
    <col min="11263" max="11263" width="67.53515625" style="48" customWidth="1"/>
    <col min="11264" max="11264" width="1.69140625" style="48" customWidth="1"/>
    <col min="11265" max="11265" width="10.69140625" style="48" customWidth="1"/>
    <col min="11266" max="11266" width="1.69140625" style="48" customWidth="1"/>
    <col min="11267" max="11267" width="10.69140625" style="48" customWidth="1"/>
    <col min="11268" max="11268" width="1.69140625" style="48" customWidth="1"/>
    <col min="11269" max="11269" width="16.4609375" style="48" customWidth="1"/>
    <col min="11270" max="11270" width="23" style="48" customWidth="1"/>
    <col min="11271" max="11271" width="13.07421875" style="48" customWidth="1"/>
    <col min="11272" max="11517" width="8.84375" style="48"/>
    <col min="11518" max="11518" width="1.69140625" style="48" customWidth="1"/>
    <col min="11519" max="11519" width="67.53515625" style="48" customWidth="1"/>
    <col min="11520" max="11520" width="1.69140625" style="48" customWidth="1"/>
    <col min="11521" max="11521" width="10.69140625" style="48" customWidth="1"/>
    <col min="11522" max="11522" width="1.69140625" style="48" customWidth="1"/>
    <col min="11523" max="11523" width="10.69140625" style="48" customWidth="1"/>
    <col min="11524" max="11524" width="1.69140625" style="48" customWidth="1"/>
    <col min="11525" max="11525" width="16.4609375" style="48" customWidth="1"/>
    <col min="11526" max="11526" width="23" style="48" customWidth="1"/>
    <col min="11527" max="11527" width="13.07421875" style="48" customWidth="1"/>
    <col min="11528" max="11773" width="8.84375" style="48"/>
    <col min="11774" max="11774" width="1.69140625" style="48" customWidth="1"/>
    <col min="11775" max="11775" width="67.53515625" style="48" customWidth="1"/>
    <col min="11776" max="11776" width="1.69140625" style="48" customWidth="1"/>
    <col min="11777" max="11777" width="10.69140625" style="48" customWidth="1"/>
    <col min="11778" max="11778" width="1.69140625" style="48" customWidth="1"/>
    <col min="11779" max="11779" width="10.69140625" style="48" customWidth="1"/>
    <col min="11780" max="11780" width="1.69140625" style="48" customWidth="1"/>
    <col min="11781" max="11781" width="16.4609375" style="48" customWidth="1"/>
    <col min="11782" max="11782" width="23" style="48" customWidth="1"/>
    <col min="11783" max="11783" width="13.07421875" style="48" customWidth="1"/>
    <col min="11784" max="12029" width="8.84375" style="48"/>
    <col min="12030" max="12030" width="1.69140625" style="48" customWidth="1"/>
    <col min="12031" max="12031" width="67.53515625" style="48" customWidth="1"/>
    <col min="12032" max="12032" width="1.69140625" style="48" customWidth="1"/>
    <col min="12033" max="12033" width="10.69140625" style="48" customWidth="1"/>
    <col min="12034" max="12034" width="1.69140625" style="48" customWidth="1"/>
    <col min="12035" max="12035" width="10.69140625" style="48" customWidth="1"/>
    <col min="12036" max="12036" width="1.69140625" style="48" customWidth="1"/>
    <col min="12037" max="12037" width="16.4609375" style="48" customWidth="1"/>
    <col min="12038" max="12038" width="23" style="48" customWidth="1"/>
    <col min="12039" max="12039" width="13.07421875" style="48" customWidth="1"/>
    <col min="12040" max="12285" width="8.84375" style="48"/>
    <col min="12286" max="12286" width="1.69140625" style="48" customWidth="1"/>
    <col min="12287" max="12287" width="67.53515625" style="48" customWidth="1"/>
    <col min="12288" max="12288" width="1.69140625" style="48" customWidth="1"/>
    <col min="12289" max="12289" width="10.69140625" style="48" customWidth="1"/>
    <col min="12290" max="12290" width="1.69140625" style="48" customWidth="1"/>
    <col min="12291" max="12291" width="10.69140625" style="48" customWidth="1"/>
    <col min="12292" max="12292" width="1.69140625" style="48" customWidth="1"/>
    <col min="12293" max="12293" width="16.4609375" style="48" customWidth="1"/>
    <col min="12294" max="12294" width="23" style="48" customWidth="1"/>
    <col min="12295" max="12295" width="13.07421875" style="48" customWidth="1"/>
    <col min="12296" max="12541" width="8.84375" style="48"/>
    <col min="12542" max="12542" width="1.69140625" style="48" customWidth="1"/>
    <col min="12543" max="12543" width="67.53515625" style="48" customWidth="1"/>
    <col min="12544" max="12544" width="1.69140625" style="48" customWidth="1"/>
    <col min="12545" max="12545" width="10.69140625" style="48" customWidth="1"/>
    <col min="12546" max="12546" width="1.69140625" style="48" customWidth="1"/>
    <col min="12547" max="12547" width="10.69140625" style="48" customWidth="1"/>
    <col min="12548" max="12548" width="1.69140625" style="48" customWidth="1"/>
    <col min="12549" max="12549" width="16.4609375" style="48" customWidth="1"/>
    <col min="12550" max="12550" width="23" style="48" customWidth="1"/>
    <col min="12551" max="12551" width="13.07421875" style="48" customWidth="1"/>
    <col min="12552" max="12797" width="8.84375" style="48"/>
    <col min="12798" max="12798" width="1.69140625" style="48" customWidth="1"/>
    <col min="12799" max="12799" width="67.53515625" style="48" customWidth="1"/>
    <col min="12800" max="12800" width="1.69140625" style="48" customWidth="1"/>
    <col min="12801" max="12801" width="10.69140625" style="48" customWidth="1"/>
    <col min="12802" max="12802" width="1.69140625" style="48" customWidth="1"/>
    <col min="12803" max="12803" width="10.69140625" style="48" customWidth="1"/>
    <col min="12804" max="12804" width="1.69140625" style="48" customWidth="1"/>
    <col min="12805" max="12805" width="16.4609375" style="48" customWidth="1"/>
    <col min="12806" max="12806" width="23" style="48" customWidth="1"/>
    <col min="12807" max="12807" width="13.07421875" style="48" customWidth="1"/>
    <col min="12808" max="13053" width="8.84375" style="48"/>
    <col min="13054" max="13054" width="1.69140625" style="48" customWidth="1"/>
    <col min="13055" max="13055" width="67.53515625" style="48" customWidth="1"/>
    <col min="13056" max="13056" width="1.69140625" style="48" customWidth="1"/>
    <col min="13057" max="13057" width="10.69140625" style="48" customWidth="1"/>
    <col min="13058" max="13058" width="1.69140625" style="48" customWidth="1"/>
    <col min="13059" max="13059" width="10.69140625" style="48" customWidth="1"/>
    <col min="13060" max="13060" width="1.69140625" style="48" customWidth="1"/>
    <col min="13061" max="13061" width="16.4609375" style="48" customWidth="1"/>
    <col min="13062" max="13062" width="23" style="48" customWidth="1"/>
    <col min="13063" max="13063" width="13.07421875" style="48" customWidth="1"/>
    <col min="13064" max="13309" width="8.84375" style="48"/>
    <col min="13310" max="13310" width="1.69140625" style="48" customWidth="1"/>
    <col min="13311" max="13311" width="67.53515625" style="48" customWidth="1"/>
    <col min="13312" max="13312" width="1.69140625" style="48" customWidth="1"/>
    <col min="13313" max="13313" width="10.69140625" style="48" customWidth="1"/>
    <col min="13314" max="13314" width="1.69140625" style="48" customWidth="1"/>
    <col min="13315" max="13315" width="10.69140625" style="48" customWidth="1"/>
    <col min="13316" max="13316" width="1.69140625" style="48" customWidth="1"/>
    <col min="13317" max="13317" width="16.4609375" style="48" customWidth="1"/>
    <col min="13318" max="13318" width="23" style="48" customWidth="1"/>
    <col min="13319" max="13319" width="13.07421875" style="48" customWidth="1"/>
    <col min="13320" max="13565" width="8.84375" style="48"/>
    <col min="13566" max="13566" width="1.69140625" style="48" customWidth="1"/>
    <col min="13567" max="13567" width="67.53515625" style="48" customWidth="1"/>
    <col min="13568" max="13568" width="1.69140625" style="48" customWidth="1"/>
    <col min="13569" max="13569" width="10.69140625" style="48" customWidth="1"/>
    <col min="13570" max="13570" width="1.69140625" style="48" customWidth="1"/>
    <col min="13571" max="13571" width="10.69140625" style="48" customWidth="1"/>
    <col min="13572" max="13572" width="1.69140625" style="48" customWidth="1"/>
    <col min="13573" max="13573" width="16.4609375" style="48" customWidth="1"/>
    <col min="13574" max="13574" width="23" style="48" customWidth="1"/>
    <col min="13575" max="13575" width="13.07421875" style="48" customWidth="1"/>
    <col min="13576" max="13821" width="8.84375" style="48"/>
    <col min="13822" max="13822" width="1.69140625" style="48" customWidth="1"/>
    <col min="13823" max="13823" width="67.53515625" style="48" customWidth="1"/>
    <col min="13824" max="13824" width="1.69140625" style="48" customWidth="1"/>
    <col min="13825" max="13825" width="10.69140625" style="48" customWidth="1"/>
    <col min="13826" max="13826" width="1.69140625" style="48" customWidth="1"/>
    <col min="13827" max="13827" width="10.69140625" style="48" customWidth="1"/>
    <col min="13828" max="13828" width="1.69140625" style="48" customWidth="1"/>
    <col min="13829" max="13829" width="16.4609375" style="48" customWidth="1"/>
    <col min="13830" max="13830" width="23" style="48" customWidth="1"/>
    <col min="13831" max="13831" width="13.07421875" style="48" customWidth="1"/>
    <col min="13832" max="14077" width="8.84375" style="48"/>
    <col min="14078" max="14078" width="1.69140625" style="48" customWidth="1"/>
    <col min="14079" max="14079" width="67.53515625" style="48" customWidth="1"/>
    <col min="14080" max="14080" width="1.69140625" style="48" customWidth="1"/>
    <col min="14081" max="14081" width="10.69140625" style="48" customWidth="1"/>
    <col min="14082" max="14082" width="1.69140625" style="48" customWidth="1"/>
    <col min="14083" max="14083" width="10.69140625" style="48" customWidth="1"/>
    <col min="14084" max="14084" width="1.69140625" style="48" customWidth="1"/>
    <col min="14085" max="14085" width="16.4609375" style="48" customWidth="1"/>
    <col min="14086" max="14086" width="23" style="48" customWidth="1"/>
    <col min="14087" max="14087" width="13.07421875" style="48" customWidth="1"/>
    <col min="14088" max="14333" width="8.84375" style="48"/>
    <col min="14334" max="14334" width="1.69140625" style="48" customWidth="1"/>
    <col min="14335" max="14335" width="67.53515625" style="48" customWidth="1"/>
    <col min="14336" max="14336" width="1.69140625" style="48" customWidth="1"/>
    <col min="14337" max="14337" width="10.69140625" style="48" customWidth="1"/>
    <col min="14338" max="14338" width="1.69140625" style="48" customWidth="1"/>
    <col min="14339" max="14339" width="10.69140625" style="48" customWidth="1"/>
    <col min="14340" max="14340" width="1.69140625" style="48" customWidth="1"/>
    <col min="14341" max="14341" width="16.4609375" style="48" customWidth="1"/>
    <col min="14342" max="14342" width="23" style="48" customWidth="1"/>
    <col min="14343" max="14343" width="13.07421875" style="48" customWidth="1"/>
    <col min="14344" max="14589" width="8.84375" style="48"/>
    <col min="14590" max="14590" width="1.69140625" style="48" customWidth="1"/>
    <col min="14591" max="14591" width="67.53515625" style="48" customWidth="1"/>
    <col min="14592" max="14592" width="1.69140625" style="48" customWidth="1"/>
    <col min="14593" max="14593" width="10.69140625" style="48" customWidth="1"/>
    <col min="14594" max="14594" width="1.69140625" style="48" customWidth="1"/>
    <col min="14595" max="14595" width="10.69140625" style="48" customWidth="1"/>
    <col min="14596" max="14596" width="1.69140625" style="48" customWidth="1"/>
    <col min="14597" max="14597" width="16.4609375" style="48" customWidth="1"/>
    <col min="14598" max="14598" width="23" style="48" customWidth="1"/>
    <col min="14599" max="14599" width="13.07421875" style="48" customWidth="1"/>
    <col min="14600" max="14845" width="8.84375" style="48"/>
    <col min="14846" max="14846" width="1.69140625" style="48" customWidth="1"/>
    <col min="14847" max="14847" width="67.53515625" style="48" customWidth="1"/>
    <col min="14848" max="14848" width="1.69140625" style="48" customWidth="1"/>
    <col min="14849" max="14849" width="10.69140625" style="48" customWidth="1"/>
    <col min="14850" max="14850" width="1.69140625" style="48" customWidth="1"/>
    <col min="14851" max="14851" width="10.69140625" style="48" customWidth="1"/>
    <col min="14852" max="14852" width="1.69140625" style="48" customWidth="1"/>
    <col min="14853" max="14853" width="16.4609375" style="48" customWidth="1"/>
    <col min="14854" max="14854" width="23" style="48" customWidth="1"/>
    <col min="14855" max="14855" width="13.07421875" style="48" customWidth="1"/>
    <col min="14856" max="15101" width="8.84375" style="48"/>
    <col min="15102" max="15102" width="1.69140625" style="48" customWidth="1"/>
    <col min="15103" max="15103" width="67.53515625" style="48" customWidth="1"/>
    <col min="15104" max="15104" width="1.69140625" style="48" customWidth="1"/>
    <col min="15105" max="15105" width="10.69140625" style="48" customWidth="1"/>
    <col min="15106" max="15106" width="1.69140625" style="48" customWidth="1"/>
    <col min="15107" max="15107" width="10.69140625" style="48" customWidth="1"/>
    <col min="15108" max="15108" width="1.69140625" style="48" customWidth="1"/>
    <col min="15109" max="15109" width="16.4609375" style="48" customWidth="1"/>
    <col min="15110" max="15110" width="23" style="48" customWidth="1"/>
    <col min="15111" max="15111" width="13.07421875" style="48" customWidth="1"/>
    <col min="15112" max="15357" width="8.84375" style="48"/>
    <col min="15358" max="15358" width="1.69140625" style="48" customWidth="1"/>
    <col min="15359" max="15359" width="67.53515625" style="48" customWidth="1"/>
    <col min="15360" max="15360" width="1.69140625" style="48" customWidth="1"/>
    <col min="15361" max="15361" width="10.69140625" style="48" customWidth="1"/>
    <col min="15362" max="15362" width="1.69140625" style="48" customWidth="1"/>
    <col min="15363" max="15363" width="10.69140625" style="48" customWidth="1"/>
    <col min="15364" max="15364" width="1.69140625" style="48" customWidth="1"/>
    <col min="15365" max="15365" width="16.4609375" style="48" customWidth="1"/>
    <col min="15366" max="15366" width="23" style="48" customWidth="1"/>
    <col min="15367" max="15367" width="13.07421875" style="48" customWidth="1"/>
    <col min="15368" max="15613" width="8.84375" style="48"/>
    <col min="15614" max="15614" width="1.69140625" style="48" customWidth="1"/>
    <col min="15615" max="15615" width="67.53515625" style="48" customWidth="1"/>
    <col min="15616" max="15616" width="1.69140625" style="48" customWidth="1"/>
    <col min="15617" max="15617" width="10.69140625" style="48" customWidth="1"/>
    <col min="15618" max="15618" width="1.69140625" style="48" customWidth="1"/>
    <col min="15619" max="15619" width="10.69140625" style="48" customWidth="1"/>
    <col min="15620" max="15620" width="1.69140625" style="48" customWidth="1"/>
    <col min="15621" max="15621" width="16.4609375" style="48" customWidth="1"/>
    <col min="15622" max="15622" width="23" style="48" customWidth="1"/>
    <col min="15623" max="15623" width="13.07421875" style="48" customWidth="1"/>
    <col min="15624" max="15869" width="8.84375" style="48"/>
    <col min="15870" max="15870" width="1.69140625" style="48" customWidth="1"/>
    <col min="15871" max="15871" width="67.53515625" style="48" customWidth="1"/>
    <col min="15872" max="15872" width="1.69140625" style="48" customWidth="1"/>
    <col min="15873" max="15873" width="10.69140625" style="48" customWidth="1"/>
    <col min="15874" max="15874" width="1.69140625" style="48" customWidth="1"/>
    <col min="15875" max="15875" width="10.69140625" style="48" customWidth="1"/>
    <col min="15876" max="15876" width="1.69140625" style="48" customWidth="1"/>
    <col min="15877" max="15877" width="16.4609375" style="48" customWidth="1"/>
    <col min="15878" max="15878" width="23" style="48" customWidth="1"/>
    <col min="15879" max="15879" width="13.07421875" style="48" customWidth="1"/>
    <col min="15880" max="16125" width="8.84375" style="48"/>
    <col min="16126" max="16126" width="1.69140625" style="48" customWidth="1"/>
    <col min="16127" max="16127" width="67.53515625" style="48" customWidth="1"/>
    <col min="16128" max="16128" width="1.69140625" style="48" customWidth="1"/>
    <col min="16129" max="16129" width="10.69140625" style="48" customWidth="1"/>
    <col min="16130" max="16130" width="1.69140625" style="48" customWidth="1"/>
    <col min="16131" max="16131" width="10.69140625" style="48" customWidth="1"/>
    <col min="16132" max="16132" width="1.69140625" style="48" customWidth="1"/>
    <col min="16133" max="16133" width="16.4609375" style="48" customWidth="1"/>
    <col min="16134" max="16134" width="23" style="48" customWidth="1"/>
    <col min="16135" max="16135" width="13.07421875" style="48" customWidth="1"/>
    <col min="16136" max="16384" width="8.84375" style="48"/>
  </cols>
  <sheetData>
    <row r="1" spans="1:20" x14ac:dyDescent="0.35">
      <c r="D1" s="50"/>
      <c r="G1" s="50"/>
      <c r="I1" s="1"/>
      <c r="J1" s="118"/>
    </row>
    <row r="2" spans="1:20" x14ac:dyDescent="0.35">
      <c r="A2" s="220"/>
      <c r="B2" s="47" t="s">
        <v>234</v>
      </c>
      <c r="C2" s="27"/>
      <c r="D2" s="27"/>
      <c r="J2" s="3" t="s">
        <v>137</v>
      </c>
    </row>
    <row r="3" spans="1:20" s="4" customFormat="1" ht="6" customHeight="1" x14ac:dyDescent="0.25">
      <c r="A3" s="220"/>
      <c r="B3" s="27"/>
      <c r="C3" s="27"/>
      <c r="D3" s="27"/>
    </row>
    <row r="4" spans="1:20" s="4" customFormat="1" x14ac:dyDescent="0.25">
      <c r="A4" s="220"/>
      <c r="B4" s="47" t="s">
        <v>136</v>
      </c>
      <c r="C4" s="27"/>
      <c r="D4" s="27"/>
      <c r="G4" s="47" t="s">
        <v>377</v>
      </c>
      <c r="H4" s="27"/>
      <c r="I4" s="27"/>
    </row>
    <row r="5" spans="1:20" s="4" customFormat="1" x14ac:dyDescent="0.25">
      <c r="A5" s="220"/>
      <c r="B5" s="47" t="s">
        <v>40</v>
      </c>
      <c r="C5" s="27"/>
      <c r="D5" s="49"/>
      <c r="G5" s="47" t="s">
        <v>217</v>
      </c>
      <c r="H5" s="27"/>
      <c r="I5" s="49"/>
    </row>
    <row r="6" spans="1:20" s="4" customFormat="1" x14ac:dyDescent="0.25">
      <c r="A6" s="220"/>
      <c r="B6" s="221"/>
      <c r="C6" s="221"/>
      <c r="D6" s="221"/>
      <c r="G6" s="221"/>
      <c r="H6" s="221"/>
      <c r="I6" s="221"/>
    </row>
    <row r="7" spans="1:20" s="4" customFormat="1" ht="31" x14ac:dyDescent="0.25">
      <c r="A7" s="222"/>
      <c r="B7" s="231" t="s">
        <v>160</v>
      </c>
      <c r="C7" s="232"/>
      <c r="D7" s="51" t="s">
        <v>39</v>
      </c>
      <c r="E7" s="51" t="s">
        <v>161</v>
      </c>
      <c r="F7" s="51"/>
      <c r="G7" s="231" t="s">
        <v>160</v>
      </c>
      <c r="H7" s="232"/>
      <c r="I7" s="51" t="s">
        <v>39</v>
      </c>
      <c r="J7" s="51" t="s">
        <v>161</v>
      </c>
      <c r="K7" s="155"/>
      <c r="L7" s="156" t="s">
        <v>56</v>
      </c>
      <c r="M7" s="157"/>
      <c r="N7" s="153"/>
      <c r="O7" s="154" t="s">
        <v>218</v>
      </c>
    </row>
    <row r="8" spans="1:20" s="4" customFormat="1" x14ac:dyDescent="0.25">
      <c r="A8" s="220"/>
      <c r="B8" s="53" t="s">
        <v>134</v>
      </c>
      <c r="C8" s="47"/>
      <c r="D8" s="54"/>
      <c r="E8" s="55"/>
      <c r="F8" s="27"/>
      <c r="G8" s="59" t="s">
        <v>222</v>
      </c>
      <c r="H8" s="27"/>
      <c r="I8" s="27"/>
      <c r="J8" s="27"/>
      <c r="K8" s="155"/>
      <c r="L8" s="156"/>
      <c r="M8" s="157"/>
      <c r="N8" s="153"/>
      <c r="O8" s="154"/>
    </row>
    <row r="9" spans="1:20" s="4" customFormat="1" ht="18" customHeight="1" x14ac:dyDescent="0.25">
      <c r="A9" s="220"/>
      <c r="B9" s="135" t="s">
        <v>162</v>
      </c>
      <c r="C9" s="133"/>
      <c r="D9" s="33">
        <v>177837</v>
      </c>
      <c r="E9" s="33">
        <v>177837</v>
      </c>
      <c r="F9" s="55"/>
      <c r="G9" s="61" t="s">
        <v>223</v>
      </c>
      <c r="H9" s="133"/>
      <c r="I9" s="25">
        <v>12500</v>
      </c>
      <c r="J9" s="25">
        <v>3500</v>
      </c>
      <c r="K9" s="155"/>
      <c r="L9" s="156"/>
      <c r="M9" s="157"/>
      <c r="N9" s="153"/>
      <c r="O9" s="154"/>
    </row>
    <row r="10" spans="1:20" s="4" customFormat="1" ht="15.5" customHeight="1" x14ac:dyDescent="0.25">
      <c r="A10" s="222"/>
      <c r="B10" s="135" t="s">
        <v>163</v>
      </c>
      <c r="C10" s="133"/>
      <c r="D10" s="33">
        <v>60400</v>
      </c>
      <c r="E10" s="33">
        <v>60400</v>
      </c>
      <c r="F10" s="33"/>
      <c r="G10" s="61" t="s">
        <v>224</v>
      </c>
      <c r="H10" s="133"/>
      <c r="I10" s="25">
        <v>7700</v>
      </c>
      <c r="J10" s="25">
        <v>0</v>
      </c>
      <c r="K10" s="155"/>
      <c r="L10" s="156"/>
      <c r="M10" s="157"/>
      <c r="N10" s="153"/>
      <c r="O10" s="154"/>
      <c r="T10" s="19"/>
    </row>
    <row r="11" spans="1:20" s="4" customFormat="1" ht="14.5" customHeight="1" x14ac:dyDescent="0.25">
      <c r="A11" s="220"/>
      <c r="B11" s="133" t="s">
        <v>164</v>
      </c>
      <c r="C11" s="133"/>
      <c r="D11" s="134">
        <v>46677.311000000002</v>
      </c>
      <c r="E11" s="134">
        <v>33480</v>
      </c>
      <c r="F11" s="33"/>
      <c r="G11" s="57" t="s">
        <v>41</v>
      </c>
      <c r="H11" s="47"/>
      <c r="I11" s="40">
        <f>SUM(I9:I10)</f>
        <v>20200</v>
      </c>
      <c r="J11" s="58">
        <f>SUM(J9:J10)</f>
        <v>3500</v>
      </c>
      <c r="K11" s="155"/>
      <c r="L11" s="156"/>
      <c r="M11" s="157"/>
      <c r="N11" s="153"/>
      <c r="O11" s="154"/>
    </row>
    <row r="12" spans="1:20" s="4" customFormat="1" x14ac:dyDescent="0.25">
      <c r="A12" s="220"/>
      <c r="B12" s="133" t="s">
        <v>165</v>
      </c>
      <c r="C12" s="133"/>
      <c r="D12" s="134">
        <v>20000</v>
      </c>
      <c r="E12" s="134">
        <v>20000</v>
      </c>
      <c r="F12" s="134"/>
      <c r="G12" s="27"/>
      <c r="H12" s="27"/>
      <c r="I12" s="27"/>
      <c r="J12" s="27"/>
      <c r="K12" s="155"/>
      <c r="L12" s="156"/>
      <c r="M12" s="157"/>
      <c r="N12" s="159"/>
      <c r="O12" s="208"/>
    </row>
    <row r="13" spans="1:20" s="4" customFormat="1" x14ac:dyDescent="0.25">
      <c r="A13" s="220"/>
      <c r="B13" s="135" t="s">
        <v>166</v>
      </c>
      <c r="C13" s="133"/>
      <c r="D13" s="33">
        <v>18000</v>
      </c>
      <c r="E13" s="25">
        <v>18000</v>
      </c>
      <c r="F13" s="134"/>
      <c r="G13" s="53" t="s">
        <v>176</v>
      </c>
      <c r="H13" s="47"/>
      <c r="I13" s="54"/>
      <c r="J13" s="55"/>
      <c r="K13" s="54"/>
      <c r="L13" s="22"/>
      <c r="M13" s="22"/>
      <c r="N13" s="160"/>
      <c r="O13" s="208"/>
    </row>
    <row r="14" spans="1:20" s="4" customFormat="1" x14ac:dyDescent="0.35">
      <c r="A14" s="220"/>
      <c r="B14" s="238" t="s">
        <v>219</v>
      </c>
      <c r="C14" s="133"/>
      <c r="D14" s="33">
        <v>5400</v>
      </c>
      <c r="E14" s="33">
        <v>0</v>
      </c>
      <c r="F14" s="25"/>
      <c r="G14" s="26" t="s">
        <v>225</v>
      </c>
      <c r="H14" s="27"/>
      <c r="I14" s="36">
        <v>16200</v>
      </c>
      <c r="J14" s="33" t="s">
        <v>168</v>
      </c>
      <c r="K14" s="54"/>
      <c r="L14" s="22"/>
      <c r="M14" s="22"/>
      <c r="N14" s="160"/>
      <c r="O14" s="208"/>
    </row>
    <row r="15" spans="1:20" s="4" customFormat="1" ht="16" customHeight="1" x14ac:dyDescent="0.25">
      <c r="A15" s="220"/>
      <c r="B15" s="135" t="s">
        <v>167</v>
      </c>
      <c r="C15" s="133"/>
      <c r="D15" s="134">
        <v>4000.4</v>
      </c>
      <c r="E15" s="25" t="s">
        <v>168</v>
      </c>
      <c r="F15" s="33"/>
      <c r="G15" s="233" t="s">
        <v>41</v>
      </c>
      <c r="H15" s="47"/>
      <c r="I15" s="40">
        <f>SUM(I14:I14)</f>
        <v>16200</v>
      </c>
      <c r="J15" s="58">
        <f>SUM(J14:J14)</f>
        <v>0</v>
      </c>
      <c r="K15" s="52"/>
      <c r="L15" s="19" t="e">
        <v>#VALUE!</v>
      </c>
      <c r="M15" s="20"/>
      <c r="N15" s="160"/>
      <c r="O15" s="208"/>
    </row>
    <row r="16" spans="1:20" s="4" customFormat="1" x14ac:dyDescent="0.25">
      <c r="A16" s="220"/>
      <c r="B16" s="133" t="s">
        <v>169</v>
      </c>
      <c r="C16" s="133"/>
      <c r="D16" s="133">
        <v>0</v>
      </c>
      <c r="E16" s="25">
        <v>22000</v>
      </c>
      <c r="F16" s="25"/>
      <c r="G16" s="233"/>
      <c r="H16" s="47"/>
      <c r="I16" s="40"/>
      <c r="J16" s="58"/>
      <c r="K16" s="54"/>
      <c r="L16" s="19">
        <v>-16200</v>
      </c>
      <c r="M16" s="18"/>
      <c r="N16" s="160"/>
      <c r="O16" s="208"/>
    </row>
    <row r="17" spans="1:15" s="4" customFormat="1" x14ac:dyDescent="0.25">
      <c r="A17" s="220"/>
      <c r="B17" s="135" t="s">
        <v>220</v>
      </c>
      <c r="C17" s="133"/>
      <c r="D17" s="33">
        <v>0</v>
      </c>
      <c r="E17" s="25">
        <v>16000</v>
      </c>
      <c r="F17" s="25"/>
      <c r="G17" s="53" t="s">
        <v>192</v>
      </c>
      <c r="H17" s="27"/>
      <c r="I17" s="23"/>
      <c r="J17" s="25"/>
      <c r="K17" s="54"/>
      <c r="L17" s="19"/>
      <c r="M17" s="18"/>
      <c r="N17" s="160"/>
      <c r="O17" s="208"/>
    </row>
    <row r="18" spans="1:15" s="4" customFormat="1" x14ac:dyDescent="0.25">
      <c r="A18" s="222"/>
      <c r="B18" s="57" t="s">
        <v>41</v>
      </c>
      <c r="C18" s="47"/>
      <c r="D18" s="40">
        <f>SUM(D9:D17)</f>
        <v>332314.71100000001</v>
      </c>
      <c r="E18" s="58">
        <f>SUM(E9:E17)</f>
        <v>347717</v>
      </c>
      <c r="F18" s="25"/>
      <c r="G18" s="135" t="s">
        <v>193</v>
      </c>
      <c r="H18" s="47"/>
      <c r="I18" s="24">
        <v>2000</v>
      </c>
      <c r="J18" s="33">
        <v>0</v>
      </c>
      <c r="K18" s="54"/>
      <c r="L18" s="19"/>
      <c r="M18" s="18"/>
      <c r="N18" s="160"/>
      <c r="O18" s="208"/>
    </row>
    <row r="19" spans="1:15" s="4" customFormat="1" x14ac:dyDescent="0.25">
      <c r="A19" s="220"/>
      <c r="B19" s="57"/>
      <c r="C19" s="47"/>
      <c r="D19" s="55"/>
      <c r="E19" s="55"/>
      <c r="F19" s="33"/>
      <c r="G19" s="61" t="s">
        <v>194</v>
      </c>
      <c r="H19" s="27"/>
      <c r="I19" s="24">
        <v>860</v>
      </c>
      <c r="J19" s="33">
        <v>0</v>
      </c>
      <c r="K19" s="54"/>
      <c r="L19" s="19"/>
      <c r="M19" s="18"/>
      <c r="N19" s="160"/>
      <c r="O19" s="208"/>
    </row>
    <row r="20" spans="1:15" s="4" customFormat="1" x14ac:dyDescent="0.25">
      <c r="A20" s="220"/>
      <c r="B20" s="59" t="s">
        <v>43</v>
      </c>
      <c r="C20" s="47"/>
      <c r="D20" s="55"/>
      <c r="E20" s="55"/>
      <c r="F20" s="58"/>
      <c r="G20" s="223" t="s">
        <v>41</v>
      </c>
      <c r="H20" s="27"/>
      <c r="I20" s="40">
        <f>I18+I19</f>
        <v>2860</v>
      </c>
      <c r="J20" s="58">
        <v>0</v>
      </c>
      <c r="K20" s="54"/>
      <c r="L20" s="19"/>
      <c r="M20" s="18"/>
      <c r="N20" s="160"/>
      <c r="O20" s="208"/>
    </row>
    <row r="21" spans="1:15" s="5" customFormat="1" x14ac:dyDescent="0.3">
      <c r="A21" s="220"/>
      <c r="B21" s="61" t="s">
        <v>170</v>
      </c>
      <c r="C21" s="139"/>
      <c r="D21" s="134">
        <v>104370.81299999999</v>
      </c>
      <c r="E21" s="134">
        <v>113269.44500000001</v>
      </c>
      <c r="F21" s="55"/>
      <c r="G21" s="61"/>
      <c r="H21" s="27"/>
      <c r="I21" s="23"/>
      <c r="J21" s="25"/>
      <c r="K21" s="36"/>
      <c r="L21" s="37"/>
      <c r="M21" s="18"/>
      <c r="N21" s="160"/>
      <c r="O21" s="208"/>
    </row>
    <row r="22" spans="1:15" s="4" customFormat="1" x14ac:dyDescent="0.25">
      <c r="A22" s="220"/>
      <c r="B22" s="61" t="s">
        <v>171</v>
      </c>
      <c r="C22" s="139"/>
      <c r="D22" s="33">
        <v>14028.087</v>
      </c>
      <c r="E22" s="33">
        <v>24022.556</v>
      </c>
      <c r="F22" s="55"/>
      <c r="G22" s="53" t="s">
        <v>195</v>
      </c>
      <c r="H22" s="47"/>
      <c r="I22" s="62"/>
      <c r="J22" s="63"/>
      <c r="K22" s="52"/>
      <c r="L22" s="142"/>
      <c r="M22" s="142"/>
      <c r="N22" s="160"/>
      <c r="O22" s="208"/>
    </row>
    <row r="23" spans="1:15" s="4" customFormat="1" x14ac:dyDescent="0.25">
      <c r="A23" s="220"/>
      <c r="B23" s="135" t="s">
        <v>172</v>
      </c>
      <c r="C23" s="133"/>
      <c r="D23" s="36">
        <v>7594.7020000000002</v>
      </c>
      <c r="E23" s="36">
        <v>4623.5519999999997</v>
      </c>
      <c r="F23" s="134"/>
      <c r="G23" s="158" t="s">
        <v>226</v>
      </c>
      <c r="H23" s="161"/>
      <c r="I23" s="140">
        <v>1200</v>
      </c>
      <c r="J23" s="140">
        <v>1200</v>
      </c>
      <c r="K23" s="52"/>
      <c r="L23" s="142"/>
      <c r="M23" s="142"/>
      <c r="N23" s="160"/>
      <c r="O23" s="208"/>
    </row>
    <row r="24" spans="1:15" s="4" customFormat="1" ht="16" customHeight="1" x14ac:dyDescent="0.25">
      <c r="A24" s="220"/>
      <c r="B24" s="61" t="s">
        <v>173</v>
      </c>
      <c r="C24" s="139"/>
      <c r="D24" s="33">
        <v>6615.5879999999997</v>
      </c>
      <c r="E24" s="33">
        <v>5359.9279999999999</v>
      </c>
      <c r="F24" s="33"/>
      <c r="G24" s="158" t="s">
        <v>227</v>
      </c>
      <c r="H24" s="161"/>
      <c r="I24" s="140">
        <v>155.29499999999999</v>
      </c>
      <c r="J24" s="140">
        <v>155.29499999999999</v>
      </c>
      <c r="K24" s="52"/>
      <c r="L24" s="19">
        <v>0</v>
      </c>
      <c r="M24" s="18"/>
      <c r="N24" s="160"/>
      <c r="O24" s="208"/>
    </row>
    <row r="25" spans="1:15" s="4" customFormat="1" ht="20.149999999999999" customHeight="1" x14ac:dyDescent="0.25">
      <c r="A25" s="220"/>
      <c r="B25" s="61" t="s">
        <v>174</v>
      </c>
      <c r="C25" s="139"/>
      <c r="D25" s="33">
        <v>2893.6190000000001</v>
      </c>
      <c r="E25" s="33" t="s">
        <v>168</v>
      </c>
      <c r="F25" s="36"/>
      <c r="G25" s="57" t="s">
        <v>41</v>
      </c>
      <c r="H25" s="47"/>
      <c r="I25" s="40">
        <f>SUM(I23:I24)</f>
        <v>1355.2950000000001</v>
      </c>
      <c r="J25" s="58">
        <f>SUM(J23:J24)</f>
        <v>1355.2950000000001</v>
      </c>
      <c r="K25" s="36"/>
      <c r="L25" s="19">
        <v>0</v>
      </c>
      <c r="M25" s="18"/>
      <c r="N25" s="160"/>
      <c r="O25" s="208"/>
    </row>
    <row r="26" spans="1:15" s="4" customFormat="1" x14ac:dyDescent="0.25">
      <c r="A26" s="220"/>
      <c r="B26" s="61" t="s">
        <v>175</v>
      </c>
      <c r="C26" s="139"/>
      <c r="D26" s="33">
        <v>300</v>
      </c>
      <c r="E26" s="33" t="s">
        <v>168</v>
      </c>
      <c r="F26" s="33"/>
      <c r="G26" s="57"/>
      <c r="H26" s="47"/>
      <c r="I26" s="40"/>
      <c r="J26" s="58"/>
      <c r="K26" s="54"/>
      <c r="L26" s="19">
        <v>0</v>
      </c>
      <c r="M26" s="18"/>
      <c r="N26" s="160"/>
      <c r="O26" s="208"/>
    </row>
    <row r="27" spans="1:15" s="4" customFormat="1" x14ac:dyDescent="0.25">
      <c r="A27" s="220"/>
      <c r="B27" s="57" t="s">
        <v>41</v>
      </c>
      <c r="C27" s="47"/>
      <c r="D27" s="40">
        <f>SUM(D21:D26)</f>
        <v>135802.80900000001</v>
      </c>
      <c r="E27" s="58">
        <f>SUM(E21:E26)</f>
        <v>147275.48100000003</v>
      </c>
      <c r="F27" s="33"/>
      <c r="G27" s="59" t="s">
        <v>198</v>
      </c>
      <c r="H27" s="47"/>
      <c r="I27" s="40"/>
      <c r="J27" s="58"/>
      <c r="K27" s="54"/>
      <c r="L27" s="19"/>
      <c r="M27" s="18"/>
      <c r="N27" s="160"/>
      <c r="O27" s="208"/>
    </row>
    <row r="28" spans="1:15" s="4" customFormat="1" ht="21" customHeight="1" x14ac:dyDescent="0.25">
      <c r="A28" s="222"/>
      <c r="B28" s="61"/>
      <c r="C28" s="27"/>
      <c r="D28" s="23"/>
      <c r="E28" s="25"/>
      <c r="F28" s="33"/>
      <c r="G28" s="135" t="s">
        <v>228</v>
      </c>
      <c r="H28" s="133"/>
      <c r="I28" s="36">
        <v>1000</v>
      </c>
      <c r="J28" s="33">
        <v>0</v>
      </c>
      <c r="K28" s="54"/>
      <c r="L28" s="19"/>
      <c r="M28" s="18"/>
      <c r="N28" s="160"/>
      <c r="O28" s="208"/>
    </row>
    <row r="29" spans="1:15" s="4" customFormat="1" x14ac:dyDescent="0.25">
      <c r="A29" s="220"/>
      <c r="B29" s="53" t="s">
        <v>176</v>
      </c>
      <c r="C29" s="47"/>
      <c r="D29" s="62"/>
      <c r="E29" s="63"/>
      <c r="F29" s="33"/>
      <c r="G29" s="135" t="s">
        <v>229</v>
      </c>
      <c r="H29" s="133"/>
      <c r="I29" s="36">
        <v>300</v>
      </c>
      <c r="J29" s="33" t="s">
        <v>168</v>
      </c>
      <c r="K29" s="54"/>
      <c r="L29" s="19"/>
      <c r="M29" s="18"/>
      <c r="N29" s="160"/>
      <c r="O29" s="208"/>
    </row>
    <row r="30" spans="1:15" s="4" customFormat="1" x14ac:dyDescent="0.25">
      <c r="A30" s="220"/>
      <c r="B30" s="61" t="s">
        <v>177</v>
      </c>
      <c r="C30" s="133"/>
      <c r="D30" s="33">
        <v>30000</v>
      </c>
      <c r="E30" s="33">
        <v>30000</v>
      </c>
      <c r="F30" s="58"/>
      <c r="G30" s="57" t="s">
        <v>41</v>
      </c>
      <c r="H30" s="47"/>
      <c r="I30" s="40">
        <f>SUM(I28:I29)</f>
        <v>1300</v>
      </c>
      <c r="J30" s="40">
        <f>SUM(J28:J29)</f>
        <v>0</v>
      </c>
      <c r="K30" s="54"/>
      <c r="L30" s="19"/>
      <c r="M30" s="18"/>
      <c r="N30" s="160"/>
      <c r="O30" s="208"/>
    </row>
    <row r="31" spans="1:15" s="4" customFormat="1" x14ac:dyDescent="0.25">
      <c r="A31" s="220"/>
      <c r="B31" s="61" t="s">
        <v>178</v>
      </c>
      <c r="C31" s="133"/>
      <c r="D31" s="33">
        <v>23044</v>
      </c>
      <c r="E31" s="33">
        <v>30000</v>
      </c>
      <c r="F31" s="25"/>
      <c r="G31" s="32"/>
      <c r="H31" s="27"/>
      <c r="I31" s="24"/>
      <c r="J31" s="33"/>
      <c r="K31" s="54"/>
      <c r="L31" s="19"/>
      <c r="M31" s="18"/>
      <c r="N31" s="160"/>
      <c r="O31" s="208"/>
    </row>
    <row r="32" spans="1:15" s="4" customFormat="1" x14ac:dyDescent="0.25">
      <c r="A32" s="222"/>
      <c r="B32" s="137" t="s">
        <v>179</v>
      </c>
      <c r="C32" s="133"/>
      <c r="D32" s="36">
        <v>16840.154999999999</v>
      </c>
      <c r="E32" s="33">
        <v>20000</v>
      </c>
      <c r="F32" s="63"/>
      <c r="G32" s="224" t="s">
        <v>44</v>
      </c>
      <c r="H32" s="38"/>
      <c r="I32" s="58">
        <f>I11+I15+I20+I25+I30</f>
        <v>41915.294999999998</v>
      </c>
      <c r="J32" s="58">
        <f>J11+J15+J20+J25+J30</f>
        <v>4855.2950000000001</v>
      </c>
      <c r="K32" s="54"/>
      <c r="L32" s="19"/>
      <c r="M32" s="18"/>
      <c r="N32" s="160"/>
      <c r="O32" s="208"/>
    </row>
    <row r="33" spans="1:15" s="4" customFormat="1" ht="31" x14ac:dyDescent="0.25">
      <c r="A33" s="220"/>
      <c r="B33" s="137" t="s">
        <v>180</v>
      </c>
      <c r="C33" s="133"/>
      <c r="D33" s="36">
        <v>11121.7</v>
      </c>
      <c r="E33" s="33">
        <v>20000</v>
      </c>
      <c r="F33" s="33"/>
      <c r="G33" s="234" t="s">
        <v>206</v>
      </c>
      <c r="H33" s="32"/>
      <c r="I33" s="40">
        <f>I32-I14-I29</f>
        <v>25415.294999999998</v>
      </c>
      <c r="J33" s="40">
        <f>J32</f>
        <v>4855.2950000000001</v>
      </c>
      <c r="K33" s="39"/>
      <c r="L33" s="19">
        <v>-37060</v>
      </c>
      <c r="M33" s="18"/>
      <c r="N33" s="152"/>
      <c r="O33" s="90"/>
    </row>
    <row r="34" spans="1:15" s="4" customFormat="1" x14ac:dyDescent="0.25">
      <c r="A34" s="222"/>
      <c r="B34" s="135" t="s">
        <v>181</v>
      </c>
      <c r="C34" s="133"/>
      <c r="D34" s="36">
        <v>5000</v>
      </c>
      <c r="E34" s="33">
        <v>5000</v>
      </c>
      <c r="F34" s="33"/>
      <c r="G34" s="235" t="s">
        <v>207</v>
      </c>
      <c r="H34" s="32"/>
      <c r="I34" s="67">
        <f>I32</f>
        <v>41915.294999999998</v>
      </c>
      <c r="J34" s="67">
        <f>J32</f>
        <v>4855.2950000000001</v>
      </c>
      <c r="K34" s="68"/>
      <c r="L34" s="55"/>
      <c r="M34" s="18"/>
      <c r="N34" s="149"/>
      <c r="O34" s="90"/>
    </row>
    <row r="35" spans="1:15" s="4" customFormat="1" ht="15.5" customHeight="1" x14ac:dyDescent="0.25">
      <c r="A35" s="220"/>
      <c r="B35" s="61" t="s">
        <v>182</v>
      </c>
      <c r="C35" s="133"/>
      <c r="D35" s="33">
        <v>4100</v>
      </c>
      <c r="E35" s="33" t="s">
        <v>168</v>
      </c>
      <c r="F35" s="33"/>
      <c r="G35" s="350" t="s">
        <v>230</v>
      </c>
      <c r="H35" s="350"/>
      <c r="I35" s="350"/>
      <c r="J35" s="350"/>
      <c r="K35" s="105"/>
      <c r="L35" s="156"/>
      <c r="M35" s="157"/>
      <c r="N35" s="162"/>
      <c r="O35" s="143"/>
    </row>
    <row r="36" spans="1:15" s="4" customFormat="1" ht="15.5" customHeight="1" x14ac:dyDescent="0.25">
      <c r="A36" s="220"/>
      <c r="B36" s="61" t="s">
        <v>183</v>
      </c>
      <c r="C36" s="133"/>
      <c r="D36" s="33">
        <v>3888.7469999999998</v>
      </c>
      <c r="E36" s="33">
        <v>4000</v>
      </c>
      <c r="F36" s="33"/>
      <c r="G36" s="350" t="s">
        <v>231</v>
      </c>
      <c r="H36" s="350"/>
      <c r="I36" s="350"/>
      <c r="J36" s="350"/>
      <c r="K36" s="105"/>
      <c r="L36" s="156"/>
      <c r="M36" s="157"/>
      <c r="N36" s="162"/>
      <c r="O36" s="143"/>
    </row>
    <row r="37" spans="1:15" s="4" customFormat="1" ht="18" x14ac:dyDescent="0.25">
      <c r="A37" s="220"/>
      <c r="B37" s="137" t="s">
        <v>184</v>
      </c>
      <c r="C37" s="133"/>
      <c r="D37" s="36">
        <v>1901</v>
      </c>
      <c r="E37" s="33">
        <v>28000</v>
      </c>
      <c r="F37" s="33"/>
      <c r="G37" s="90" t="s">
        <v>232</v>
      </c>
      <c r="H37" s="105"/>
      <c r="I37" s="236"/>
      <c r="J37" s="237"/>
      <c r="K37" s="105"/>
      <c r="L37" s="156"/>
      <c r="M37" s="157"/>
      <c r="N37" s="162"/>
      <c r="O37" s="143"/>
    </row>
    <row r="38" spans="1:15" s="4" customFormat="1" x14ac:dyDescent="0.25">
      <c r="A38" s="220"/>
      <c r="B38" s="57" t="s">
        <v>41</v>
      </c>
      <c r="C38" s="47"/>
      <c r="D38" s="40">
        <f>SUM(D30:D37)</f>
        <v>95895.601999999999</v>
      </c>
      <c r="E38" s="58">
        <f>SUM(E30:E37)</f>
        <v>137000</v>
      </c>
      <c r="F38" s="33"/>
      <c r="G38" s="101" t="s">
        <v>233</v>
      </c>
      <c r="H38" s="32"/>
      <c r="I38" s="52"/>
      <c r="J38" s="52"/>
      <c r="K38" s="105"/>
      <c r="L38" s="156"/>
      <c r="M38" s="157"/>
      <c r="N38" s="162"/>
      <c r="O38" s="143"/>
    </row>
    <row r="39" spans="1:15" s="4" customFormat="1" x14ac:dyDescent="0.25">
      <c r="A39" s="220"/>
      <c r="B39" s="57"/>
      <c r="C39" s="47"/>
      <c r="D39" s="40"/>
      <c r="E39" s="58"/>
      <c r="F39" s="33"/>
      <c r="G39" s="38"/>
      <c r="H39" s="32"/>
      <c r="I39" s="68"/>
      <c r="J39" s="68"/>
      <c r="K39" s="90"/>
      <c r="L39" s="150"/>
      <c r="M39" s="151"/>
      <c r="N39" s="152"/>
      <c r="O39" s="90"/>
    </row>
    <row r="40" spans="1:15" s="4" customFormat="1" x14ac:dyDescent="0.25">
      <c r="A40" s="220"/>
      <c r="B40" s="53" t="s">
        <v>185</v>
      </c>
      <c r="C40" s="47"/>
      <c r="D40" s="40"/>
      <c r="E40" s="58"/>
      <c r="F40" s="33"/>
      <c r="G40" s="10"/>
      <c r="I40" s="224"/>
      <c r="J40" s="10"/>
      <c r="K40" s="90"/>
      <c r="L40" s="150"/>
      <c r="M40" s="151"/>
      <c r="N40" s="144"/>
      <c r="O40" s="90"/>
    </row>
    <row r="41" spans="1:15" s="4" customFormat="1" x14ac:dyDescent="0.25">
      <c r="A41" s="220"/>
      <c r="B41" s="61" t="s">
        <v>186</v>
      </c>
      <c r="C41" s="133"/>
      <c r="D41" s="25">
        <v>20849.393</v>
      </c>
      <c r="E41" s="25" t="s">
        <v>168</v>
      </c>
      <c r="F41" s="225"/>
      <c r="G41" s="10"/>
      <c r="I41" s="224"/>
      <c r="J41" s="10"/>
      <c r="K41" s="90"/>
      <c r="L41" s="150"/>
      <c r="M41" s="151"/>
      <c r="N41" s="152"/>
      <c r="O41" s="90"/>
    </row>
    <row r="42" spans="1:15" s="4" customFormat="1" x14ac:dyDescent="0.35">
      <c r="A42" s="220"/>
      <c r="B42" s="61" t="s">
        <v>187</v>
      </c>
      <c r="C42" s="133"/>
      <c r="D42" s="25">
        <v>12000</v>
      </c>
      <c r="E42" s="25">
        <v>12000</v>
      </c>
      <c r="F42" s="58"/>
      <c r="G42" s="10"/>
      <c r="I42" s="60"/>
      <c r="J42" s="10"/>
      <c r="K42" s="90"/>
      <c r="L42" s="150"/>
      <c r="M42" s="151"/>
      <c r="N42" s="152"/>
      <c r="O42" s="90"/>
    </row>
    <row r="43" spans="1:15" s="112" customFormat="1" x14ac:dyDescent="0.3">
      <c r="A43" s="222"/>
      <c r="B43" s="135" t="s">
        <v>188</v>
      </c>
      <c r="C43" s="133"/>
      <c r="D43" s="25">
        <v>5316</v>
      </c>
      <c r="E43" s="25">
        <v>13179</v>
      </c>
      <c r="F43" s="58"/>
      <c r="G43" s="21"/>
      <c r="H43" s="4"/>
      <c r="I43" s="226"/>
      <c r="J43" s="10"/>
      <c r="K43" s="111"/>
      <c r="L43" s="111"/>
    </row>
    <row r="44" spans="1:15" s="4" customFormat="1" x14ac:dyDescent="0.25">
      <c r="A44" s="220"/>
      <c r="B44" s="61" t="s">
        <v>42</v>
      </c>
      <c r="C44" s="133"/>
      <c r="D44" s="25">
        <v>3565</v>
      </c>
      <c r="E44" s="25" t="s">
        <v>168</v>
      </c>
      <c r="F44" s="58"/>
      <c r="G44" s="10"/>
      <c r="I44" s="10"/>
      <c r="J44" s="10"/>
      <c r="K44" s="10"/>
      <c r="L44" s="10"/>
    </row>
    <row r="45" spans="1:15" s="4" customFormat="1" x14ac:dyDescent="0.25">
      <c r="A45" s="222"/>
      <c r="B45" s="61" t="s">
        <v>189</v>
      </c>
      <c r="C45" s="133"/>
      <c r="D45" s="25">
        <v>1000</v>
      </c>
      <c r="E45" s="25" t="s">
        <v>168</v>
      </c>
      <c r="F45" s="25"/>
      <c r="G45" s="10"/>
      <c r="I45" s="224"/>
      <c r="J45" s="10"/>
      <c r="K45" s="10"/>
      <c r="L45" s="10"/>
    </row>
    <row r="46" spans="1:15" s="4" customFormat="1" x14ac:dyDescent="0.25">
      <c r="A46" s="220"/>
      <c r="B46" s="61" t="s">
        <v>190</v>
      </c>
      <c r="C46" s="133"/>
      <c r="D46" s="25">
        <v>687.67200000000003</v>
      </c>
      <c r="E46" s="25">
        <v>509.77499999999998</v>
      </c>
      <c r="F46" s="25"/>
      <c r="G46" s="10"/>
      <c r="I46" s="227"/>
      <c r="J46" s="10"/>
      <c r="K46" s="10"/>
      <c r="L46" s="10"/>
    </row>
    <row r="47" spans="1:15" s="4" customFormat="1" x14ac:dyDescent="0.3">
      <c r="A47" s="220"/>
      <c r="B47" s="61" t="s">
        <v>191</v>
      </c>
      <c r="C47" s="133"/>
      <c r="D47" s="25">
        <v>36.026000000000003</v>
      </c>
      <c r="E47" s="25">
        <v>40.530999999999999</v>
      </c>
      <c r="F47" s="25"/>
      <c r="G47" s="21"/>
      <c r="I47" s="226"/>
      <c r="J47" s="10"/>
      <c r="K47" s="10"/>
      <c r="L47" s="10"/>
    </row>
    <row r="48" spans="1:15" s="4" customFormat="1" x14ac:dyDescent="0.3">
      <c r="A48" s="220"/>
      <c r="B48" s="239" t="s">
        <v>41</v>
      </c>
      <c r="C48" s="47"/>
      <c r="D48" s="64">
        <f>SUM(D41:D47)</f>
        <v>43454.090999999993</v>
      </c>
      <c r="E48" s="63">
        <f>SUM(E41:E47)</f>
        <v>25729.306</v>
      </c>
      <c r="F48" s="25"/>
      <c r="G48" s="21"/>
      <c r="I48" s="226"/>
      <c r="J48" s="10"/>
      <c r="K48" s="10"/>
      <c r="L48" s="10"/>
    </row>
    <row r="49" spans="1:12" s="4" customFormat="1" ht="15.5" customHeight="1" x14ac:dyDescent="0.25">
      <c r="A49" s="220"/>
      <c r="B49" s="239"/>
      <c r="C49" s="47"/>
      <c r="D49" s="64"/>
      <c r="E49" s="63"/>
      <c r="F49" s="25"/>
      <c r="G49" s="10"/>
      <c r="I49" s="10"/>
      <c r="J49" s="10"/>
      <c r="K49" s="10"/>
      <c r="L49" s="10"/>
    </row>
    <row r="50" spans="1:12" s="29" customFormat="1" x14ac:dyDescent="0.3">
      <c r="A50" s="222"/>
      <c r="B50" s="53" t="s">
        <v>192</v>
      </c>
      <c r="C50" s="47"/>
      <c r="D50" s="64"/>
      <c r="E50" s="63"/>
      <c r="F50" s="25"/>
      <c r="G50" s="10"/>
      <c r="H50" s="4"/>
      <c r="I50" s="56"/>
      <c r="J50" s="10"/>
    </row>
    <row r="51" spans="1:12" s="29" customFormat="1" x14ac:dyDescent="0.35">
      <c r="A51" s="220"/>
      <c r="B51" s="135" t="s">
        <v>193</v>
      </c>
      <c r="C51" s="133"/>
      <c r="D51" s="36">
        <v>24000</v>
      </c>
      <c r="E51" s="25">
        <v>45000</v>
      </c>
      <c r="F51" s="25"/>
      <c r="G51" s="10"/>
      <c r="H51" s="4"/>
      <c r="I51" s="60"/>
      <c r="J51" s="10"/>
    </row>
    <row r="52" spans="1:12" s="29" customFormat="1" x14ac:dyDescent="0.35">
      <c r="A52" s="220"/>
      <c r="B52" s="61" t="s">
        <v>194</v>
      </c>
      <c r="C52" s="133"/>
      <c r="D52" s="33">
        <v>4529</v>
      </c>
      <c r="E52" s="25">
        <v>5529</v>
      </c>
      <c r="F52" s="25"/>
      <c r="G52" s="10"/>
      <c r="H52" s="4"/>
      <c r="I52" s="60"/>
      <c r="J52" s="10"/>
    </row>
    <row r="53" spans="1:12" s="29" customFormat="1" x14ac:dyDescent="0.35">
      <c r="A53" s="222"/>
      <c r="B53" s="223" t="s">
        <v>41</v>
      </c>
      <c r="C53" s="47"/>
      <c r="D53" s="62">
        <f>SUM(D51:D52)</f>
        <v>28529</v>
      </c>
      <c r="E53" s="62">
        <f>SUM(E51:E52)</f>
        <v>50529</v>
      </c>
      <c r="F53" s="63"/>
      <c r="G53" s="10"/>
      <c r="H53" s="4"/>
      <c r="I53" s="60"/>
      <c r="J53" s="10"/>
      <c r="K53" s="35"/>
      <c r="L53" s="30"/>
    </row>
    <row r="54" spans="1:12" s="4" customFormat="1" x14ac:dyDescent="0.3">
      <c r="A54" s="222"/>
      <c r="B54" s="223"/>
      <c r="C54" s="47"/>
      <c r="D54" s="62"/>
      <c r="E54" s="62"/>
      <c r="F54" s="63"/>
      <c r="G54" s="21"/>
      <c r="I54" s="226"/>
      <c r="J54" s="10"/>
      <c r="K54" s="10"/>
      <c r="L54" s="10"/>
    </row>
    <row r="55" spans="1:12" s="65" customFormat="1" x14ac:dyDescent="0.3">
      <c r="A55" s="220"/>
      <c r="B55" s="53" t="s">
        <v>195</v>
      </c>
      <c r="C55" s="47"/>
      <c r="D55" s="55"/>
      <c r="E55" s="55"/>
      <c r="F55" s="25"/>
      <c r="G55" s="21"/>
      <c r="H55" s="4"/>
      <c r="I55" s="226"/>
      <c r="J55" s="10"/>
    </row>
    <row r="56" spans="1:12" x14ac:dyDescent="0.35">
      <c r="B56" s="61" t="s">
        <v>196</v>
      </c>
      <c r="C56" s="139"/>
      <c r="D56" s="33">
        <v>3200</v>
      </c>
      <c r="E56" s="33">
        <v>3500</v>
      </c>
      <c r="F56" s="25"/>
      <c r="G56" s="28"/>
      <c r="H56" s="29"/>
      <c r="I56" s="29"/>
      <c r="J56" s="29"/>
    </row>
    <row r="57" spans="1:12" x14ac:dyDescent="0.35">
      <c r="A57" s="220"/>
      <c r="B57" s="135" t="s">
        <v>197</v>
      </c>
      <c r="C57" s="139"/>
      <c r="D57" s="33">
        <v>74.527000000000001</v>
      </c>
      <c r="E57" s="33">
        <v>74.527000000000001</v>
      </c>
      <c r="F57" s="62"/>
      <c r="G57" s="30"/>
      <c r="H57" s="29"/>
      <c r="I57" s="29"/>
      <c r="J57" s="29"/>
    </row>
    <row r="58" spans="1:12" ht="14.5" customHeight="1" x14ac:dyDescent="0.35">
      <c r="A58" s="228"/>
      <c r="B58" s="57" t="s">
        <v>41</v>
      </c>
      <c r="C58" s="47"/>
      <c r="D58" s="55">
        <f>SUM(D56:D57)</f>
        <v>3274.527</v>
      </c>
      <c r="E58" s="55">
        <f>SUM(E56:E57)</f>
        <v>3574.527</v>
      </c>
      <c r="F58" s="55"/>
      <c r="G58" s="31"/>
      <c r="H58" s="29"/>
      <c r="I58" s="29"/>
      <c r="J58" s="29"/>
    </row>
    <row r="59" spans="1:12" x14ac:dyDescent="0.35">
      <c r="A59" s="220"/>
      <c r="B59" s="57"/>
      <c r="C59" s="47"/>
      <c r="D59" s="55"/>
      <c r="E59" s="55"/>
      <c r="F59" s="33"/>
      <c r="G59" s="31"/>
      <c r="H59" s="29"/>
      <c r="I59" s="29"/>
      <c r="J59" s="29"/>
    </row>
    <row r="60" spans="1:12" ht="15.5" customHeight="1" x14ac:dyDescent="0.35">
      <c r="A60" s="220"/>
      <c r="B60" s="240" t="s">
        <v>198</v>
      </c>
      <c r="C60" s="47"/>
      <c r="D60" s="54"/>
      <c r="E60" s="55"/>
      <c r="F60" s="33"/>
      <c r="G60" s="34"/>
      <c r="H60" s="29"/>
      <c r="I60" s="35"/>
      <c r="J60" s="35"/>
    </row>
    <row r="61" spans="1:12" ht="18.5" x14ac:dyDescent="0.35">
      <c r="A61" s="228"/>
      <c r="B61" s="135" t="s">
        <v>199</v>
      </c>
      <c r="C61" s="133"/>
      <c r="D61" s="36">
        <v>800</v>
      </c>
      <c r="E61" s="140">
        <v>1100</v>
      </c>
      <c r="F61" s="33"/>
      <c r="G61" s="10"/>
      <c r="H61" s="4"/>
      <c r="I61" s="10"/>
      <c r="J61" s="10"/>
    </row>
    <row r="62" spans="1:12" x14ac:dyDescent="0.35">
      <c r="B62" s="135" t="s">
        <v>200</v>
      </c>
      <c r="C62" s="133"/>
      <c r="D62" s="36">
        <v>777.74</v>
      </c>
      <c r="E62" s="36">
        <v>777.74</v>
      </c>
      <c r="F62" s="55"/>
      <c r="G62" s="229"/>
      <c r="H62" s="230"/>
      <c r="I62" s="230"/>
      <c r="J62" s="230"/>
    </row>
    <row r="63" spans="1:12" ht="18.5" x14ac:dyDescent="0.35">
      <c r="A63" s="220"/>
      <c r="B63" s="135" t="s">
        <v>201</v>
      </c>
      <c r="C63" s="133"/>
      <c r="D63" s="36">
        <v>0</v>
      </c>
      <c r="E63" s="33">
        <v>5000</v>
      </c>
      <c r="F63" s="55"/>
    </row>
    <row r="64" spans="1:12" x14ac:dyDescent="0.35">
      <c r="B64" s="57" t="s">
        <v>41</v>
      </c>
      <c r="C64" s="47"/>
      <c r="D64" s="55">
        <f>SUM(D61:D63)</f>
        <v>1577.74</v>
      </c>
      <c r="E64" s="55">
        <f>SUM(E61:E63)</f>
        <v>6877.74</v>
      </c>
      <c r="F64" s="36"/>
    </row>
    <row r="65" spans="2:6" x14ac:dyDescent="0.35">
      <c r="B65" s="57"/>
      <c r="C65" s="47"/>
      <c r="D65" s="55"/>
      <c r="E65" s="55"/>
      <c r="F65" s="140"/>
    </row>
    <row r="66" spans="2:6" x14ac:dyDescent="0.35">
      <c r="B66" s="53" t="s">
        <v>202</v>
      </c>
      <c r="C66" s="47"/>
      <c r="D66" s="55"/>
      <c r="E66" s="55"/>
      <c r="F66" s="36"/>
    </row>
    <row r="67" spans="2:6" x14ac:dyDescent="0.35">
      <c r="B67" s="135" t="s">
        <v>203</v>
      </c>
      <c r="C67" s="47"/>
      <c r="D67" s="33">
        <v>825</v>
      </c>
      <c r="E67" s="33">
        <v>5072</v>
      </c>
      <c r="F67" s="33"/>
    </row>
    <row r="68" spans="2:6" ht="18.5" customHeight="1" x14ac:dyDescent="0.35">
      <c r="B68" s="57" t="s">
        <v>41</v>
      </c>
      <c r="C68" s="47"/>
      <c r="D68" s="54">
        <f>SUM(D67:D67)</f>
        <v>825</v>
      </c>
      <c r="E68" s="55">
        <f>SUM(E67:E67)</f>
        <v>5072</v>
      </c>
      <c r="F68" s="225"/>
    </row>
    <row r="69" spans="2:6" x14ac:dyDescent="0.35">
      <c r="B69" s="57"/>
      <c r="C69" s="47"/>
      <c r="D69" s="55"/>
      <c r="E69" s="55"/>
      <c r="F69" s="55"/>
    </row>
    <row r="70" spans="2:6" x14ac:dyDescent="0.35">
      <c r="B70" s="59" t="s">
        <v>204</v>
      </c>
      <c r="C70" s="47"/>
      <c r="D70" s="55"/>
      <c r="E70" s="55"/>
      <c r="F70" s="55"/>
    </row>
    <row r="71" spans="2:6" x14ac:dyDescent="0.35">
      <c r="B71" s="146" t="s">
        <v>205</v>
      </c>
      <c r="C71" s="133"/>
      <c r="D71" s="134">
        <v>470</v>
      </c>
      <c r="E71" s="134">
        <v>235</v>
      </c>
      <c r="F71" s="33"/>
    </row>
    <row r="72" spans="2:6" x14ac:dyDescent="0.35">
      <c r="B72" s="57" t="s">
        <v>41</v>
      </c>
      <c r="C72" s="47"/>
      <c r="D72" s="55">
        <f>SUM(D71:D71)</f>
        <v>470</v>
      </c>
      <c r="E72" s="55">
        <f>SUM(E71:E71)</f>
        <v>235</v>
      </c>
      <c r="F72" s="55"/>
    </row>
    <row r="73" spans="2:6" x14ac:dyDescent="0.35">
      <c r="B73" s="32"/>
      <c r="C73" s="27"/>
      <c r="D73" s="52"/>
      <c r="E73" s="36"/>
      <c r="F73" s="55"/>
    </row>
    <row r="74" spans="2:6" x14ac:dyDescent="0.35">
      <c r="B74" s="224" t="s">
        <v>44</v>
      </c>
      <c r="C74" s="38"/>
      <c r="D74" s="58">
        <f>D18+D27+D38+D53+D48+D68+D58+D64+D72</f>
        <v>642143.48</v>
      </c>
      <c r="E74" s="58">
        <f>E18+E27+E38+E53+E48+E68+E58+E64+E72</f>
        <v>724010.054</v>
      </c>
      <c r="F74" s="55"/>
    </row>
    <row r="75" spans="2:6" ht="46.5" x14ac:dyDescent="0.35">
      <c r="B75" s="234" t="s">
        <v>206</v>
      </c>
      <c r="C75" s="32"/>
      <c r="D75" s="58">
        <f>D74-D15-D25-D26-D35-D41-D44-D45</f>
        <v>605435.06799999997</v>
      </c>
      <c r="E75" s="58">
        <f>E74</f>
        <v>724010.054</v>
      </c>
      <c r="F75" s="134"/>
    </row>
    <row r="76" spans="2:6" x14ac:dyDescent="0.35">
      <c r="B76" s="235" t="s">
        <v>207</v>
      </c>
      <c r="C76" s="32"/>
      <c r="D76" s="67">
        <f>D74</f>
        <v>642143.48</v>
      </c>
      <c r="E76" s="67">
        <f>E74</f>
        <v>724010.054</v>
      </c>
      <c r="F76" s="55"/>
    </row>
    <row r="77" spans="2:6" x14ac:dyDescent="0.35">
      <c r="B77" s="241"/>
      <c r="C77" s="32"/>
      <c r="D77" s="55"/>
      <c r="E77" s="55"/>
      <c r="F77" s="55"/>
    </row>
    <row r="78" spans="2:6" ht="15.5" customHeight="1" x14ac:dyDescent="0.35">
      <c r="B78" s="352" t="s">
        <v>208</v>
      </c>
      <c r="C78" s="353"/>
      <c r="D78" s="353"/>
      <c r="E78" s="353"/>
      <c r="F78" s="36"/>
    </row>
    <row r="79" spans="2:6" ht="31" x14ac:dyDescent="0.35">
      <c r="B79" s="207" t="s">
        <v>209</v>
      </c>
      <c r="C79" s="61"/>
      <c r="D79" s="55"/>
      <c r="E79" s="55"/>
      <c r="F79" s="58"/>
    </row>
    <row r="80" spans="2:6" ht="31" x14ac:dyDescent="0.35">
      <c r="B80" s="207" t="s">
        <v>210</v>
      </c>
      <c r="C80" s="61"/>
      <c r="D80" s="55"/>
      <c r="E80" s="55"/>
      <c r="F80" s="58"/>
    </row>
    <row r="81" spans="2:6" ht="22" customHeight="1" x14ac:dyDescent="0.35">
      <c r="B81" s="39" t="s">
        <v>211</v>
      </c>
      <c r="C81" s="27"/>
      <c r="D81" s="27"/>
      <c r="E81" s="27"/>
      <c r="F81" s="55"/>
    </row>
    <row r="82" spans="2:6" ht="15.5" customHeight="1" x14ac:dyDescent="0.35">
      <c r="B82" s="351" t="s">
        <v>212</v>
      </c>
      <c r="C82" s="351"/>
      <c r="D82" s="351"/>
      <c r="E82" s="351"/>
      <c r="F82" s="55"/>
    </row>
    <row r="83" spans="2:6" ht="35" customHeight="1" x14ac:dyDescent="0.35">
      <c r="B83" s="147" t="s">
        <v>213</v>
      </c>
      <c r="C83" s="27"/>
      <c r="D83" s="27"/>
      <c r="E83" s="27"/>
      <c r="F83" s="55"/>
    </row>
    <row r="84" spans="2:6" ht="18.5" x14ac:dyDescent="0.35">
      <c r="B84" s="148" t="s">
        <v>214</v>
      </c>
      <c r="C84" s="242"/>
      <c r="D84" s="242"/>
      <c r="E84" s="242"/>
      <c r="F84" s="55"/>
    </row>
    <row r="85" spans="2:6" ht="36.5" customHeight="1" x14ac:dyDescent="0.35">
      <c r="B85" s="147" t="s">
        <v>215</v>
      </c>
      <c r="C85" s="242"/>
      <c r="D85" s="242"/>
      <c r="E85" s="242"/>
      <c r="F85" s="27"/>
    </row>
    <row r="86" spans="2:6" ht="18.5" x14ac:dyDescent="0.35">
      <c r="B86" s="133" t="s">
        <v>216</v>
      </c>
      <c r="C86" s="27"/>
      <c r="D86" s="27"/>
      <c r="E86" s="27"/>
      <c r="F86" s="27"/>
    </row>
    <row r="87" spans="2:6" x14ac:dyDescent="0.35">
      <c r="B87" s="147"/>
      <c r="C87" s="27"/>
      <c r="D87" s="27"/>
      <c r="E87" s="27"/>
      <c r="F87" s="27"/>
    </row>
    <row r="88" spans="2:6" x14ac:dyDescent="0.35">
      <c r="B88" s="148"/>
      <c r="C88" s="242"/>
      <c r="D88" s="242"/>
      <c r="E88" s="242"/>
      <c r="F88" s="27"/>
    </row>
    <row r="89" spans="2:6" x14ac:dyDescent="0.35">
      <c r="B89" s="147"/>
      <c r="C89" s="242"/>
      <c r="D89" s="242"/>
      <c r="E89" s="242"/>
      <c r="F89" s="242"/>
    </row>
    <row r="90" spans="2:6" x14ac:dyDescent="0.35">
      <c r="F90" s="242"/>
    </row>
  </sheetData>
  <mergeCells count="3">
    <mergeCell ref="G35:J36"/>
    <mergeCell ref="B82:E82"/>
    <mergeCell ref="B78:E78"/>
  </mergeCells>
  <hyperlinks>
    <hyperlink ref="J2" location="Cynnwys!A1" display="Nol i cynnwys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zoomScale="60" zoomScaleNormal="60" workbookViewId="0">
      <selection activeCell="K42" sqref="K42"/>
    </sheetView>
  </sheetViews>
  <sheetFormatPr defaultColWidth="8.84375" defaultRowHeight="15.5" x14ac:dyDescent="0.35"/>
  <cols>
    <col min="1" max="1" width="3.3046875" style="1" customWidth="1"/>
    <col min="2" max="2" width="23.3046875" style="1" customWidth="1"/>
    <col min="3" max="3" width="2.765625" style="1" customWidth="1"/>
    <col min="4" max="4" width="16.23046875" style="1" customWidth="1"/>
    <col min="5" max="5" width="2.765625" style="1" customWidth="1"/>
    <col min="6" max="6" width="16.23046875" style="1" customWidth="1"/>
    <col min="7" max="7" width="2.765625" style="1" customWidth="1"/>
    <col min="8" max="8" width="12.4609375" style="1" customWidth="1"/>
    <col min="9" max="9" width="2.4609375" style="1" customWidth="1"/>
    <col min="10" max="10" width="14.765625" style="1" customWidth="1"/>
    <col min="11" max="256" width="8.84375" style="1"/>
    <col min="257" max="257" width="3.3046875" style="1" customWidth="1"/>
    <col min="258" max="258" width="19.07421875" style="1" customWidth="1"/>
    <col min="259" max="259" width="2.765625" style="1" customWidth="1"/>
    <col min="260" max="260" width="16.23046875" style="1" customWidth="1"/>
    <col min="261" max="261" width="2.765625" style="1" customWidth="1"/>
    <col min="262" max="262" width="16.23046875" style="1" customWidth="1"/>
    <col min="263" max="263" width="2.765625" style="1" customWidth="1"/>
    <col min="264" max="264" width="12.4609375" style="1" customWidth="1"/>
    <col min="265" max="265" width="2.4609375" style="1" customWidth="1"/>
    <col min="266" max="266" width="14.765625" style="1" customWidth="1"/>
    <col min="267" max="512" width="8.84375" style="1"/>
    <col min="513" max="513" width="3.3046875" style="1" customWidth="1"/>
    <col min="514" max="514" width="19.07421875" style="1" customWidth="1"/>
    <col min="515" max="515" width="2.765625" style="1" customWidth="1"/>
    <col min="516" max="516" width="16.23046875" style="1" customWidth="1"/>
    <col min="517" max="517" width="2.765625" style="1" customWidth="1"/>
    <col min="518" max="518" width="16.23046875" style="1" customWidth="1"/>
    <col min="519" max="519" width="2.765625" style="1" customWidth="1"/>
    <col min="520" max="520" width="12.4609375" style="1" customWidth="1"/>
    <col min="521" max="521" width="2.4609375" style="1" customWidth="1"/>
    <col min="522" max="522" width="14.765625" style="1" customWidth="1"/>
    <col min="523" max="768" width="8.84375" style="1"/>
    <col min="769" max="769" width="3.3046875" style="1" customWidth="1"/>
    <col min="770" max="770" width="19.07421875" style="1" customWidth="1"/>
    <col min="771" max="771" width="2.765625" style="1" customWidth="1"/>
    <col min="772" max="772" width="16.23046875" style="1" customWidth="1"/>
    <col min="773" max="773" width="2.765625" style="1" customWidth="1"/>
    <col min="774" max="774" width="16.23046875" style="1" customWidth="1"/>
    <col min="775" max="775" width="2.765625" style="1" customWidth="1"/>
    <col min="776" max="776" width="12.4609375" style="1" customWidth="1"/>
    <col min="777" max="777" width="2.4609375" style="1" customWidth="1"/>
    <col min="778" max="778" width="14.765625" style="1" customWidth="1"/>
    <col min="779" max="1024" width="8.84375" style="1"/>
    <col min="1025" max="1025" width="3.3046875" style="1" customWidth="1"/>
    <col min="1026" max="1026" width="19.07421875" style="1" customWidth="1"/>
    <col min="1027" max="1027" width="2.765625" style="1" customWidth="1"/>
    <col min="1028" max="1028" width="16.23046875" style="1" customWidth="1"/>
    <col min="1029" max="1029" width="2.765625" style="1" customWidth="1"/>
    <col min="1030" max="1030" width="16.23046875" style="1" customWidth="1"/>
    <col min="1031" max="1031" width="2.765625" style="1" customWidth="1"/>
    <col min="1032" max="1032" width="12.4609375" style="1" customWidth="1"/>
    <col min="1033" max="1033" width="2.4609375" style="1" customWidth="1"/>
    <col min="1034" max="1034" width="14.765625" style="1" customWidth="1"/>
    <col min="1035" max="1280" width="8.84375" style="1"/>
    <col min="1281" max="1281" width="3.3046875" style="1" customWidth="1"/>
    <col min="1282" max="1282" width="19.07421875" style="1" customWidth="1"/>
    <col min="1283" max="1283" width="2.765625" style="1" customWidth="1"/>
    <col min="1284" max="1284" width="16.23046875" style="1" customWidth="1"/>
    <col min="1285" max="1285" width="2.765625" style="1" customWidth="1"/>
    <col min="1286" max="1286" width="16.23046875" style="1" customWidth="1"/>
    <col min="1287" max="1287" width="2.765625" style="1" customWidth="1"/>
    <col min="1288" max="1288" width="12.4609375" style="1" customWidth="1"/>
    <col min="1289" max="1289" width="2.4609375" style="1" customWidth="1"/>
    <col min="1290" max="1290" width="14.765625" style="1" customWidth="1"/>
    <col min="1291" max="1536" width="8.84375" style="1"/>
    <col min="1537" max="1537" width="3.3046875" style="1" customWidth="1"/>
    <col min="1538" max="1538" width="19.07421875" style="1" customWidth="1"/>
    <col min="1539" max="1539" width="2.765625" style="1" customWidth="1"/>
    <col min="1540" max="1540" width="16.23046875" style="1" customWidth="1"/>
    <col min="1541" max="1541" width="2.765625" style="1" customWidth="1"/>
    <col min="1542" max="1542" width="16.23046875" style="1" customWidth="1"/>
    <col min="1543" max="1543" width="2.765625" style="1" customWidth="1"/>
    <col min="1544" max="1544" width="12.4609375" style="1" customWidth="1"/>
    <col min="1545" max="1545" width="2.4609375" style="1" customWidth="1"/>
    <col min="1546" max="1546" width="14.765625" style="1" customWidth="1"/>
    <col min="1547" max="1792" width="8.84375" style="1"/>
    <col min="1793" max="1793" width="3.3046875" style="1" customWidth="1"/>
    <col min="1794" max="1794" width="19.07421875" style="1" customWidth="1"/>
    <col min="1795" max="1795" width="2.765625" style="1" customWidth="1"/>
    <col min="1796" max="1796" width="16.23046875" style="1" customWidth="1"/>
    <col min="1797" max="1797" width="2.765625" style="1" customWidth="1"/>
    <col min="1798" max="1798" width="16.23046875" style="1" customWidth="1"/>
    <col min="1799" max="1799" width="2.765625" style="1" customWidth="1"/>
    <col min="1800" max="1800" width="12.4609375" style="1" customWidth="1"/>
    <col min="1801" max="1801" width="2.4609375" style="1" customWidth="1"/>
    <col min="1802" max="1802" width="14.765625" style="1" customWidth="1"/>
    <col min="1803" max="2048" width="8.84375" style="1"/>
    <col min="2049" max="2049" width="3.3046875" style="1" customWidth="1"/>
    <col min="2050" max="2050" width="19.07421875" style="1" customWidth="1"/>
    <col min="2051" max="2051" width="2.765625" style="1" customWidth="1"/>
    <col min="2052" max="2052" width="16.23046875" style="1" customWidth="1"/>
    <col min="2053" max="2053" width="2.765625" style="1" customWidth="1"/>
    <col min="2054" max="2054" width="16.23046875" style="1" customWidth="1"/>
    <col min="2055" max="2055" width="2.765625" style="1" customWidth="1"/>
    <col min="2056" max="2056" width="12.4609375" style="1" customWidth="1"/>
    <col min="2057" max="2057" width="2.4609375" style="1" customWidth="1"/>
    <col min="2058" max="2058" width="14.765625" style="1" customWidth="1"/>
    <col min="2059" max="2304" width="8.84375" style="1"/>
    <col min="2305" max="2305" width="3.3046875" style="1" customWidth="1"/>
    <col min="2306" max="2306" width="19.07421875" style="1" customWidth="1"/>
    <col min="2307" max="2307" width="2.765625" style="1" customWidth="1"/>
    <col min="2308" max="2308" width="16.23046875" style="1" customWidth="1"/>
    <col min="2309" max="2309" width="2.765625" style="1" customWidth="1"/>
    <col min="2310" max="2310" width="16.23046875" style="1" customWidth="1"/>
    <col min="2311" max="2311" width="2.765625" style="1" customWidth="1"/>
    <col min="2312" max="2312" width="12.4609375" style="1" customWidth="1"/>
    <col min="2313" max="2313" width="2.4609375" style="1" customWidth="1"/>
    <col min="2314" max="2314" width="14.765625" style="1" customWidth="1"/>
    <col min="2315" max="2560" width="8.84375" style="1"/>
    <col min="2561" max="2561" width="3.3046875" style="1" customWidth="1"/>
    <col min="2562" max="2562" width="19.07421875" style="1" customWidth="1"/>
    <col min="2563" max="2563" width="2.765625" style="1" customWidth="1"/>
    <col min="2564" max="2564" width="16.23046875" style="1" customWidth="1"/>
    <col min="2565" max="2565" width="2.765625" style="1" customWidth="1"/>
    <col min="2566" max="2566" width="16.23046875" style="1" customWidth="1"/>
    <col min="2567" max="2567" width="2.765625" style="1" customWidth="1"/>
    <col min="2568" max="2568" width="12.4609375" style="1" customWidth="1"/>
    <col min="2569" max="2569" width="2.4609375" style="1" customWidth="1"/>
    <col min="2570" max="2570" width="14.765625" style="1" customWidth="1"/>
    <col min="2571" max="2816" width="8.84375" style="1"/>
    <col min="2817" max="2817" width="3.3046875" style="1" customWidth="1"/>
    <col min="2818" max="2818" width="19.07421875" style="1" customWidth="1"/>
    <col min="2819" max="2819" width="2.765625" style="1" customWidth="1"/>
    <col min="2820" max="2820" width="16.23046875" style="1" customWidth="1"/>
    <col min="2821" max="2821" width="2.765625" style="1" customWidth="1"/>
    <col min="2822" max="2822" width="16.23046875" style="1" customWidth="1"/>
    <col min="2823" max="2823" width="2.765625" style="1" customWidth="1"/>
    <col min="2824" max="2824" width="12.4609375" style="1" customWidth="1"/>
    <col min="2825" max="2825" width="2.4609375" style="1" customWidth="1"/>
    <col min="2826" max="2826" width="14.765625" style="1" customWidth="1"/>
    <col min="2827" max="3072" width="8.84375" style="1"/>
    <col min="3073" max="3073" width="3.3046875" style="1" customWidth="1"/>
    <col min="3074" max="3074" width="19.07421875" style="1" customWidth="1"/>
    <col min="3075" max="3075" width="2.765625" style="1" customWidth="1"/>
    <col min="3076" max="3076" width="16.23046875" style="1" customWidth="1"/>
    <col min="3077" max="3077" width="2.765625" style="1" customWidth="1"/>
    <col min="3078" max="3078" width="16.23046875" style="1" customWidth="1"/>
    <col min="3079" max="3079" width="2.765625" style="1" customWidth="1"/>
    <col min="3080" max="3080" width="12.4609375" style="1" customWidth="1"/>
    <col min="3081" max="3081" width="2.4609375" style="1" customWidth="1"/>
    <col min="3082" max="3082" width="14.765625" style="1" customWidth="1"/>
    <col min="3083" max="3328" width="8.84375" style="1"/>
    <col min="3329" max="3329" width="3.3046875" style="1" customWidth="1"/>
    <col min="3330" max="3330" width="19.07421875" style="1" customWidth="1"/>
    <col min="3331" max="3331" width="2.765625" style="1" customWidth="1"/>
    <col min="3332" max="3332" width="16.23046875" style="1" customWidth="1"/>
    <col min="3333" max="3333" width="2.765625" style="1" customWidth="1"/>
    <col min="3334" max="3334" width="16.23046875" style="1" customWidth="1"/>
    <col min="3335" max="3335" width="2.765625" style="1" customWidth="1"/>
    <col min="3336" max="3336" width="12.4609375" style="1" customWidth="1"/>
    <col min="3337" max="3337" width="2.4609375" style="1" customWidth="1"/>
    <col min="3338" max="3338" width="14.765625" style="1" customWidth="1"/>
    <col min="3339" max="3584" width="8.84375" style="1"/>
    <col min="3585" max="3585" width="3.3046875" style="1" customWidth="1"/>
    <col min="3586" max="3586" width="19.07421875" style="1" customWidth="1"/>
    <col min="3587" max="3587" width="2.765625" style="1" customWidth="1"/>
    <col min="3588" max="3588" width="16.23046875" style="1" customWidth="1"/>
    <col min="3589" max="3589" width="2.765625" style="1" customWidth="1"/>
    <col min="3590" max="3590" width="16.23046875" style="1" customWidth="1"/>
    <col min="3591" max="3591" width="2.765625" style="1" customWidth="1"/>
    <col min="3592" max="3592" width="12.4609375" style="1" customWidth="1"/>
    <col min="3593" max="3593" width="2.4609375" style="1" customWidth="1"/>
    <col min="3594" max="3594" width="14.765625" style="1" customWidth="1"/>
    <col min="3595" max="3840" width="8.84375" style="1"/>
    <col min="3841" max="3841" width="3.3046875" style="1" customWidth="1"/>
    <col min="3842" max="3842" width="19.07421875" style="1" customWidth="1"/>
    <col min="3843" max="3843" width="2.765625" style="1" customWidth="1"/>
    <col min="3844" max="3844" width="16.23046875" style="1" customWidth="1"/>
    <col min="3845" max="3845" width="2.765625" style="1" customWidth="1"/>
    <col min="3846" max="3846" width="16.23046875" style="1" customWidth="1"/>
    <col min="3847" max="3847" width="2.765625" style="1" customWidth="1"/>
    <col min="3848" max="3848" width="12.4609375" style="1" customWidth="1"/>
    <col min="3849" max="3849" width="2.4609375" style="1" customWidth="1"/>
    <col min="3850" max="3850" width="14.765625" style="1" customWidth="1"/>
    <col min="3851" max="4096" width="8.84375" style="1"/>
    <col min="4097" max="4097" width="3.3046875" style="1" customWidth="1"/>
    <col min="4098" max="4098" width="19.07421875" style="1" customWidth="1"/>
    <col min="4099" max="4099" width="2.765625" style="1" customWidth="1"/>
    <col min="4100" max="4100" width="16.23046875" style="1" customWidth="1"/>
    <col min="4101" max="4101" width="2.765625" style="1" customWidth="1"/>
    <col min="4102" max="4102" width="16.23046875" style="1" customWidth="1"/>
    <col min="4103" max="4103" width="2.765625" style="1" customWidth="1"/>
    <col min="4104" max="4104" width="12.4609375" style="1" customWidth="1"/>
    <col min="4105" max="4105" width="2.4609375" style="1" customWidth="1"/>
    <col min="4106" max="4106" width="14.765625" style="1" customWidth="1"/>
    <col min="4107" max="4352" width="8.84375" style="1"/>
    <col min="4353" max="4353" width="3.3046875" style="1" customWidth="1"/>
    <col min="4354" max="4354" width="19.07421875" style="1" customWidth="1"/>
    <col min="4355" max="4355" width="2.765625" style="1" customWidth="1"/>
    <col min="4356" max="4356" width="16.23046875" style="1" customWidth="1"/>
    <col min="4357" max="4357" width="2.765625" style="1" customWidth="1"/>
    <col min="4358" max="4358" width="16.23046875" style="1" customWidth="1"/>
    <col min="4359" max="4359" width="2.765625" style="1" customWidth="1"/>
    <col min="4360" max="4360" width="12.4609375" style="1" customWidth="1"/>
    <col min="4361" max="4361" width="2.4609375" style="1" customWidth="1"/>
    <col min="4362" max="4362" width="14.765625" style="1" customWidth="1"/>
    <col min="4363" max="4608" width="8.84375" style="1"/>
    <col min="4609" max="4609" width="3.3046875" style="1" customWidth="1"/>
    <col min="4610" max="4610" width="19.07421875" style="1" customWidth="1"/>
    <col min="4611" max="4611" width="2.765625" style="1" customWidth="1"/>
    <col min="4612" max="4612" width="16.23046875" style="1" customWidth="1"/>
    <col min="4613" max="4613" width="2.765625" style="1" customWidth="1"/>
    <col min="4614" max="4614" width="16.23046875" style="1" customWidth="1"/>
    <col min="4615" max="4615" width="2.765625" style="1" customWidth="1"/>
    <col min="4616" max="4616" width="12.4609375" style="1" customWidth="1"/>
    <col min="4617" max="4617" width="2.4609375" style="1" customWidth="1"/>
    <col min="4618" max="4618" width="14.765625" style="1" customWidth="1"/>
    <col min="4619" max="4864" width="8.84375" style="1"/>
    <col min="4865" max="4865" width="3.3046875" style="1" customWidth="1"/>
    <col min="4866" max="4866" width="19.07421875" style="1" customWidth="1"/>
    <col min="4867" max="4867" width="2.765625" style="1" customWidth="1"/>
    <col min="4868" max="4868" width="16.23046875" style="1" customWidth="1"/>
    <col min="4869" max="4869" width="2.765625" style="1" customWidth="1"/>
    <col min="4870" max="4870" width="16.23046875" style="1" customWidth="1"/>
    <col min="4871" max="4871" width="2.765625" style="1" customWidth="1"/>
    <col min="4872" max="4872" width="12.4609375" style="1" customWidth="1"/>
    <col min="4873" max="4873" width="2.4609375" style="1" customWidth="1"/>
    <col min="4874" max="4874" width="14.765625" style="1" customWidth="1"/>
    <col min="4875" max="5120" width="8.84375" style="1"/>
    <col min="5121" max="5121" width="3.3046875" style="1" customWidth="1"/>
    <col min="5122" max="5122" width="19.07421875" style="1" customWidth="1"/>
    <col min="5123" max="5123" width="2.765625" style="1" customWidth="1"/>
    <col min="5124" max="5124" width="16.23046875" style="1" customWidth="1"/>
    <col min="5125" max="5125" width="2.765625" style="1" customWidth="1"/>
    <col min="5126" max="5126" width="16.23046875" style="1" customWidth="1"/>
    <col min="5127" max="5127" width="2.765625" style="1" customWidth="1"/>
    <col min="5128" max="5128" width="12.4609375" style="1" customWidth="1"/>
    <col min="5129" max="5129" width="2.4609375" style="1" customWidth="1"/>
    <col min="5130" max="5130" width="14.765625" style="1" customWidth="1"/>
    <col min="5131" max="5376" width="8.84375" style="1"/>
    <col min="5377" max="5377" width="3.3046875" style="1" customWidth="1"/>
    <col min="5378" max="5378" width="19.07421875" style="1" customWidth="1"/>
    <col min="5379" max="5379" width="2.765625" style="1" customWidth="1"/>
    <col min="5380" max="5380" width="16.23046875" style="1" customWidth="1"/>
    <col min="5381" max="5381" width="2.765625" style="1" customWidth="1"/>
    <col min="5382" max="5382" width="16.23046875" style="1" customWidth="1"/>
    <col min="5383" max="5383" width="2.765625" style="1" customWidth="1"/>
    <col min="5384" max="5384" width="12.4609375" style="1" customWidth="1"/>
    <col min="5385" max="5385" width="2.4609375" style="1" customWidth="1"/>
    <col min="5386" max="5386" width="14.765625" style="1" customWidth="1"/>
    <col min="5387" max="5632" width="8.84375" style="1"/>
    <col min="5633" max="5633" width="3.3046875" style="1" customWidth="1"/>
    <col min="5634" max="5634" width="19.07421875" style="1" customWidth="1"/>
    <col min="5635" max="5635" width="2.765625" style="1" customWidth="1"/>
    <col min="5636" max="5636" width="16.23046875" style="1" customWidth="1"/>
    <col min="5637" max="5637" width="2.765625" style="1" customWidth="1"/>
    <col min="5638" max="5638" width="16.23046875" style="1" customWidth="1"/>
    <col min="5639" max="5639" width="2.765625" style="1" customWidth="1"/>
    <col min="5640" max="5640" width="12.4609375" style="1" customWidth="1"/>
    <col min="5641" max="5641" width="2.4609375" style="1" customWidth="1"/>
    <col min="5642" max="5642" width="14.765625" style="1" customWidth="1"/>
    <col min="5643" max="5888" width="8.84375" style="1"/>
    <col min="5889" max="5889" width="3.3046875" style="1" customWidth="1"/>
    <col min="5890" max="5890" width="19.07421875" style="1" customWidth="1"/>
    <col min="5891" max="5891" width="2.765625" style="1" customWidth="1"/>
    <col min="5892" max="5892" width="16.23046875" style="1" customWidth="1"/>
    <col min="5893" max="5893" width="2.765625" style="1" customWidth="1"/>
    <col min="5894" max="5894" width="16.23046875" style="1" customWidth="1"/>
    <col min="5895" max="5895" width="2.765625" style="1" customWidth="1"/>
    <col min="5896" max="5896" width="12.4609375" style="1" customWidth="1"/>
    <col min="5897" max="5897" width="2.4609375" style="1" customWidth="1"/>
    <col min="5898" max="5898" width="14.765625" style="1" customWidth="1"/>
    <col min="5899" max="6144" width="8.84375" style="1"/>
    <col min="6145" max="6145" width="3.3046875" style="1" customWidth="1"/>
    <col min="6146" max="6146" width="19.07421875" style="1" customWidth="1"/>
    <col min="6147" max="6147" width="2.765625" style="1" customWidth="1"/>
    <col min="6148" max="6148" width="16.23046875" style="1" customWidth="1"/>
    <col min="6149" max="6149" width="2.765625" style="1" customWidth="1"/>
    <col min="6150" max="6150" width="16.23046875" style="1" customWidth="1"/>
    <col min="6151" max="6151" width="2.765625" style="1" customWidth="1"/>
    <col min="6152" max="6152" width="12.4609375" style="1" customWidth="1"/>
    <col min="6153" max="6153" width="2.4609375" style="1" customWidth="1"/>
    <col min="6154" max="6154" width="14.765625" style="1" customWidth="1"/>
    <col min="6155" max="6400" width="8.84375" style="1"/>
    <col min="6401" max="6401" width="3.3046875" style="1" customWidth="1"/>
    <col min="6402" max="6402" width="19.07421875" style="1" customWidth="1"/>
    <col min="6403" max="6403" width="2.765625" style="1" customWidth="1"/>
    <col min="6404" max="6404" width="16.23046875" style="1" customWidth="1"/>
    <col min="6405" max="6405" width="2.765625" style="1" customWidth="1"/>
    <col min="6406" max="6406" width="16.23046875" style="1" customWidth="1"/>
    <col min="6407" max="6407" width="2.765625" style="1" customWidth="1"/>
    <col min="6408" max="6408" width="12.4609375" style="1" customWidth="1"/>
    <col min="6409" max="6409" width="2.4609375" style="1" customWidth="1"/>
    <col min="6410" max="6410" width="14.765625" style="1" customWidth="1"/>
    <col min="6411" max="6656" width="8.84375" style="1"/>
    <col min="6657" max="6657" width="3.3046875" style="1" customWidth="1"/>
    <col min="6658" max="6658" width="19.07421875" style="1" customWidth="1"/>
    <col min="6659" max="6659" width="2.765625" style="1" customWidth="1"/>
    <col min="6660" max="6660" width="16.23046875" style="1" customWidth="1"/>
    <col min="6661" max="6661" width="2.765625" style="1" customWidth="1"/>
    <col min="6662" max="6662" width="16.23046875" style="1" customWidth="1"/>
    <col min="6663" max="6663" width="2.765625" style="1" customWidth="1"/>
    <col min="6664" max="6664" width="12.4609375" style="1" customWidth="1"/>
    <col min="6665" max="6665" width="2.4609375" style="1" customWidth="1"/>
    <col min="6666" max="6666" width="14.765625" style="1" customWidth="1"/>
    <col min="6667" max="6912" width="8.84375" style="1"/>
    <col min="6913" max="6913" width="3.3046875" style="1" customWidth="1"/>
    <col min="6914" max="6914" width="19.07421875" style="1" customWidth="1"/>
    <col min="6915" max="6915" width="2.765625" style="1" customWidth="1"/>
    <col min="6916" max="6916" width="16.23046875" style="1" customWidth="1"/>
    <col min="6917" max="6917" width="2.765625" style="1" customWidth="1"/>
    <col min="6918" max="6918" width="16.23046875" style="1" customWidth="1"/>
    <col min="6919" max="6919" width="2.765625" style="1" customWidth="1"/>
    <col min="6920" max="6920" width="12.4609375" style="1" customWidth="1"/>
    <col min="6921" max="6921" width="2.4609375" style="1" customWidth="1"/>
    <col min="6922" max="6922" width="14.765625" style="1" customWidth="1"/>
    <col min="6923" max="7168" width="8.84375" style="1"/>
    <col min="7169" max="7169" width="3.3046875" style="1" customWidth="1"/>
    <col min="7170" max="7170" width="19.07421875" style="1" customWidth="1"/>
    <col min="7171" max="7171" width="2.765625" style="1" customWidth="1"/>
    <col min="7172" max="7172" width="16.23046875" style="1" customWidth="1"/>
    <col min="7173" max="7173" width="2.765625" style="1" customWidth="1"/>
    <col min="7174" max="7174" width="16.23046875" style="1" customWidth="1"/>
    <col min="7175" max="7175" width="2.765625" style="1" customWidth="1"/>
    <col min="7176" max="7176" width="12.4609375" style="1" customWidth="1"/>
    <col min="7177" max="7177" width="2.4609375" style="1" customWidth="1"/>
    <col min="7178" max="7178" width="14.765625" style="1" customWidth="1"/>
    <col min="7179" max="7424" width="8.84375" style="1"/>
    <col min="7425" max="7425" width="3.3046875" style="1" customWidth="1"/>
    <col min="7426" max="7426" width="19.07421875" style="1" customWidth="1"/>
    <col min="7427" max="7427" width="2.765625" style="1" customWidth="1"/>
    <col min="7428" max="7428" width="16.23046875" style="1" customWidth="1"/>
    <col min="7429" max="7429" width="2.765625" style="1" customWidth="1"/>
    <col min="7430" max="7430" width="16.23046875" style="1" customWidth="1"/>
    <col min="7431" max="7431" width="2.765625" style="1" customWidth="1"/>
    <col min="7432" max="7432" width="12.4609375" style="1" customWidth="1"/>
    <col min="7433" max="7433" width="2.4609375" style="1" customWidth="1"/>
    <col min="7434" max="7434" width="14.765625" style="1" customWidth="1"/>
    <col min="7435" max="7680" width="8.84375" style="1"/>
    <col min="7681" max="7681" width="3.3046875" style="1" customWidth="1"/>
    <col min="7682" max="7682" width="19.07421875" style="1" customWidth="1"/>
    <col min="7683" max="7683" width="2.765625" style="1" customWidth="1"/>
    <col min="7684" max="7684" width="16.23046875" style="1" customWidth="1"/>
    <col min="7685" max="7685" width="2.765625" style="1" customWidth="1"/>
    <col min="7686" max="7686" width="16.23046875" style="1" customWidth="1"/>
    <col min="7687" max="7687" width="2.765625" style="1" customWidth="1"/>
    <col min="7688" max="7688" width="12.4609375" style="1" customWidth="1"/>
    <col min="7689" max="7689" width="2.4609375" style="1" customWidth="1"/>
    <col min="7690" max="7690" width="14.765625" style="1" customWidth="1"/>
    <col min="7691" max="7936" width="8.84375" style="1"/>
    <col min="7937" max="7937" width="3.3046875" style="1" customWidth="1"/>
    <col min="7938" max="7938" width="19.07421875" style="1" customWidth="1"/>
    <col min="7939" max="7939" width="2.765625" style="1" customWidth="1"/>
    <col min="7940" max="7940" width="16.23046875" style="1" customWidth="1"/>
    <col min="7941" max="7941" width="2.765625" style="1" customWidth="1"/>
    <col min="7942" max="7942" width="16.23046875" style="1" customWidth="1"/>
    <col min="7943" max="7943" width="2.765625" style="1" customWidth="1"/>
    <col min="7944" max="7944" width="12.4609375" style="1" customWidth="1"/>
    <col min="7945" max="7945" width="2.4609375" style="1" customWidth="1"/>
    <col min="7946" max="7946" width="14.765625" style="1" customWidth="1"/>
    <col min="7947" max="8192" width="8.84375" style="1"/>
    <col min="8193" max="8193" width="3.3046875" style="1" customWidth="1"/>
    <col min="8194" max="8194" width="19.07421875" style="1" customWidth="1"/>
    <col min="8195" max="8195" width="2.765625" style="1" customWidth="1"/>
    <col min="8196" max="8196" width="16.23046875" style="1" customWidth="1"/>
    <col min="8197" max="8197" width="2.765625" style="1" customWidth="1"/>
    <col min="8198" max="8198" width="16.23046875" style="1" customWidth="1"/>
    <col min="8199" max="8199" width="2.765625" style="1" customWidth="1"/>
    <col min="8200" max="8200" width="12.4609375" style="1" customWidth="1"/>
    <col min="8201" max="8201" width="2.4609375" style="1" customWidth="1"/>
    <col min="8202" max="8202" width="14.765625" style="1" customWidth="1"/>
    <col min="8203" max="8448" width="8.84375" style="1"/>
    <col min="8449" max="8449" width="3.3046875" style="1" customWidth="1"/>
    <col min="8450" max="8450" width="19.07421875" style="1" customWidth="1"/>
    <col min="8451" max="8451" width="2.765625" style="1" customWidth="1"/>
    <col min="8452" max="8452" width="16.23046875" style="1" customWidth="1"/>
    <col min="8453" max="8453" width="2.765625" style="1" customWidth="1"/>
    <col min="8454" max="8454" width="16.23046875" style="1" customWidth="1"/>
    <col min="8455" max="8455" width="2.765625" style="1" customWidth="1"/>
    <col min="8456" max="8456" width="12.4609375" style="1" customWidth="1"/>
    <col min="8457" max="8457" width="2.4609375" style="1" customWidth="1"/>
    <col min="8458" max="8458" width="14.765625" style="1" customWidth="1"/>
    <col min="8459" max="8704" width="8.84375" style="1"/>
    <col min="8705" max="8705" width="3.3046875" style="1" customWidth="1"/>
    <col min="8706" max="8706" width="19.07421875" style="1" customWidth="1"/>
    <col min="8707" max="8707" width="2.765625" style="1" customWidth="1"/>
    <col min="8708" max="8708" width="16.23046875" style="1" customWidth="1"/>
    <col min="8709" max="8709" width="2.765625" style="1" customWidth="1"/>
    <col min="8710" max="8710" width="16.23046875" style="1" customWidth="1"/>
    <col min="8711" max="8711" width="2.765625" style="1" customWidth="1"/>
    <col min="8712" max="8712" width="12.4609375" style="1" customWidth="1"/>
    <col min="8713" max="8713" width="2.4609375" style="1" customWidth="1"/>
    <col min="8714" max="8714" width="14.765625" style="1" customWidth="1"/>
    <col min="8715" max="8960" width="8.84375" style="1"/>
    <col min="8961" max="8961" width="3.3046875" style="1" customWidth="1"/>
    <col min="8962" max="8962" width="19.07421875" style="1" customWidth="1"/>
    <col min="8963" max="8963" width="2.765625" style="1" customWidth="1"/>
    <col min="8964" max="8964" width="16.23046875" style="1" customWidth="1"/>
    <col min="8965" max="8965" width="2.765625" style="1" customWidth="1"/>
    <col min="8966" max="8966" width="16.23046875" style="1" customWidth="1"/>
    <col min="8967" max="8967" width="2.765625" style="1" customWidth="1"/>
    <col min="8968" max="8968" width="12.4609375" style="1" customWidth="1"/>
    <col min="8969" max="8969" width="2.4609375" style="1" customWidth="1"/>
    <col min="8970" max="8970" width="14.765625" style="1" customWidth="1"/>
    <col min="8971" max="9216" width="8.84375" style="1"/>
    <col min="9217" max="9217" width="3.3046875" style="1" customWidth="1"/>
    <col min="9218" max="9218" width="19.07421875" style="1" customWidth="1"/>
    <col min="9219" max="9219" width="2.765625" style="1" customWidth="1"/>
    <col min="9220" max="9220" width="16.23046875" style="1" customWidth="1"/>
    <col min="9221" max="9221" width="2.765625" style="1" customWidth="1"/>
    <col min="9222" max="9222" width="16.23046875" style="1" customWidth="1"/>
    <col min="9223" max="9223" width="2.765625" style="1" customWidth="1"/>
    <col min="9224" max="9224" width="12.4609375" style="1" customWidth="1"/>
    <col min="9225" max="9225" width="2.4609375" style="1" customWidth="1"/>
    <col min="9226" max="9226" width="14.765625" style="1" customWidth="1"/>
    <col min="9227" max="9472" width="8.84375" style="1"/>
    <col min="9473" max="9473" width="3.3046875" style="1" customWidth="1"/>
    <col min="9474" max="9474" width="19.07421875" style="1" customWidth="1"/>
    <col min="9475" max="9475" width="2.765625" style="1" customWidth="1"/>
    <col min="9476" max="9476" width="16.23046875" style="1" customWidth="1"/>
    <col min="9477" max="9477" width="2.765625" style="1" customWidth="1"/>
    <col min="9478" max="9478" width="16.23046875" style="1" customWidth="1"/>
    <col min="9479" max="9479" width="2.765625" style="1" customWidth="1"/>
    <col min="9480" max="9480" width="12.4609375" style="1" customWidth="1"/>
    <col min="9481" max="9481" width="2.4609375" style="1" customWidth="1"/>
    <col min="9482" max="9482" width="14.765625" style="1" customWidth="1"/>
    <col min="9483" max="9728" width="8.84375" style="1"/>
    <col min="9729" max="9729" width="3.3046875" style="1" customWidth="1"/>
    <col min="9730" max="9730" width="19.07421875" style="1" customWidth="1"/>
    <col min="9731" max="9731" width="2.765625" style="1" customWidth="1"/>
    <col min="9732" max="9732" width="16.23046875" style="1" customWidth="1"/>
    <col min="9733" max="9733" width="2.765625" style="1" customWidth="1"/>
    <col min="9734" max="9734" width="16.23046875" style="1" customWidth="1"/>
    <col min="9735" max="9735" width="2.765625" style="1" customWidth="1"/>
    <col min="9736" max="9736" width="12.4609375" style="1" customWidth="1"/>
    <col min="9737" max="9737" width="2.4609375" style="1" customWidth="1"/>
    <col min="9738" max="9738" width="14.765625" style="1" customWidth="1"/>
    <col min="9739" max="9984" width="8.84375" style="1"/>
    <col min="9985" max="9985" width="3.3046875" style="1" customWidth="1"/>
    <col min="9986" max="9986" width="19.07421875" style="1" customWidth="1"/>
    <col min="9987" max="9987" width="2.765625" style="1" customWidth="1"/>
    <col min="9988" max="9988" width="16.23046875" style="1" customWidth="1"/>
    <col min="9989" max="9989" width="2.765625" style="1" customWidth="1"/>
    <col min="9990" max="9990" width="16.23046875" style="1" customWidth="1"/>
    <col min="9991" max="9991" width="2.765625" style="1" customWidth="1"/>
    <col min="9992" max="9992" width="12.4609375" style="1" customWidth="1"/>
    <col min="9993" max="9993" width="2.4609375" style="1" customWidth="1"/>
    <col min="9994" max="9994" width="14.765625" style="1" customWidth="1"/>
    <col min="9995" max="10240" width="8.84375" style="1"/>
    <col min="10241" max="10241" width="3.3046875" style="1" customWidth="1"/>
    <col min="10242" max="10242" width="19.07421875" style="1" customWidth="1"/>
    <col min="10243" max="10243" width="2.765625" style="1" customWidth="1"/>
    <col min="10244" max="10244" width="16.23046875" style="1" customWidth="1"/>
    <col min="10245" max="10245" width="2.765625" style="1" customWidth="1"/>
    <col min="10246" max="10246" width="16.23046875" style="1" customWidth="1"/>
    <col min="10247" max="10247" width="2.765625" style="1" customWidth="1"/>
    <col min="10248" max="10248" width="12.4609375" style="1" customWidth="1"/>
    <col min="10249" max="10249" width="2.4609375" style="1" customWidth="1"/>
    <col min="10250" max="10250" width="14.765625" style="1" customWidth="1"/>
    <col min="10251" max="10496" width="8.84375" style="1"/>
    <col min="10497" max="10497" width="3.3046875" style="1" customWidth="1"/>
    <col min="10498" max="10498" width="19.07421875" style="1" customWidth="1"/>
    <col min="10499" max="10499" width="2.765625" style="1" customWidth="1"/>
    <col min="10500" max="10500" width="16.23046875" style="1" customWidth="1"/>
    <col min="10501" max="10501" width="2.765625" style="1" customWidth="1"/>
    <col min="10502" max="10502" width="16.23046875" style="1" customWidth="1"/>
    <col min="10503" max="10503" width="2.765625" style="1" customWidth="1"/>
    <col min="10504" max="10504" width="12.4609375" style="1" customWidth="1"/>
    <col min="10505" max="10505" width="2.4609375" style="1" customWidth="1"/>
    <col min="10506" max="10506" width="14.765625" style="1" customWidth="1"/>
    <col min="10507" max="10752" width="8.84375" style="1"/>
    <col min="10753" max="10753" width="3.3046875" style="1" customWidth="1"/>
    <col min="10754" max="10754" width="19.07421875" style="1" customWidth="1"/>
    <col min="10755" max="10755" width="2.765625" style="1" customWidth="1"/>
    <col min="10756" max="10756" width="16.23046875" style="1" customWidth="1"/>
    <col min="10757" max="10757" width="2.765625" style="1" customWidth="1"/>
    <col min="10758" max="10758" width="16.23046875" style="1" customWidth="1"/>
    <col min="10759" max="10759" width="2.765625" style="1" customWidth="1"/>
    <col min="10760" max="10760" width="12.4609375" style="1" customWidth="1"/>
    <col min="10761" max="10761" width="2.4609375" style="1" customWidth="1"/>
    <col min="10762" max="10762" width="14.765625" style="1" customWidth="1"/>
    <col min="10763" max="11008" width="8.84375" style="1"/>
    <col min="11009" max="11009" width="3.3046875" style="1" customWidth="1"/>
    <col min="11010" max="11010" width="19.07421875" style="1" customWidth="1"/>
    <col min="11011" max="11011" width="2.765625" style="1" customWidth="1"/>
    <col min="11012" max="11012" width="16.23046875" style="1" customWidth="1"/>
    <col min="11013" max="11013" width="2.765625" style="1" customWidth="1"/>
    <col min="11014" max="11014" width="16.23046875" style="1" customWidth="1"/>
    <col min="11015" max="11015" width="2.765625" style="1" customWidth="1"/>
    <col min="11016" max="11016" width="12.4609375" style="1" customWidth="1"/>
    <col min="11017" max="11017" width="2.4609375" style="1" customWidth="1"/>
    <col min="11018" max="11018" width="14.765625" style="1" customWidth="1"/>
    <col min="11019" max="11264" width="8.84375" style="1"/>
    <col min="11265" max="11265" width="3.3046875" style="1" customWidth="1"/>
    <col min="11266" max="11266" width="19.07421875" style="1" customWidth="1"/>
    <col min="11267" max="11267" width="2.765625" style="1" customWidth="1"/>
    <col min="11268" max="11268" width="16.23046875" style="1" customWidth="1"/>
    <col min="11269" max="11269" width="2.765625" style="1" customWidth="1"/>
    <col min="11270" max="11270" width="16.23046875" style="1" customWidth="1"/>
    <col min="11271" max="11271" width="2.765625" style="1" customWidth="1"/>
    <col min="11272" max="11272" width="12.4609375" style="1" customWidth="1"/>
    <col min="11273" max="11273" width="2.4609375" style="1" customWidth="1"/>
    <col min="11274" max="11274" width="14.765625" style="1" customWidth="1"/>
    <col min="11275" max="11520" width="8.84375" style="1"/>
    <col min="11521" max="11521" width="3.3046875" style="1" customWidth="1"/>
    <col min="11522" max="11522" width="19.07421875" style="1" customWidth="1"/>
    <col min="11523" max="11523" width="2.765625" style="1" customWidth="1"/>
    <col min="11524" max="11524" width="16.23046875" style="1" customWidth="1"/>
    <col min="11525" max="11525" width="2.765625" style="1" customWidth="1"/>
    <col min="11526" max="11526" width="16.23046875" style="1" customWidth="1"/>
    <col min="11527" max="11527" width="2.765625" style="1" customWidth="1"/>
    <col min="11528" max="11528" width="12.4609375" style="1" customWidth="1"/>
    <col min="11529" max="11529" width="2.4609375" style="1" customWidth="1"/>
    <col min="11530" max="11530" width="14.765625" style="1" customWidth="1"/>
    <col min="11531" max="11776" width="8.84375" style="1"/>
    <col min="11777" max="11777" width="3.3046875" style="1" customWidth="1"/>
    <col min="11778" max="11778" width="19.07421875" style="1" customWidth="1"/>
    <col min="11779" max="11779" width="2.765625" style="1" customWidth="1"/>
    <col min="11780" max="11780" width="16.23046875" style="1" customWidth="1"/>
    <col min="11781" max="11781" width="2.765625" style="1" customWidth="1"/>
    <col min="11782" max="11782" width="16.23046875" style="1" customWidth="1"/>
    <col min="11783" max="11783" width="2.765625" style="1" customWidth="1"/>
    <col min="11784" max="11784" width="12.4609375" style="1" customWidth="1"/>
    <col min="11785" max="11785" width="2.4609375" style="1" customWidth="1"/>
    <col min="11786" max="11786" width="14.765625" style="1" customWidth="1"/>
    <col min="11787" max="12032" width="8.84375" style="1"/>
    <col min="12033" max="12033" width="3.3046875" style="1" customWidth="1"/>
    <col min="12034" max="12034" width="19.07421875" style="1" customWidth="1"/>
    <col min="12035" max="12035" width="2.765625" style="1" customWidth="1"/>
    <col min="12036" max="12036" width="16.23046875" style="1" customWidth="1"/>
    <col min="12037" max="12037" width="2.765625" style="1" customWidth="1"/>
    <col min="12038" max="12038" width="16.23046875" style="1" customWidth="1"/>
    <col min="12039" max="12039" width="2.765625" style="1" customWidth="1"/>
    <col min="12040" max="12040" width="12.4609375" style="1" customWidth="1"/>
    <col min="12041" max="12041" width="2.4609375" style="1" customWidth="1"/>
    <col min="12042" max="12042" width="14.765625" style="1" customWidth="1"/>
    <col min="12043" max="12288" width="8.84375" style="1"/>
    <col min="12289" max="12289" width="3.3046875" style="1" customWidth="1"/>
    <col min="12290" max="12290" width="19.07421875" style="1" customWidth="1"/>
    <col min="12291" max="12291" width="2.765625" style="1" customWidth="1"/>
    <col min="12292" max="12292" width="16.23046875" style="1" customWidth="1"/>
    <col min="12293" max="12293" width="2.765625" style="1" customWidth="1"/>
    <col min="12294" max="12294" width="16.23046875" style="1" customWidth="1"/>
    <col min="12295" max="12295" width="2.765625" style="1" customWidth="1"/>
    <col min="12296" max="12296" width="12.4609375" style="1" customWidth="1"/>
    <col min="12297" max="12297" width="2.4609375" style="1" customWidth="1"/>
    <col min="12298" max="12298" width="14.765625" style="1" customWidth="1"/>
    <col min="12299" max="12544" width="8.84375" style="1"/>
    <col min="12545" max="12545" width="3.3046875" style="1" customWidth="1"/>
    <col min="12546" max="12546" width="19.07421875" style="1" customWidth="1"/>
    <col min="12547" max="12547" width="2.765625" style="1" customWidth="1"/>
    <col min="12548" max="12548" width="16.23046875" style="1" customWidth="1"/>
    <col min="12549" max="12549" width="2.765625" style="1" customWidth="1"/>
    <col min="12550" max="12550" width="16.23046875" style="1" customWidth="1"/>
    <col min="12551" max="12551" width="2.765625" style="1" customWidth="1"/>
    <col min="12552" max="12552" width="12.4609375" style="1" customWidth="1"/>
    <col min="12553" max="12553" width="2.4609375" style="1" customWidth="1"/>
    <col min="12554" max="12554" width="14.765625" style="1" customWidth="1"/>
    <col min="12555" max="12800" width="8.84375" style="1"/>
    <col min="12801" max="12801" width="3.3046875" style="1" customWidth="1"/>
    <col min="12802" max="12802" width="19.07421875" style="1" customWidth="1"/>
    <col min="12803" max="12803" width="2.765625" style="1" customWidth="1"/>
    <col min="12804" max="12804" width="16.23046875" style="1" customWidth="1"/>
    <col min="12805" max="12805" width="2.765625" style="1" customWidth="1"/>
    <col min="12806" max="12806" width="16.23046875" style="1" customWidth="1"/>
    <col min="12807" max="12807" width="2.765625" style="1" customWidth="1"/>
    <col min="12808" max="12808" width="12.4609375" style="1" customWidth="1"/>
    <col min="12809" max="12809" width="2.4609375" style="1" customWidth="1"/>
    <col min="12810" max="12810" width="14.765625" style="1" customWidth="1"/>
    <col min="12811" max="13056" width="8.84375" style="1"/>
    <col min="13057" max="13057" width="3.3046875" style="1" customWidth="1"/>
    <col min="13058" max="13058" width="19.07421875" style="1" customWidth="1"/>
    <col min="13059" max="13059" width="2.765625" style="1" customWidth="1"/>
    <col min="13060" max="13060" width="16.23046875" style="1" customWidth="1"/>
    <col min="13061" max="13061" width="2.765625" style="1" customWidth="1"/>
    <col min="13062" max="13062" width="16.23046875" style="1" customWidth="1"/>
    <col min="13063" max="13063" width="2.765625" style="1" customWidth="1"/>
    <col min="13064" max="13064" width="12.4609375" style="1" customWidth="1"/>
    <col min="13065" max="13065" width="2.4609375" style="1" customWidth="1"/>
    <col min="13066" max="13066" width="14.765625" style="1" customWidth="1"/>
    <col min="13067" max="13312" width="8.84375" style="1"/>
    <col min="13313" max="13313" width="3.3046875" style="1" customWidth="1"/>
    <col min="13314" max="13314" width="19.07421875" style="1" customWidth="1"/>
    <col min="13315" max="13315" width="2.765625" style="1" customWidth="1"/>
    <col min="13316" max="13316" width="16.23046875" style="1" customWidth="1"/>
    <col min="13317" max="13317" width="2.765625" style="1" customWidth="1"/>
    <col min="13318" max="13318" width="16.23046875" style="1" customWidth="1"/>
    <col min="13319" max="13319" width="2.765625" style="1" customWidth="1"/>
    <col min="13320" max="13320" width="12.4609375" style="1" customWidth="1"/>
    <col min="13321" max="13321" width="2.4609375" style="1" customWidth="1"/>
    <col min="13322" max="13322" width="14.765625" style="1" customWidth="1"/>
    <col min="13323" max="13568" width="8.84375" style="1"/>
    <col min="13569" max="13569" width="3.3046875" style="1" customWidth="1"/>
    <col min="13570" max="13570" width="19.07421875" style="1" customWidth="1"/>
    <col min="13571" max="13571" width="2.765625" style="1" customWidth="1"/>
    <col min="13572" max="13572" width="16.23046875" style="1" customWidth="1"/>
    <col min="13573" max="13573" width="2.765625" style="1" customWidth="1"/>
    <col min="13574" max="13574" width="16.23046875" style="1" customWidth="1"/>
    <col min="13575" max="13575" width="2.765625" style="1" customWidth="1"/>
    <col min="13576" max="13576" width="12.4609375" style="1" customWidth="1"/>
    <col min="13577" max="13577" width="2.4609375" style="1" customWidth="1"/>
    <col min="13578" max="13578" width="14.765625" style="1" customWidth="1"/>
    <col min="13579" max="13824" width="8.84375" style="1"/>
    <col min="13825" max="13825" width="3.3046875" style="1" customWidth="1"/>
    <col min="13826" max="13826" width="19.07421875" style="1" customWidth="1"/>
    <col min="13827" max="13827" width="2.765625" style="1" customWidth="1"/>
    <col min="13828" max="13828" width="16.23046875" style="1" customWidth="1"/>
    <col min="13829" max="13829" width="2.765625" style="1" customWidth="1"/>
    <col min="13830" max="13830" width="16.23046875" style="1" customWidth="1"/>
    <col min="13831" max="13831" width="2.765625" style="1" customWidth="1"/>
    <col min="13832" max="13832" width="12.4609375" style="1" customWidth="1"/>
    <col min="13833" max="13833" width="2.4609375" style="1" customWidth="1"/>
    <col min="13834" max="13834" width="14.765625" style="1" customWidth="1"/>
    <col min="13835" max="14080" width="8.84375" style="1"/>
    <col min="14081" max="14081" width="3.3046875" style="1" customWidth="1"/>
    <col min="14082" max="14082" width="19.07421875" style="1" customWidth="1"/>
    <col min="14083" max="14083" width="2.765625" style="1" customWidth="1"/>
    <col min="14084" max="14084" width="16.23046875" style="1" customWidth="1"/>
    <col min="14085" max="14085" width="2.765625" style="1" customWidth="1"/>
    <col min="14086" max="14086" width="16.23046875" style="1" customWidth="1"/>
    <col min="14087" max="14087" width="2.765625" style="1" customWidth="1"/>
    <col min="14088" max="14088" width="12.4609375" style="1" customWidth="1"/>
    <col min="14089" max="14089" width="2.4609375" style="1" customWidth="1"/>
    <col min="14090" max="14090" width="14.765625" style="1" customWidth="1"/>
    <col min="14091" max="14336" width="8.84375" style="1"/>
    <col min="14337" max="14337" width="3.3046875" style="1" customWidth="1"/>
    <col min="14338" max="14338" width="19.07421875" style="1" customWidth="1"/>
    <col min="14339" max="14339" width="2.765625" style="1" customWidth="1"/>
    <col min="14340" max="14340" width="16.23046875" style="1" customWidth="1"/>
    <col min="14341" max="14341" width="2.765625" style="1" customWidth="1"/>
    <col min="14342" max="14342" width="16.23046875" style="1" customWidth="1"/>
    <col min="14343" max="14343" width="2.765625" style="1" customWidth="1"/>
    <col min="14344" max="14344" width="12.4609375" style="1" customWidth="1"/>
    <col min="14345" max="14345" width="2.4609375" style="1" customWidth="1"/>
    <col min="14346" max="14346" width="14.765625" style="1" customWidth="1"/>
    <col min="14347" max="14592" width="8.84375" style="1"/>
    <col min="14593" max="14593" width="3.3046875" style="1" customWidth="1"/>
    <col min="14594" max="14594" width="19.07421875" style="1" customWidth="1"/>
    <col min="14595" max="14595" width="2.765625" style="1" customWidth="1"/>
    <col min="14596" max="14596" width="16.23046875" style="1" customWidth="1"/>
    <col min="14597" max="14597" width="2.765625" style="1" customWidth="1"/>
    <col min="14598" max="14598" width="16.23046875" style="1" customWidth="1"/>
    <col min="14599" max="14599" width="2.765625" style="1" customWidth="1"/>
    <col min="14600" max="14600" width="12.4609375" style="1" customWidth="1"/>
    <col min="14601" max="14601" width="2.4609375" style="1" customWidth="1"/>
    <col min="14602" max="14602" width="14.765625" style="1" customWidth="1"/>
    <col min="14603" max="14848" width="8.84375" style="1"/>
    <col min="14849" max="14849" width="3.3046875" style="1" customWidth="1"/>
    <col min="14850" max="14850" width="19.07421875" style="1" customWidth="1"/>
    <col min="14851" max="14851" width="2.765625" style="1" customWidth="1"/>
    <col min="14852" max="14852" width="16.23046875" style="1" customWidth="1"/>
    <col min="14853" max="14853" width="2.765625" style="1" customWidth="1"/>
    <col min="14854" max="14854" width="16.23046875" style="1" customWidth="1"/>
    <col min="14855" max="14855" width="2.765625" style="1" customWidth="1"/>
    <col min="14856" max="14856" width="12.4609375" style="1" customWidth="1"/>
    <col min="14857" max="14857" width="2.4609375" style="1" customWidth="1"/>
    <col min="14858" max="14858" width="14.765625" style="1" customWidth="1"/>
    <col min="14859" max="15104" width="8.84375" style="1"/>
    <col min="15105" max="15105" width="3.3046875" style="1" customWidth="1"/>
    <col min="15106" max="15106" width="19.07421875" style="1" customWidth="1"/>
    <col min="15107" max="15107" width="2.765625" style="1" customWidth="1"/>
    <col min="15108" max="15108" width="16.23046875" style="1" customWidth="1"/>
    <col min="15109" max="15109" width="2.765625" style="1" customWidth="1"/>
    <col min="15110" max="15110" width="16.23046875" style="1" customWidth="1"/>
    <col min="15111" max="15111" width="2.765625" style="1" customWidth="1"/>
    <col min="15112" max="15112" width="12.4609375" style="1" customWidth="1"/>
    <col min="15113" max="15113" width="2.4609375" style="1" customWidth="1"/>
    <col min="15114" max="15114" width="14.765625" style="1" customWidth="1"/>
    <col min="15115" max="15360" width="8.84375" style="1"/>
    <col min="15361" max="15361" width="3.3046875" style="1" customWidth="1"/>
    <col min="15362" max="15362" width="19.07421875" style="1" customWidth="1"/>
    <col min="15363" max="15363" width="2.765625" style="1" customWidth="1"/>
    <col min="15364" max="15364" width="16.23046875" style="1" customWidth="1"/>
    <col min="15365" max="15365" width="2.765625" style="1" customWidth="1"/>
    <col min="15366" max="15366" width="16.23046875" style="1" customWidth="1"/>
    <col min="15367" max="15367" width="2.765625" style="1" customWidth="1"/>
    <col min="15368" max="15368" width="12.4609375" style="1" customWidth="1"/>
    <col min="15369" max="15369" width="2.4609375" style="1" customWidth="1"/>
    <col min="15370" max="15370" width="14.765625" style="1" customWidth="1"/>
    <col min="15371" max="15616" width="8.84375" style="1"/>
    <col min="15617" max="15617" width="3.3046875" style="1" customWidth="1"/>
    <col min="15618" max="15618" width="19.07421875" style="1" customWidth="1"/>
    <col min="15619" max="15619" width="2.765625" style="1" customWidth="1"/>
    <col min="15620" max="15620" width="16.23046875" style="1" customWidth="1"/>
    <col min="15621" max="15621" width="2.765625" style="1" customWidth="1"/>
    <col min="15622" max="15622" width="16.23046875" style="1" customWidth="1"/>
    <col min="15623" max="15623" width="2.765625" style="1" customWidth="1"/>
    <col min="15624" max="15624" width="12.4609375" style="1" customWidth="1"/>
    <col min="15625" max="15625" width="2.4609375" style="1" customWidth="1"/>
    <col min="15626" max="15626" width="14.765625" style="1" customWidth="1"/>
    <col min="15627" max="15872" width="8.84375" style="1"/>
    <col min="15873" max="15873" width="3.3046875" style="1" customWidth="1"/>
    <col min="15874" max="15874" width="19.07421875" style="1" customWidth="1"/>
    <col min="15875" max="15875" width="2.765625" style="1" customWidth="1"/>
    <col min="15876" max="15876" width="16.23046875" style="1" customWidth="1"/>
    <col min="15877" max="15877" width="2.765625" style="1" customWidth="1"/>
    <col min="15878" max="15878" width="16.23046875" style="1" customWidth="1"/>
    <col min="15879" max="15879" width="2.765625" style="1" customWidth="1"/>
    <col min="15880" max="15880" width="12.4609375" style="1" customWidth="1"/>
    <col min="15881" max="15881" width="2.4609375" style="1" customWidth="1"/>
    <col min="15882" max="15882" width="14.765625" style="1" customWidth="1"/>
    <col min="15883" max="16128" width="8.84375" style="1"/>
    <col min="16129" max="16129" width="3.3046875" style="1" customWidth="1"/>
    <col min="16130" max="16130" width="19.07421875" style="1" customWidth="1"/>
    <col min="16131" max="16131" width="2.765625" style="1" customWidth="1"/>
    <col min="16132" max="16132" width="16.23046875" style="1" customWidth="1"/>
    <col min="16133" max="16133" width="2.765625" style="1" customWidth="1"/>
    <col min="16134" max="16134" width="16.23046875" style="1" customWidth="1"/>
    <col min="16135" max="16135" width="2.765625" style="1" customWidth="1"/>
    <col min="16136" max="16136" width="12.4609375" style="1" customWidth="1"/>
    <col min="16137" max="16137" width="2.4609375" style="1" customWidth="1"/>
    <col min="16138" max="16138" width="14.765625" style="1" customWidth="1"/>
    <col min="16139" max="16384" width="8.84375" style="1"/>
  </cols>
  <sheetData>
    <row r="1" spans="2:10" x14ac:dyDescent="0.35">
      <c r="B1" s="2" t="s">
        <v>138</v>
      </c>
      <c r="J1" s="3" t="s">
        <v>137</v>
      </c>
    </row>
    <row r="2" spans="2:10" s="4" customFormat="1" ht="6" customHeight="1" x14ac:dyDescent="0.25"/>
    <row r="3" spans="2:10" s="4" customFormat="1" ht="13" x14ac:dyDescent="0.3">
      <c r="B3" s="5" t="s">
        <v>26</v>
      </c>
    </row>
    <row r="4" spans="2:10" s="4" customFormat="1" ht="6" customHeight="1" x14ac:dyDescent="0.25"/>
    <row r="5" spans="2:10" s="4" customFormat="1" ht="13" x14ac:dyDescent="0.3">
      <c r="B5" s="5" t="s">
        <v>45</v>
      </c>
    </row>
    <row r="6" spans="2:10" s="4" customFormat="1" ht="12.75" customHeight="1" x14ac:dyDescent="0.3">
      <c r="B6" s="6"/>
      <c r="C6" s="6"/>
      <c r="D6" s="6"/>
      <c r="E6" s="6"/>
      <c r="F6" s="6"/>
      <c r="G6" s="6"/>
      <c r="H6" s="7"/>
      <c r="I6" s="6"/>
      <c r="J6" s="243" t="s">
        <v>52</v>
      </c>
    </row>
    <row r="7" spans="2:10" s="5" customFormat="1" ht="25.5" customHeight="1" x14ac:dyDescent="0.3">
      <c r="B7" s="340" t="s">
        <v>0</v>
      </c>
      <c r="D7" s="354" t="s">
        <v>46</v>
      </c>
      <c r="E7" s="354"/>
      <c r="F7" s="354"/>
      <c r="H7" s="349" t="s">
        <v>49</v>
      </c>
      <c r="J7" s="355" t="s">
        <v>50</v>
      </c>
    </row>
    <row r="8" spans="2:10" s="5" customFormat="1" ht="25.5" customHeight="1" x14ac:dyDescent="0.3">
      <c r="B8" s="341"/>
      <c r="D8" s="210" t="s">
        <v>47</v>
      </c>
      <c r="E8" s="8"/>
      <c r="F8" s="210" t="s">
        <v>48</v>
      </c>
      <c r="G8" s="8"/>
      <c r="H8" s="343"/>
      <c r="J8" s="356"/>
    </row>
    <row r="9" spans="2:10" s="4" customFormat="1" ht="6" customHeight="1" x14ac:dyDescent="0.25"/>
    <row r="10" spans="2:10" s="4" customFormat="1" ht="12.5" x14ac:dyDescent="0.25">
      <c r="B10" s="4" t="s">
        <v>3</v>
      </c>
      <c r="D10" s="163">
        <v>2865.3494354658214</v>
      </c>
      <c r="E10" s="17"/>
      <c r="F10" s="163">
        <v>5299.8229997521039</v>
      </c>
      <c r="G10" s="17"/>
      <c r="H10" s="163">
        <v>0</v>
      </c>
      <c r="I10" s="17"/>
      <c r="J10" s="17">
        <v>8165.1724352179253</v>
      </c>
    </row>
    <row r="11" spans="2:10" s="4" customFormat="1" ht="12.5" x14ac:dyDescent="0.25">
      <c r="B11" s="4" t="s">
        <v>4</v>
      </c>
      <c r="D11" s="163">
        <v>5217.5443127939179</v>
      </c>
      <c r="E11" s="17"/>
      <c r="F11" s="163">
        <v>9655.9848715290245</v>
      </c>
      <c r="G11" s="17"/>
      <c r="H11" s="163">
        <v>0</v>
      </c>
      <c r="I11" s="17"/>
      <c r="J11" s="17">
        <v>14873.529184322942</v>
      </c>
    </row>
    <row r="12" spans="2:10" s="4" customFormat="1" ht="12.5" x14ac:dyDescent="0.25">
      <c r="B12" s="4" t="s">
        <v>5</v>
      </c>
      <c r="D12" s="163">
        <v>4383.7829891248011</v>
      </c>
      <c r="E12" s="17"/>
      <c r="F12" s="163">
        <v>8112.7954801697033</v>
      </c>
      <c r="G12" s="17"/>
      <c r="H12" s="163">
        <v>0</v>
      </c>
      <c r="I12" s="17"/>
      <c r="J12" s="17">
        <v>12496.578469294505</v>
      </c>
    </row>
    <row r="13" spans="2:10" s="4" customFormat="1" ht="12.5" x14ac:dyDescent="0.25">
      <c r="B13" s="4" t="s">
        <v>6</v>
      </c>
      <c r="D13" s="163">
        <v>4007.1572643839381</v>
      </c>
      <c r="E13" s="17"/>
      <c r="F13" s="163">
        <v>7411.5933448367123</v>
      </c>
      <c r="G13" s="17"/>
      <c r="H13" s="163">
        <v>0</v>
      </c>
      <c r="I13" s="17"/>
      <c r="J13" s="17">
        <v>11418.750609220649</v>
      </c>
    </row>
    <row r="14" spans="2:10" s="4" customFormat="1" ht="12.5" x14ac:dyDescent="0.25">
      <c r="B14" s="4" t="s">
        <v>7</v>
      </c>
      <c r="D14" s="163">
        <v>5332.9802541565641</v>
      </c>
      <c r="E14" s="17"/>
      <c r="F14" s="163">
        <v>9864.890551849594</v>
      </c>
      <c r="G14" s="17"/>
      <c r="H14" s="163">
        <v>0</v>
      </c>
      <c r="I14" s="17"/>
      <c r="J14" s="17">
        <v>15197.870806006158</v>
      </c>
    </row>
    <row r="15" spans="2:10" s="4" customFormat="1" ht="12.5" x14ac:dyDescent="0.25">
      <c r="B15" s="4" t="s">
        <v>8</v>
      </c>
      <c r="D15" s="163">
        <v>4410.0144583930678</v>
      </c>
      <c r="E15" s="17"/>
      <c r="F15" s="163">
        <v>8163.4791576147582</v>
      </c>
      <c r="G15" s="17"/>
      <c r="H15" s="163">
        <v>0</v>
      </c>
      <c r="I15" s="17"/>
      <c r="J15" s="17">
        <v>12573.493616007825</v>
      </c>
    </row>
    <row r="16" spans="2:10" s="4" customFormat="1" ht="12.5" x14ac:dyDescent="0.25">
      <c r="B16" s="4" t="s">
        <v>9</v>
      </c>
      <c r="D16" s="163">
        <v>6077.0512678312407</v>
      </c>
      <c r="E16" s="17"/>
      <c r="F16" s="163">
        <v>11240.608312581353</v>
      </c>
      <c r="G16" s="17"/>
      <c r="H16" s="163">
        <v>0</v>
      </c>
      <c r="I16" s="17"/>
      <c r="J16" s="17">
        <v>17317.659580412594</v>
      </c>
    </row>
    <row r="17" spans="2:10" s="4" customFormat="1" ht="12.5" x14ac:dyDescent="0.25">
      <c r="B17" s="4" t="s">
        <v>10</v>
      </c>
      <c r="D17" s="163">
        <v>3448.0169298796395</v>
      </c>
      <c r="E17" s="17"/>
      <c r="F17" s="163">
        <v>6388.4013685478421</v>
      </c>
      <c r="G17" s="17"/>
      <c r="H17" s="163">
        <v>-1.5624173024447177</v>
      </c>
      <c r="I17" s="17"/>
      <c r="J17" s="17">
        <v>9834.8558811250368</v>
      </c>
    </row>
    <row r="18" spans="2:10" s="4" customFormat="1" ht="12.5" x14ac:dyDescent="0.25">
      <c r="B18" s="4" t="s">
        <v>11</v>
      </c>
      <c r="D18" s="163">
        <v>4836.694728288584</v>
      </c>
      <c r="E18" s="17"/>
      <c r="F18" s="163">
        <v>8950.1740530138632</v>
      </c>
      <c r="G18" s="17"/>
      <c r="H18" s="163">
        <v>-2.7041780061763467</v>
      </c>
      <c r="I18" s="17"/>
      <c r="J18" s="17">
        <v>13784.164603296271</v>
      </c>
    </row>
    <row r="19" spans="2:10" s="4" customFormat="1" ht="12.5" x14ac:dyDescent="0.25">
      <c r="B19" s="4" t="s">
        <v>12</v>
      </c>
      <c r="D19" s="163">
        <v>7226.9743206566282</v>
      </c>
      <c r="E19" s="17"/>
      <c r="F19" s="163">
        <v>13385.117601050863</v>
      </c>
      <c r="G19" s="17"/>
      <c r="H19" s="163">
        <v>-4.057212691378937</v>
      </c>
      <c r="I19" s="17"/>
      <c r="J19" s="17">
        <v>20608.034709016112</v>
      </c>
    </row>
    <row r="20" spans="2:10" s="4" customFormat="1" ht="12.5" x14ac:dyDescent="0.25">
      <c r="B20" s="4" t="s">
        <v>13</v>
      </c>
      <c r="D20" s="163">
        <v>8740.6548086633884</v>
      </c>
      <c r="E20" s="17"/>
      <c r="F20" s="163">
        <v>16159.096108938684</v>
      </c>
      <c r="G20" s="17"/>
      <c r="H20" s="163">
        <v>-38.088230690675061</v>
      </c>
      <c r="I20" s="17"/>
      <c r="J20" s="17">
        <v>24861.662686911397</v>
      </c>
    </row>
    <row r="21" spans="2:10" s="4" customFormat="1" ht="12.5" x14ac:dyDescent="0.25">
      <c r="B21" s="4" t="s">
        <v>14</v>
      </c>
      <c r="D21" s="163">
        <v>5426.3472048186632</v>
      </c>
      <c r="E21" s="17"/>
      <c r="F21" s="163">
        <v>10050.323994102844</v>
      </c>
      <c r="G21" s="17"/>
      <c r="H21" s="163">
        <v>-22.100281309324942</v>
      </c>
      <c r="I21" s="17"/>
      <c r="J21" s="17">
        <v>15454.570917612182</v>
      </c>
    </row>
    <row r="22" spans="2:10" s="4" customFormat="1" ht="12.5" x14ac:dyDescent="0.25">
      <c r="B22" s="4" t="s">
        <v>15</v>
      </c>
      <c r="D22" s="163">
        <v>4914.7016682115254</v>
      </c>
      <c r="E22" s="17"/>
      <c r="F22" s="163">
        <v>9099.7087896093053</v>
      </c>
      <c r="G22" s="17"/>
      <c r="H22" s="163">
        <v>0</v>
      </c>
      <c r="I22" s="17"/>
      <c r="J22" s="17">
        <v>14014.410457820832</v>
      </c>
    </row>
    <row r="23" spans="2:10" s="4" customFormat="1" ht="12.5" x14ac:dyDescent="0.25">
      <c r="B23" s="4" t="s">
        <v>16</v>
      </c>
      <c r="D23" s="163">
        <v>4140.7929353673098</v>
      </c>
      <c r="E23" s="17"/>
      <c r="F23" s="163">
        <v>7670.4557158160997</v>
      </c>
      <c r="G23" s="17"/>
      <c r="H23" s="163">
        <v>-50.511850196733342</v>
      </c>
      <c r="I23" s="17"/>
      <c r="J23" s="17">
        <v>11760.736800986677</v>
      </c>
    </row>
    <row r="24" spans="2:10" s="4" customFormat="1" ht="12.5" x14ac:dyDescent="0.25">
      <c r="B24" s="4" t="s">
        <v>17</v>
      </c>
      <c r="D24" s="163">
        <v>9369.4264651089306</v>
      </c>
      <c r="E24" s="17"/>
      <c r="F24" s="163">
        <v>17323.108558116699</v>
      </c>
      <c r="G24" s="17"/>
      <c r="H24" s="163">
        <v>-3.523041385106449</v>
      </c>
      <c r="I24" s="17"/>
      <c r="J24" s="17">
        <v>26689.011981840526</v>
      </c>
    </row>
    <row r="25" spans="2:10" s="4" customFormat="1" ht="12.5" x14ac:dyDescent="0.25">
      <c r="B25" s="4" t="s">
        <v>18</v>
      </c>
      <c r="D25" s="163">
        <v>2311.8724003088955</v>
      </c>
      <c r="E25" s="17"/>
      <c r="F25" s="163">
        <v>4269.5862229835066</v>
      </c>
      <c r="G25" s="17"/>
      <c r="H25" s="163">
        <v>-0.97790841816021123</v>
      </c>
      <c r="I25" s="17"/>
      <c r="J25" s="17">
        <v>6580.480714874242</v>
      </c>
    </row>
    <row r="26" spans="2:10" s="4" customFormat="1" ht="12.5" x14ac:dyDescent="0.25">
      <c r="B26" s="4" t="s">
        <v>19</v>
      </c>
      <c r="D26" s="163">
        <v>6255.737443431497</v>
      </c>
      <c r="E26" s="17"/>
      <c r="F26" s="163">
        <v>11575.624893380676</v>
      </c>
      <c r="G26" s="17"/>
      <c r="H26" s="163">
        <v>0</v>
      </c>
      <c r="I26" s="17"/>
      <c r="J26" s="17">
        <v>17831.362336812173</v>
      </c>
    </row>
    <row r="27" spans="2:10" s="4" customFormat="1" ht="12.5" x14ac:dyDescent="0.25">
      <c r="B27" s="4" t="s">
        <v>20</v>
      </c>
      <c r="D27" s="163">
        <v>3206.3439564879623</v>
      </c>
      <c r="E27" s="17"/>
      <c r="F27" s="163">
        <v>5911.5821860568276</v>
      </c>
      <c r="G27" s="17"/>
      <c r="H27" s="163">
        <v>0</v>
      </c>
      <c r="I27" s="17"/>
      <c r="J27" s="17">
        <v>9117.9261425447894</v>
      </c>
    </row>
    <row r="28" spans="2:10" s="4" customFormat="1" ht="12.5" x14ac:dyDescent="0.25">
      <c r="B28" s="4" t="s">
        <v>21</v>
      </c>
      <c r="D28" s="163">
        <v>3623.4916864437628</v>
      </c>
      <c r="E28" s="17"/>
      <c r="F28" s="163">
        <v>6700.9130698459148</v>
      </c>
      <c r="G28" s="17"/>
      <c r="H28" s="163">
        <v>0</v>
      </c>
      <c r="I28" s="17"/>
      <c r="J28" s="17">
        <v>10324.404756289678</v>
      </c>
    </row>
    <row r="29" spans="2:10" s="4" customFormat="1" ht="12.5" x14ac:dyDescent="0.25">
      <c r="B29" s="4" t="s">
        <v>22</v>
      </c>
      <c r="C29" s="10"/>
      <c r="D29" s="163">
        <v>3042.0544451772876</v>
      </c>
      <c r="E29" s="163"/>
      <c r="F29" s="163">
        <v>5631.8626287875859</v>
      </c>
      <c r="G29" s="163"/>
      <c r="H29" s="163">
        <v>0</v>
      </c>
      <c r="I29" s="163"/>
      <c r="J29" s="163">
        <v>8673.9170739648725</v>
      </c>
    </row>
    <row r="30" spans="2:10" s="4" customFormat="1" ht="12.5" x14ac:dyDescent="0.25">
      <c r="B30" s="4" t="s">
        <v>23</v>
      </c>
      <c r="C30" s="10"/>
      <c r="D30" s="163">
        <v>5359.2414926272631</v>
      </c>
      <c r="E30" s="163"/>
      <c r="F30" s="163">
        <v>9913.9183591225828</v>
      </c>
      <c r="G30" s="163"/>
      <c r="H30" s="163">
        <v>0</v>
      </c>
      <c r="I30" s="163"/>
      <c r="J30" s="163">
        <v>15273.159851749846</v>
      </c>
    </row>
    <row r="31" spans="2:10" s="4" customFormat="1" ht="12.5" x14ac:dyDescent="0.25">
      <c r="B31" s="4" t="s">
        <v>24</v>
      </c>
      <c r="C31" s="10"/>
      <c r="D31" s="163">
        <v>11141.425660081875</v>
      </c>
      <c r="E31" s="163"/>
      <c r="F31" s="163">
        <v>20624.340807372235</v>
      </c>
      <c r="G31" s="163"/>
      <c r="H31" s="163">
        <v>0</v>
      </c>
      <c r="I31" s="163"/>
      <c r="J31" s="163">
        <v>31765.766467454108</v>
      </c>
    </row>
    <row r="32" spans="2:10" s="4" customFormat="1" ht="6" customHeight="1" x14ac:dyDescent="0.25">
      <c r="B32" s="6"/>
      <c r="C32" s="10"/>
      <c r="D32" s="164"/>
      <c r="E32" s="164"/>
      <c r="F32" s="164"/>
      <c r="G32" s="164"/>
      <c r="H32" s="164"/>
      <c r="I32" s="164"/>
      <c r="J32" s="164"/>
    </row>
    <row r="33" spans="2:10" s="4" customFormat="1" ht="16.5" customHeight="1" x14ac:dyDescent="0.3">
      <c r="B33" s="11" t="s">
        <v>25</v>
      </c>
      <c r="C33" s="6"/>
      <c r="D33" s="165">
        <v>115337.65612770258</v>
      </c>
      <c r="E33" s="165"/>
      <c r="F33" s="165">
        <v>213403.38907507877</v>
      </c>
      <c r="G33" s="165"/>
      <c r="H33" s="165">
        <v>-123.52512</v>
      </c>
      <c r="I33" s="165"/>
      <c r="J33" s="165">
        <v>328617.52008278132</v>
      </c>
    </row>
    <row r="34" spans="2:10" s="4" customFormat="1" ht="6" customHeight="1" x14ac:dyDescent="0.25"/>
    <row r="35" spans="2:10" s="4" customFormat="1" ht="12.75" customHeight="1" x14ac:dyDescent="0.25">
      <c r="B35" s="12" t="s">
        <v>51</v>
      </c>
    </row>
    <row r="36" spans="2:10" s="4" customFormat="1" ht="12.75" customHeight="1" x14ac:dyDescent="0.25"/>
    <row r="37" spans="2:10" ht="12.75" customHeight="1" x14ac:dyDescent="0.35"/>
  </sheetData>
  <mergeCells count="4">
    <mergeCell ref="B7:B8"/>
    <mergeCell ref="D7:F7"/>
    <mergeCell ref="H7:H8"/>
    <mergeCell ref="J7:J8"/>
  </mergeCells>
  <hyperlinks>
    <hyperlink ref="J1" location="Cynnwys!A1" display="Yn ol i cynnwy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zoomScale="60" zoomScaleNormal="60" workbookViewId="0">
      <selection activeCell="L42" sqref="L42"/>
    </sheetView>
  </sheetViews>
  <sheetFormatPr defaultColWidth="8.84375" defaultRowHeight="15.5" x14ac:dyDescent="0.35"/>
  <cols>
    <col min="1" max="1" width="3.3046875" style="41" customWidth="1"/>
    <col min="2" max="2" width="24.15234375" style="41" customWidth="1"/>
    <col min="3" max="3" width="2.765625" style="41" customWidth="1"/>
    <col min="4" max="4" width="16.23046875" style="41" customWidth="1"/>
    <col min="5" max="256" width="8.84375" style="41"/>
    <col min="257" max="257" width="3.3046875" style="41" customWidth="1"/>
    <col min="258" max="258" width="19.07421875" style="41" customWidth="1"/>
    <col min="259" max="259" width="2.765625" style="41" customWidth="1"/>
    <col min="260" max="260" width="16.23046875" style="41" customWidth="1"/>
    <col min="261" max="512" width="8.84375" style="41"/>
    <col min="513" max="513" width="3.3046875" style="41" customWidth="1"/>
    <col min="514" max="514" width="19.07421875" style="41" customWidth="1"/>
    <col min="515" max="515" width="2.765625" style="41" customWidth="1"/>
    <col min="516" max="516" width="16.23046875" style="41" customWidth="1"/>
    <col min="517" max="768" width="8.84375" style="41"/>
    <col min="769" max="769" width="3.3046875" style="41" customWidth="1"/>
    <col min="770" max="770" width="19.07421875" style="41" customWidth="1"/>
    <col min="771" max="771" width="2.765625" style="41" customWidth="1"/>
    <col min="772" max="772" width="16.23046875" style="41" customWidth="1"/>
    <col min="773" max="1024" width="8.84375" style="41"/>
    <col min="1025" max="1025" width="3.3046875" style="41" customWidth="1"/>
    <col min="1026" max="1026" width="19.07421875" style="41" customWidth="1"/>
    <col min="1027" max="1027" width="2.765625" style="41" customWidth="1"/>
    <col min="1028" max="1028" width="16.23046875" style="41" customWidth="1"/>
    <col min="1029" max="1280" width="8.84375" style="41"/>
    <col min="1281" max="1281" width="3.3046875" style="41" customWidth="1"/>
    <col min="1282" max="1282" width="19.07421875" style="41" customWidth="1"/>
    <col min="1283" max="1283" width="2.765625" style="41" customWidth="1"/>
    <col min="1284" max="1284" width="16.23046875" style="41" customWidth="1"/>
    <col min="1285" max="1536" width="8.84375" style="41"/>
    <col min="1537" max="1537" width="3.3046875" style="41" customWidth="1"/>
    <col min="1538" max="1538" width="19.07421875" style="41" customWidth="1"/>
    <col min="1539" max="1539" width="2.765625" style="41" customWidth="1"/>
    <col min="1540" max="1540" width="16.23046875" style="41" customWidth="1"/>
    <col min="1541" max="1792" width="8.84375" style="41"/>
    <col min="1793" max="1793" width="3.3046875" style="41" customWidth="1"/>
    <col min="1794" max="1794" width="19.07421875" style="41" customWidth="1"/>
    <col min="1795" max="1795" width="2.765625" style="41" customWidth="1"/>
    <col min="1796" max="1796" width="16.23046875" style="41" customWidth="1"/>
    <col min="1797" max="2048" width="8.84375" style="41"/>
    <col min="2049" max="2049" width="3.3046875" style="41" customWidth="1"/>
    <col min="2050" max="2050" width="19.07421875" style="41" customWidth="1"/>
    <col min="2051" max="2051" width="2.765625" style="41" customWidth="1"/>
    <col min="2052" max="2052" width="16.23046875" style="41" customWidth="1"/>
    <col min="2053" max="2304" width="8.84375" style="41"/>
    <col min="2305" max="2305" width="3.3046875" style="41" customWidth="1"/>
    <col min="2306" max="2306" width="19.07421875" style="41" customWidth="1"/>
    <col min="2307" max="2307" width="2.765625" style="41" customWidth="1"/>
    <col min="2308" max="2308" width="16.23046875" style="41" customWidth="1"/>
    <col min="2309" max="2560" width="8.84375" style="41"/>
    <col min="2561" max="2561" width="3.3046875" style="41" customWidth="1"/>
    <col min="2562" max="2562" width="19.07421875" style="41" customWidth="1"/>
    <col min="2563" max="2563" width="2.765625" style="41" customWidth="1"/>
    <col min="2564" max="2564" width="16.23046875" style="41" customWidth="1"/>
    <col min="2565" max="2816" width="8.84375" style="41"/>
    <col min="2817" max="2817" width="3.3046875" style="41" customWidth="1"/>
    <col min="2818" max="2818" width="19.07421875" style="41" customWidth="1"/>
    <col min="2819" max="2819" width="2.765625" style="41" customWidth="1"/>
    <col min="2820" max="2820" width="16.23046875" style="41" customWidth="1"/>
    <col min="2821" max="3072" width="8.84375" style="41"/>
    <col min="3073" max="3073" width="3.3046875" style="41" customWidth="1"/>
    <col min="3074" max="3074" width="19.07421875" style="41" customWidth="1"/>
    <col min="3075" max="3075" width="2.765625" style="41" customWidth="1"/>
    <col min="3076" max="3076" width="16.23046875" style="41" customWidth="1"/>
    <col min="3077" max="3328" width="8.84375" style="41"/>
    <col min="3329" max="3329" width="3.3046875" style="41" customWidth="1"/>
    <col min="3330" max="3330" width="19.07421875" style="41" customWidth="1"/>
    <col min="3331" max="3331" width="2.765625" style="41" customWidth="1"/>
    <col min="3332" max="3332" width="16.23046875" style="41" customWidth="1"/>
    <col min="3333" max="3584" width="8.84375" style="41"/>
    <col min="3585" max="3585" width="3.3046875" style="41" customWidth="1"/>
    <col min="3586" max="3586" width="19.07421875" style="41" customWidth="1"/>
    <col min="3587" max="3587" width="2.765625" style="41" customWidth="1"/>
    <col min="3588" max="3588" width="16.23046875" style="41" customWidth="1"/>
    <col min="3589" max="3840" width="8.84375" style="41"/>
    <col min="3841" max="3841" width="3.3046875" style="41" customWidth="1"/>
    <col min="3842" max="3842" width="19.07421875" style="41" customWidth="1"/>
    <col min="3843" max="3843" width="2.765625" style="41" customWidth="1"/>
    <col min="3844" max="3844" width="16.23046875" style="41" customWidth="1"/>
    <col min="3845" max="4096" width="8.84375" style="41"/>
    <col min="4097" max="4097" width="3.3046875" style="41" customWidth="1"/>
    <col min="4098" max="4098" width="19.07421875" style="41" customWidth="1"/>
    <col min="4099" max="4099" width="2.765625" style="41" customWidth="1"/>
    <col min="4100" max="4100" width="16.23046875" style="41" customWidth="1"/>
    <col min="4101" max="4352" width="8.84375" style="41"/>
    <col min="4353" max="4353" width="3.3046875" style="41" customWidth="1"/>
    <col min="4354" max="4354" width="19.07421875" style="41" customWidth="1"/>
    <col min="4355" max="4355" width="2.765625" style="41" customWidth="1"/>
    <col min="4356" max="4356" width="16.23046875" style="41" customWidth="1"/>
    <col min="4357" max="4608" width="8.84375" style="41"/>
    <col min="4609" max="4609" width="3.3046875" style="41" customWidth="1"/>
    <col min="4610" max="4610" width="19.07421875" style="41" customWidth="1"/>
    <col min="4611" max="4611" width="2.765625" style="41" customWidth="1"/>
    <col min="4612" max="4612" width="16.23046875" style="41" customWidth="1"/>
    <col min="4613" max="4864" width="8.84375" style="41"/>
    <col min="4865" max="4865" width="3.3046875" style="41" customWidth="1"/>
    <col min="4866" max="4866" width="19.07421875" style="41" customWidth="1"/>
    <col min="4867" max="4867" width="2.765625" style="41" customWidth="1"/>
    <col min="4868" max="4868" width="16.23046875" style="41" customWidth="1"/>
    <col min="4869" max="5120" width="8.84375" style="41"/>
    <col min="5121" max="5121" width="3.3046875" style="41" customWidth="1"/>
    <col min="5122" max="5122" width="19.07421875" style="41" customWidth="1"/>
    <col min="5123" max="5123" width="2.765625" style="41" customWidth="1"/>
    <col min="5124" max="5124" width="16.23046875" style="41" customWidth="1"/>
    <col min="5125" max="5376" width="8.84375" style="41"/>
    <col min="5377" max="5377" width="3.3046875" style="41" customWidth="1"/>
    <col min="5378" max="5378" width="19.07421875" style="41" customWidth="1"/>
    <col min="5379" max="5379" width="2.765625" style="41" customWidth="1"/>
    <col min="5380" max="5380" width="16.23046875" style="41" customWidth="1"/>
    <col min="5381" max="5632" width="8.84375" style="41"/>
    <col min="5633" max="5633" width="3.3046875" style="41" customWidth="1"/>
    <col min="5634" max="5634" width="19.07421875" style="41" customWidth="1"/>
    <col min="5635" max="5635" width="2.765625" style="41" customWidth="1"/>
    <col min="5636" max="5636" width="16.23046875" style="41" customWidth="1"/>
    <col min="5637" max="5888" width="8.84375" style="41"/>
    <col min="5889" max="5889" width="3.3046875" style="41" customWidth="1"/>
    <col min="5890" max="5890" width="19.07421875" style="41" customWidth="1"/>
    <col min="5891" max="5891" width="2.765625" style="41" customWidth="1"/>
    <col min="5892" max="5892" width="16.23046875" style="41" customWidth="1"/>
    <col min="5893" max="6144" width="8.84375" style="41"/>
    <col min="6145" max="6145" width="3.3046875" style="41" customWidth="1"/>
    <col min="6146" max="6146" width="19.07421875" style="41" customWidth="1"/>
    <col min="6147" max="6147" width="2.765625" style="41" customWidth="1"/>
    <col min="6148" max="6148" width="16.23046875" style="41" customWidth="1"/>
    <col min="6149" max="6400" width="8.84375" style="41"/>
    <col min="6401" max="6401" width="3.3046875" style="41" customWidth="1"/>
    <col min="6402" max="6402" width="19.07421875" style="41" customWidth="1"/>
    <col min="6403" max="6403" width="2.765625" style="41" customWidth="1"/>
    <col min="6404" max="6404" width="16.23046875" style="41" customWidth="1"/>
    <col min="6405" max="6656" width="8.84375" style="41"/>
    <col min="6657" max="6657" width="3.3046875" style="41" customWidth="1"/>
    <col min="6658" max="6658" width="19.07421875" style="41" customWidth="1"/>
    <col min="6659" max="6659" width="2.765625" style="41" customWidth="1"/>
    <col min="6660" max="6660" width="16.23046875" style="41" customWidth="1"/>
    <col min="6661" max="6912" width="8.84375" style="41"/>
    <col min="6913" max="6913" width="3.3046875" style="41" customWidth="1"/>
    <col min="6914" max="6914" width="19.07421875" style="41" customWidth="1"/>
    <col min="6915" max="6915" width="2.765625" style="41" customWidth="1"/>
    <col min="6916" max="6916" width="16.23046875" style="41" customWidth="1"/>
    <col min="6917" max="7168" width="8.84375" style="41"/>
    <col min="7169" max="7169" width="3.3046875" style="41" customWidth="1"/>
    <col min="7170" max="7170" width="19.07421875" style="41" customWidth="1"/>
    <col min="7171" max="7171" width="2.765625" style="41" customWidth="1"/>
    <col min="7172" max="7172" width="16.23046875" style="41" customWidth="1"/>
    <col min="7173" max="7424" width="8.84375" style="41"/>
    <col min="7425" max="7425" width="3.3046875" style="41" customWidth="1"/>
    <col min="7426" max="7426" width="19.07421875" style="41" customWidth="1"/>
    <col min="7427" max="7427" width="2.765625" style="41" customWidth="1"/>
    <col min="7428" max="7428" width="16.23046875" style="41" customWidth="1"/>
    <col min="7429" max="7680" width="8.84375" style="41"/>
    <col min="7681" max="7681" width="3.3046875" style="41" customWidth="1"/>
    <col min="7682" max="7682" width="19.07421875" style="41" customWidth="1"/>
    <col min="7683" max="7683" width="2.765625" style="41" customWidth="1"/>
    <col min="7684" max="7684" width="16.23046875" style="41" customWidth="1"/>
    <col min="7685" max="7936" width="8.84375" style="41"/>
    <col min="7937" max="7937" width="3.3046875" style="41" customWidth="1"/>
    <col min="7938" max="7938" width="19.07421875" style="41" customWidth="1"/>
    <col min="7939" max="7939" width="2.765625" style="41" customWidth="1"/>
    <col min="7940" max="7940" width="16.23046875" style="41" customWidth="1"/>
    <col min="7941" max="8192" width="8.84375" style="41"/>
    <col min="8193" max="8193" width="3.3046875" style="41" customWidth="1"/>
    <col min="8194" max="8194" width="19.07421875" style="41" customWidth="1"/>
    <col min="8195" max="8195" width="2.765625" style="41" customWidth="1"/>
    <col min="8196" max="8196" width="16.23046875" style="41" customWidth="1"/>
    <col min="8197" max="8448" width="8.84375" style="41"/>
    <col min="8449" max="8449" width="3.3046875" style="41" customWidth="1"/>
    <col min="8450" max="8450" width="19.07421875" style="41" customWidth="1"/>
    <col min="8451" max="8451" width="2.765625" style="41" customWidth="1"/>
    <col min="8452" max="8452" width="16.23046875" style="41" customWidth="1"/>
    <col min="8453" max="8704" width="8.84375" style="41"/>
    <col min="8705" max="8705" width="3.3046875" style="41" customWidth="1"/>
    <col min="8706" max="8706" width="19.07421875" style="41" customWidth="1"/>
    <col min="8707" max="8707" width="2.765625" style="41" customWidth="1"/>
    <col min="8708" max="8708" width="16.23046875" style="41" customWidth="1"/>
    <col min="8709" max="8960" width="8.84375" style="41"/>
    <col min="8961" max="8961" width="3.3046875" style="41" customWidth="1"/>
    <col min="8962" max="8962" width="19.07421875" style="41" customWidth="1"/>
    <col min="8963" max="8963" width="2.765625" style="41" customWidth="1"/>
    <col min="8964" max="8964" width="16.23046875" style="41" customWidth="1"/>
    <col min="8965" max="9216" width="8.84375" style="41"/>
    <col min="9217" max="9217" width="3.3046875" style="41" customWidth="1"/>
    <col min="9218" max="9218" width="19.07421875" style="41" customWidth="1"/>
    <col min="9219" max="9219" width="2.765625" style="41" customWidth="1"/>
    <col min="9220" max="9220" width="16.23046875" style="41" customWidth="1"/>
    <col min="9221" max="9472" width="8.84375" style="41"/>
    <col min="9473" max="9473" width="3.3046875" style="41" customWidth="1"/>
    <col min="9474" max="9474" width="19.07421875" style="41" customWidth="1"/>
    <col min="9475" max="9475" width="2.765625" style="41" customWidth="1"/>
    <col min="9476" max="9476" width="16.23046875" style="41" customWidth="1"/>
    <col min="9477" max="9728" width="8.84375" style="41"/>
    <col min="9729" max="9729" width="3.3046875" style="41" customWidth="1"/>
    <col min="9730" max="9730" width="19.07421875" style="41" customWidth="1"/>
    <col min="9731" max="9731" width="2.765625" style="41" customWidth="1"/>
    <col min="9732" max="9732" width="16.23046875" style="41" customWidth="1"/>
    <col min="9733" max="9984" width="8.84375" style="41"/>
    <col min="9985" max="9985" width="3.3046875" style="41" customWidth="1"/>
    <col min="9986" max="9986" width="19.07421875" style="41" customWidth="1"/>
    <col min="9987" max="9987" width="2.765625" style="41" customWidth="1"/>
    <col min="9988" max="9988" width="16.23046875" style="41" customWidth="1"/>
    <col min="9989" max="10240" width="8.84375" style="41"/>
    <col min="10241" max="10241" width="3.3046875" style="41" customWidth="1"/>
    <col min="10242" max="10242" width="19.07421875" style="41" customWidth="1"/>
    <col min="10243" max="10243" width="2.765625" style="41" customWidth="1"/>
    <col min="10244" max="10244" width="16.23046875" style="41" customWidth="1"/>
    <col min="10245" max="10496" width="8.84375" style="41"/>
    <col min="10497" max="10497" width="3.3046875" style="41" customWidth="1"/>
    <col min="10498" max="10498" width="19.07421875" style="41" customWidth="1"/>
    <col min="10499" max="10499" width="2.765625" style="41" customWidth="1"/>
    <col min="10500" max="10500" width="16.23046875" style="41" customWidth="1"/>
    <col min="10501" max="10752" width="8.84375" style="41"/>
    <col min="10753" max="10753" width="3.3046875" style="41" customWidth="1"/>
    <col min="10754" max="10754" width="19.07421875" style="41" customWidth="1"/>
    <col min="10755" max="10755" width="2.765625" style="41" customWidth="1"/>
    <col min="10756" max="10756" width="16.23046875" style="41" customWidth="1"/>
    <col min="10757" max="11008" width="8.84375" style="41"/>
    <col min="11009" max="11009" width="3.3046875" style="41" customWidth="1"/>
    <col min="11010" max="11010" width="19.07421875" style="41" customWidth="1"/>
    <col min="11011" max="11011" width="2.765625" style="41" customWidth="1"/>
    <col min="11012" max="11012" width="16.23046875" style="41" customWidth="1"/>
    <col min="11013" max="11264" width="8.84375" style="41"/>
    <col min="11265" max="11265" width="3.3046875" style="41" customWidth="1"/>
    <col min="11266" max="11266" width="19.07421875" style="41" customWidth="1"/>
    <col min="11267" max="11267" width="2.765625" style="41" customWidth="1"/>
    <col min="11268" max="11268" width="16.23046875" style="41" customWidth="1"/>
    <col min="11269" max="11520" width="8.84375" style="41"/>
    <col min="11521" max="11521" width="3.3046875" style="41" customWidth="1"/>
    <col min="11522" max="11522" width="19.07421875" style="41" customWidth="1"/>
    <col min="11523" max="11523" width="2.765625" style="41" customWidth="1"/>
    <col min="11524" max="11524" width="16.23046875" style="41" customWidth="1"/>
    <col min="11525" max="11776" width="8.84375" style="41"/>
    <col min="11777" max="11777" width="3.3046875" style="41" customWidth="1"/>
    <col min="11778" max="11778" width="19.07421875" style="41" customWidth="1"/>
    <col min="11779" max="11779" width="2.765625" style="41" customWidth="1"/>
    <col min="11780" max="11780" width="16.23046875" style="41" customWidth="1"/>
    <col min="11781" max="12032" width="8.84375" style="41"/>
    <col min="12033" max="12033" width="3.3046875" style="41" customWidth="1"/>
    <col min="12034" max="12034" width="19.07421875" style="41" customWidth="1"/>
    <col min="12035" max="12035" width="2.765625" style="41" customWidth="1"/>
    <col min="12036" max="12036" width="16.23046875" style="41" customWidth="1"/>
    <col min="12037" max="12288" width="8.84375" style="41"/>
    <col min="12289" max="12289" width="3.3046875" style="41" customWidth="1"/>
    <col min="12290" max="12290" width="19.07421875" style="41" customWidth="1"/>
    <col min="12291" max="12291" width="2.765625" style="41" customWidth="1"/>
    <col min="12292" max="12292" width="16.23046875" style="41" customWidth="1"/>
    <col min="12293" max="12544" width="8.84375" style="41"/>
    <col min="12545" max="12545" width="3.3046875" style="41" customWidth="1"/>
    <col min="12546" max="12546" width="19.07421875" style="41" customWidth="1"/>
    <col min="12547" max="12547" width="2.765625" style="41" customWidth="1"/>
    <col min="12548" max="12548" width="16.23046875" style="41" customWidth="1"/>
    <col min="12549" max="12800" width="8.84375" style="41"/>
    <col min="12801" max="12801" width="3.3046875" style="41" customWidth="1"/>
    <col min="12802" max="12802" width="19.07421875" style="41" customWidth="1"/>
    <col min="12803" max="12803" width="2.765625" style="41" customWidth="1"/>
    <col min="12804" max="12804" width="16.23046875" style="41" customWidth="1"/>
    <col min="12805" max="13056" width="8.84375" style="41"/>
    <col min="13057" max="13057" width="3.3046875" style="41" customWidth="1"/>
    <col min="13058" max="13058" width="19.07421875" style="41" customWidth="1"/>
    <col min="13059" max="13059" width="2.765625" style="41" customWidth="1"/>
    <col min="13060" max="13060" width="16.23046875" style="41" customWidth="1"/>
    <col min="13061" max="13312" width="8.84375" style="41"/>
    <col min="13313" max="13313" width="3.3046875" style="41" customWidth="1"/>
    <col min="13314" max="13314" width="19.07421875" style="41" customWidth="1"/>
    <col min="13315" max="13315" width="2.765625" style="41" customWidth="1"/>
    <col min="13316" max="13316" width="16.23046875" style="41" customWidth="1"/>
    <col min="13317" max="13568" width="8.84375" style="41"/>
    <col min="13569" max="13569" width="3.3046875" style="41" customWidth="1"/>
    <col min="13570" max="13570" width="19.07421875" style="41" customWidth="1"/>
    <col min="13571" max="13571" width="2.765625" style="41" customWidth="1"/>
    <col min="13572" max="13572" width="16.23046875" style="41" customWidth="1"/>
    <col min="13573" max="13824" width="8.84375" style="41"/>
    <col min="13825" max="13825" width="3.3046875" style="41" customWidth="1"/>
    <col min="13826" max="13826" width="19.07421875" style="41" customWidth="1"/>
    <col min="13827" max="13827" width="2.765625" style="41" customWidth="1"/>
    <col min="13828" max="13828" width="16.23046875" style="41" customWidth="1"/>
    <col min="13829" max="14080" width="8.84375" style="41"/>
    <col min="14081" max="14081" width="3.3046875" style="41" customWidth="1"/>
    <col min="14082" max="14082" width="19.07421875" style="41" customWidth="1"/>
    <col min="14083" max="14083" width="2.765625" style="41" customWidth="1"/>
    <col min="14084" max="14084" width="16.23046875" style="41" customWidth="1"/>
    <col min="14085" max="14336" width="8.84375" style="41"/>
    <col min="14337" max="14337" width="3.3046875" style="41" customWidth="1"/>
    <col min="14338" max="14338" width="19.07421875" style="41" customWidth="1"/>
    <col min="14339" max="14339" width="2.765625" style="41" customWidth="1"/>
    <col min="14340" max="14340" width="16.23046875" style="41" customWidth="1"/>
    <col min="14341" max="14592" width="8.84375" style="41"/>
    <col min="14593" max="14593" width="3.3046875" style="41" customWidth="1"/>
    <col min="14594" max="14594" width="19.07421875" style="41" customWidth="1"/>
    <col min="14595" max="14595" width="2.765625" style="41" customWidth="1"/>
    <col min="14596" max="14596" width="16.23046875" style="41" customWidth="1"/>
    <col min="14597" max="14848" width="8.84375" style="41"/>
    <col min="14849" max="14849" width="3.3046875" style="41" customWidth="1"/>
    <col min="14850" max="14850" width="19.07421875" style="41" customWidth="1"/>
    <col min="14851" max="14851" width="2.765625" style="41" customWidth="1"/>
    <col min="14852" max="14852" width="16.23046875" style="41" customWidth="1"/>
    <col min="14853" max="15104" width="8.84375" style="41"/>
    <col min="15105" max="15105" width="3.3046875" style="41" customWidth="1"/>
    <col min="15106" max="15106" width="19.07421875" style="41" customWidth="1"/>
    <col min="15107" max="15107" width="2.765625" style="41" customWidth="1"/>
    <col min="15108" max="15108" width="16.23046875" style="41" customWidth="1"/>
    <col min="15109" max="15360" width="8.84375" style="41"/>
    <col min="15361" max="15361" width="3.3046875" style="41" customWidth="1"/>
    <col min="15362" max="15362" width="19.07421875" style="41" customWidth="1"/>
    <col min="15363" max="15363" width="2.765625" style="41" customWidth="1"/>
    <col min="15364" max="15364" width="16.23046875" style="41" customWidth="1"/>
    <col min="15365" max="15616" width="8.84375" style="41"/>
    <col min="15617" max="15617" width="3.3046875" style="41" customWidth="1"/>
    <col min="15618" max="15618" width="19.07421875" style="41" customWidth="1"/>
    <col min="15619" max="15619" width="2.765625" style="41" customWidth="1"/>
    <col min="15620" max="15620" width="16.23046875" style="41" customWidth="1"/>
    <col min="15621" max="15872" width="8.84375" style="41"/>
    <col min="15873" max="15873" width="3.3046875" style="41" customWidth="1"/>
    <col min="15874" max="15874" width="19.07421875" style="41" customWidth="1"/>
    <col min="15875" max="15875" width="2.765625" style="41" customWidth="1"/>
    <col min="15876" max="15876" width="16.23046875" style="41" customWidth="1"/>
    <col min="15877" max="16128" width="8.84375" style="41"/>
    <col min="16129" max="16129" width="3.3046875" style="41" customWidth="1"/>
    <col min="16130" max="16130" width="19.07421875" style="41" customWidth="1"/>
    <col min="16131" max="16131" width="2.765625" style="41" customWidth="1"/>
    <col min="16132" max="16132" width="16.23046875" style="41" customWidth="1"/>
    <col min="16133" max="16384" width="8.84375" style="41"/>
  </cols>
  <sheetData>
    <row r="1" spans="2:7" x14ac:dyDescent="0.35">
      <c r="B1" s="2" t="s">
        <v>138</v>
      </c>
      <c r="D1" s="2"/>
      <c r="G1" s="3" t="s">
        <v>137</v>
      </c>
    </row>
    <row r="2" spans="2:7" s="29" customFormat="1" ht="6" customHeight="1" x14ac:dyDescent="0.25">
      <c r="B2" s="4"/>
    </row>
    <row r="3" spans="2:7" s="29" customFormat="1" ht="13" x14ac:dyDescent="0.3">
      <c r="B3" s="5" t="s">
        <v>26</v>
      </c>
      <c r="D3" s="5"/>
    </row>
    <row r="4" spans="2:7" s="29" customFormat="1" ht="6" customHeight="1" x14ac:dyDescent="0.25">
      <c r="B4" s="4"/>
    </row>
    <row r="5" spans="2:7" s="29" customFormat="1" ht="13" x14ac:dyDescent="0.3">
      <c r="B5" s="5" t="s">
        <v>53</v>
      </c>
      <c r="D5" s="42"/>
    </row>
    <row r="6" spans="2:7" s="29" customFormat="1" ht="12.75" customHeight="1" x14ac:dyDescent="0.25">
      <c r="B6" s="6"/>
      <c r="D6" s="7" t="s">
        <v>52</v>
      </c>
    </row>
    <row r="7" spans="2:7" s="42" customFormat="1" ht="25.5" customHeight="1" x14ac:dyDescent="0.3">
      <c r="B7" s="340" t="s">
        <v>0</v>
      </c>
      <c r="C7" s="357"/>
      <c r="D7" s="342" t="s">
        <v>54</v>
      </c>
    </row>
    <row r="8" spans="2:7" s="42" customFormat="1" ht="25.5" customHeight="1" x14ac:dyDescent="0.3">
      <c r="B8" s="341"/>
      <c r="C8" s="358"/>
      <c r="D8" s="343"/>
    </row>
    <row r="9" spans="2:7" s="29" customFormat="1" ht="6" customHeight="1" x14ac:dyDescent="0.25">
      <c r="B9" s="4"/>
      <c r="C9" s="30"/>
    </row>
    <row r="10" spans="2:7" s="29" customFormat="1" ht="12.5" x14ac:dyDescent="0.25">
      <c r="B10" s="4" t="s">
        <v>3</v>
      </c>
      <c r="C10" s="43"/>
      <c r="D10" s="244">
        <v>0</v>
      </c>
    </row>
    <row r="11" spans="2:7" s="29" customFormat="1" ht="12.5" x14ac:dyDescent="0.25">
      <c r="B11" s="4" t="s">
        <v>4</v>
      </c>
      <c r="C11" s="43"/>
      <c r="D11" s="244">
        <v>0</v>
      </c>
    </row>
    <row r="12" spans="2:7" s="29" customFormat="1" ht="12.5" x14ac:dyDescent="0.25">
      <c r="B12" s="4" t="s">
        <v>5</v>
      </c>
      <c r="C12" s="43"/>
      <c r="D12" s="244">
        <v>0</v>
      </c>
    </row>
    <row r="13" spans="2:7" s="29" customFormat="1" ht="12.5" x14ac:dyDescent="0.25">
      <c r="B13" s="4" t="s">
        <v>6</v>
      </c>
      <c r="C13" s="43"/>
      <c r="D13" s="244">
        <v>0</v>
      </c>
    </row>
    <row r="14" spans="2:7" s="29" customFormat="1" ht="12.5" x14ac:dyDescent="0.25">
      <c r="B14" s="4" t="s">
        <v>7</v>
      </c>
      <c r="C14" s="43"/>
      <c r="D14" s="244">
        <v>0</v>
      </c>
    </row>
    <row r="15" spans="2:7" s="29" customFormat="1" ht="12.5" x14ac:dyDescent="0.25">
      <c r="B15" s="4" t="s">
        <v>8</v>
      </c>
      <c r="C15" s="43"/>
      <c r="D15" s="244">
        <v>0</v>
      </c>
    </row>
    <row r="16" spans="2:7" s="29" customFormat="1" ht="12.5" x14ac:dyDescent="0.25">
      <c r="B16" s="4" t="s">
        <v>9</v>
      </c>
      <c r="C16" s="43"/>
      <c r="D16" s="244">
        <v>0</v>
      </c>
    </row>
    <row r="17" spans="2:4" s="29" customFormat="1" ht="12.5" x14ac:dyDescent="0.25">
      <c r="B17" s="4" t="s">
        <v>10</v>
      </c>
      <c r="C17" s="43"/>
      <c r="D17" s="244">
        <v>0</v>
      </c>
    </row>
    <row r="18" spans="2:4" s="29" customFormat="1" ht="12.5" x14ac:dyDescent="0.25">
      <c r="B18" s="4" t="s">
        <v>11</v>
      </c>
      <c r="C18" s="43"/>
      <c r="D18" s="244">
        <v>0</v>
      </c>
    </row>
    <row r="19" spans="2:4" s="29" customFormat="1" ht="12.5" x14ac:dyDescent="0.25">
      <c r="B19" s="4" t="s">
        <v>12</v>
      </c>
      <c r="C19" s="43"/>
      <c r="D19" s="244">
        <v>0</v>
      </c>
    </row>
    <row r="20" spans="2:4" s="29" customFormat="1" ht="12.5" x14ac:dyDescent="0.25">
      <c r="B20" s="4" t="s">
        <v>13</v>
      </c>
      <c r="C20" s="43"/>
      <c r="D20" s="244">
        <v>0</v>
      </c>
    </row>
    <row r="21" spans="2:4" s="29" customFormat="1" ht="12.5" x14ac:dyDescent="0.25">
      <c r="B21" s="4" t="s">
        <v>14</v>
      </c>
      <c r="C21" s="43"/>
      <c r="D21" s="244">
        <v>0</v>
      </c>
    </row>
    <row r="22" spans="2:4" s="29" customFormat="1" ht="12.5" x14ac:dyDescent="0.25">
      <c r="B22" s="4" t="s">
        <v>15</v>
      </c>
      <c r="C22" s="43"/>
      <c r="D22" s="244">
        <v>0</v>
      </c>
    </row>
    <row r="23" spans="2:4" s="29" customFormat="1" ht="12.5" x14ac:dyDescent="0.25">
      <c r="B23" s="4" t="s">
        <v>16</v>
      </c>
      <c r="C23" s="43"/>
      <c r="D23" s="244">
        <v>0</v>
      </c>
    </row>
    <row r="24" spans="2:4" s="29" customFormat="1" ht="12.5" x14ac:dyDescent="0.25">
      <c r="B24" s="4" t="s">
        <v>17</v>
      </c>
      <c r="C24" s="43"/>
      <c r="D24" s="244">
        <v>0</v>
      </c>
    </row>
    <row r="25" spans="2:4" s="29" customFormat="1" ht="12.5" x14ac:dyDescent="0.25">
      <c r="B25" s="4" t="s">
        <v>18</v>
      </c>
      <c r="C25" s="43"/>
      <c r="D25" s="244">
        <v>0</v>
      </c>
    </row>
    <row r="26" spans="2:4" s="29" customFormat="1" ht="12.5" x14ac:dyDescent="0.25">
      <c r="B26" s="4" t="s">
        <v>19</v>
      </c>
      <c r="C26" s="43"/>
      <c r="D26" s="244">
        <v>0</v>
      </c>
    </row>
    <row r="27" spans="2:4" s="29" customFormat="1" ht="12.5" x14ac:dyDescent="0.25">
      <c r="B27" s="4" t="s">
        <v>20</v>
      </c>
      <c r="C27" s="43"/>
      <c r="D27" s="244">
        <v>0</v>
      </c>
    </row>
    <row r="28" spans="2:4" s="29" customFormat="1" ht="12.5" x14ac:dyDescent="0.25">
      <c r="B28" s="4" t="s">
        <v>21</v>
      </c>
      <c r="C28" s="43"/>
      <c r="D28" s="244">
        <v>0</v>
      </c>
    </row>
    <row r="29" spans="2:4" s="29" customFormat="1" ht="12.5" x14ac:dyDescent="0.25">
      <c r="B29" s="4" t="s">
        <v>22</v>
      </c>
      <c r="C29" s="43"/>
      <c r="D29" s="244">
        <v>0</v>
      </c>
    </row>
    <row r="30" spans="2:4" s="29" customFormat="1" ht="12.5" x14ac:dyDescent="0.25">
      <c r="B30" s="4" t="s">
        <v>23</v>
      </c>
      <c r="C30" s="43"/>
      <c r="D30" s="244">
        <v>0</v>
      </c>
    </row>
    <row r="31" spans="2:4" s="29" customFormat="1" ht="12.5" x14ac:dyDescent="0.25">
      <c r="B31" s="4" t="s">
        <v>24</v>
      </c>
      <c r="C31" s="43"/>
      <c r="D31" s="244">
        <v>0</v>
      </c>
    </row>
    <row r="32" spans="2:4" s="29" customFormat="1" ht="6" customHeight="1" x14ac:dyDescent="0.25">
      <c r="B32" s="6"/>
      <c r="C32" s="43"/>
      <c r="D32" s="245"/>
    </row>
    <row r="33" spans="2:4" s="42" customFormat="1" ht="16.5" customHeight="1" x14ac:dyDescent="0.3">
      <c r="B33" s="11" t="s">
        <v>25</v>
      </c>
      <c r="C33" s="44"/>
      <c r="D33" s="246">
        <v>0</v>
      </c>
    </row>
    <row r="34" spans="2:4" s="29" customFormat="1" ht="6" customHeight="1" x14ac:dyDescent="0.25">
      <c r="B34" s="4"/>
    </row>
    <row r="35" spans="2:4" ht="12.75" customHeight="1" x14ac:dyDescent="0.35">
      <c r="B35" s="12"/>
    </row>
    <row r="36" spans="2:4" ht="12.75" customHeight="1" x14ac:dyDescent="0.35"/>
    <row r="37" spans="2:4" ht="12.75" customHeight="1" x14ac:dyDescent="0.35"/>
  </sheetData>
  <mergeCells count="3">
    <mergeCell ref="B7:B8"/>
    <mergeCell ref="C7:C8"/>
    <mergeCell ref="D7:D8"/>
  </mergeCells>
  <conditionalFormatting sqref="C33:D33">
    <cfRule type="expression" dxfId="10" priority="3" stopIfTrue="1">
      <formula>$A$1&gt;0</formula>
    </cfRule>
  </conditionalFormatting>
  <conditionalFormatting sqref="C6">
    <cfRule type="expression" dxfId="9" priority="2" stopIfTrue="1">
      <formula>$A$1&gt;0</formula>
    </cfRule>
  </conditionalFormatting>
  <conditionalFormatting sqref="D6">
    <cfRule type="expression" dxfId="8" priority="1" stopIfTrue="1">
      <formula>$A$1&gt;0</formula>
    </cfRule>
  </conditionalFormatting>
  <hyperlinks>
    <hyperlink ref="G1" location="Cynnwys!A1" display="Yn ol i cynnwy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60" zoomScaleNormal="60" workbookViewId="0">
      <selection activeCell="B1" sqref="B1"/>
    </sheetView>
  </sheetViews>
  <sheetFormatPr defaultColWidth="8.84375" defaultRowHeight="15.5" x14ac:dyDescent="0.35"/>
  <cols>
    <col min="1" max="1" width="3.3046875" style="1" customWidth="1"/>
    <col min="2" max="2" width="23.84375" style="1" customWidth="1"/>
    <col min="3" max="3" width="2.765625" style="1" customWidth="1"/>
    <col min="4" max="4" width="15" style="1" customWidth="1"/>
    <col min="5" max="5" width="2.765625" style="1" customWidth="1"/>
    <col min="6" max="6" width="15" style="1" customWidth="1"/>
    <col min="7" max="7" width="2.765625" style="1" customWidth="1"/>
    <col min="8" max="8" width="8.84375" style="1"/>
    <col min="9" max="9" width="2.765625" style="1" customWidth="1"/>
    <col min="10" max="10" width="9.4609375" style="1" customWidth="1"/>
    <col min="11" max="11" width="2.765625" style="1" customWidth="1"/>
    <col min="12" max="256" width="8.84375" style="1"/>
    <col min="257" max="257" width="3.3046875" style="1" customWidth="1"/>
    <col min="258" max="258" width="19.07421875" style="1" customWidth="1"/>
    <col min="259" max="259" width="2.765625" style="1" customWidth="1"/>
    <col min="260" max="260" width="15" style="1" customWidth="1"/>
    <col min="261" max="261" width="2.765625" style="1" customWidth="1"/>
    <col min="262" max="262" width="15" style="1" customWidth="1"/>
    <col min="263" max="263" width="2.765625" style="1" customWidth="1"/>
    <col min="264" max="264" width="8.84375" style="1"/>
    <col min="265" max="265" width="2.765625" style="1" customWidth="1"/>
    <col min="266" max="266" width="9.4609375" style="1" customWidth="1"/>
    <col min="267" max="267" width="2.765625" style="1" customWidth="1"/>
    <col min="268" max="512" width="8.84375" style="1"/>
    <col min="513" max="513" width="3.3046875" style="1" customWidth="1"/>
    <col min="514" max="514" width="19.07421875" style="1" customWidth="1"/>
    <col min="515" max="515" width="2.765625" style="1" customWidth="1"/>
    <col min="516" max="516" width="15" style="1" customWidth="1"/>
    <col min="517" max="517" width="2.765625" style="1" customWidth="1"/>
    <col min="518" max="518" width="15" style="1" customWidth="1"/>
    <col min="519" max="519" width="2.765625" style="1" customWidth="1"/>
    <col min="520" max="520" width="8.84375" style="1"/>
    <col min="521" max="521" width="2.765625" style="1" customWidth="1"/>
    <col min="522" max="522" width="9.4609375" style="1" customWidth="1"/>
    <col min="523" max="523" width="2.765625" style="1" customWidth="1"/>
    <col min="524" max="768" width="8.84375" style="1"/>
    <col min="769" max="769" width="3.3046875" style="1" customWidth="1"/>
    <col min="770" max="770" width="19.07421875" style="1" customWidth="1"/>
    <col min="771" max="771" width="2.765625" style="1" customWidth="1"/>
    <col min="772" max="772" width="15" style="1" customWidth="1"/>
    <col min="773" max="773" width="2.765625" style="1" customWidth="1"/>
    <col min="774" max="774" width="15" style="1" customWidth="1"/>
    <col min="775" max="775" width="2.765625" style="1" customWidth="1"/>
    <col min="776" max="776" width="8.84375" style="1"/>
    <col min="777" max="777" width="2.765625" style="1" customWidth="1"/>
    <col min="778" max="778" width="9.4609375" style="1" customWidth="1"/>
    <col min="779" max="779" width="2.765625" style="1" customWidth="1"/>
    <col min="780" max="1024" width="8.84375" style="1"/>
    <col min="1025" max="1025" width="3.3046875" style="1" customWidth="1"/>
    <col min="1026" max="1026" width="19.07421875" style="1" customWidth="1"/>
    <col min="1027" max="1027" width="2.765625" style="1" customWidth="1"/>
    <col min="1028" max="1028" width="15" style="1" customWidth="1"/>
    <col min="1029" max="1029" width="2.765625" style="1" customWidth="1"/>
    <col min="1030" max="1030" width="15" style="1" customWidth="1"/>
    <col min="1031" max="1031" width="2.765625" style="1" customWidth="1"/>
    <col min="1032" max="1032" width="8.84375" style="1"/>
    <col min="1033" max="1033" width="2.765625" style="1" customWidth="1"/>
    <col min="1034" max="1034" width="9.4609375" style="1" customWidth="1"/>
    <col min="1035" max="1035" width="2.765625" style="1" customWidth="1"/>
    <col min="1036" max="1280" width="8.84375" style="1"/>
    <col min="1281" max="1281" width="3.3046875" style="1" customWidth="1"/>
    <col min="1282" max="1282" width="19.07421875" style="1" customWidth="1"/>
    <col min="1283" max="1283" width="2.765625" style="1" customWidth="1"/>
    <col min="1284" max="1284" width="15" style="1" customWidth="1"/>
    <col min="1285" max="1285" width="2.765625" style="1" customWidth="1"/>
    <col min="1286" max="1286" width="15" style="1" customWidth="1"/>
    <col min="1287" max="1287" width="2.765625" style="1" customWidth="1"/>
    <col min="1288" max="1288" width="8.84375" style="1"/>
    <col min="1289" max="1289" width="2.765625" style="1" customWidth="1"/>
    <col min="1290" max="1290" width="9.4609375" style="1" customWidth="1"/>
    <col min="1291" max="1291" width="2.765625" style="1" customWidth="1"/>
    <col min="1292" max="1536" width="8.84375" style="1"/>
    <col min="1537" max="1537" width="3.3046875" style="1" customWidth="1"/>
    <col min="1538" max="1538" width="19.07421875" style="1" customWidth="1"/>
    <col min="1539" max="1539" width="2.765625" style="1" customWidth="1"/>
    <col min="1540" max="1540" width="15" style="1" customWidth="1"/>
    <col min="1541" max="1541" width="2.765625" style="1" customWidth="1"/>
    <col min="1542" max="1542" width="15" style="1" customWidth="1"/>
    <col min="1543" max="1543" width="2.765625" style="1" customWidth="1"/>
    <col min="1544" max="1544" width="8.84375" style="1"/>
    <col min="1545" max="1545" width="2.765625" style="1" customWidth="1"/>
    <col min="1546" max="1546" width="9.4609375" style="1" customWidth="1"/>
    <col min="1547" max="1547" width="2.765625" style="1" customWidth="1"/>
    <col min="1548" max="1792" width="8.84375" style="1"/>
    <col min="1793" max="1793" width="3.3046875" style="1" customWidth="1"/>
    <col min="1794" max="1794" width="19.07421875" style="1" customWidth="1"/>
    <col min="1795" max="1795" width="2.765625" style="1" customWidth="1"/>
    <col min="1796" max="1796" width="15" style="1" customWidth="1"/>
    <col min="1797" max="1797" width="2.765625" style="1" customWidth="1"/>
    <col min="1798" max="1798" width="15" style="1" customWidth="1"/>
    <col min="1799" max="1799" width="2.765625" style="1" customWidth="1"/>
    <col min="1800" max="1800" width="8.84375" style="1"/>
    <col min="1801" max="1801" width="2.765625" style="1" customWidth="1"/>
    <col min="1802" max="1802" width="9.4609375" style="1" customWidth="1"/>
    <col min="1803" max="1803" width="2.765625" style="1" customWidth="1"/>
    <col min="1804" max="2048" width="8.84375" style="1"/>
    <col min="2049" max="2049" width="3.3046875" style="1" customWidth="1"/>
    <col min="2050" max="2050" width="19.07421875" style="1" customWidth="1"/>
    <col min="2051" max="2051" width="2.765625" style="1" customWidth="1"/>
    <col min="2052" max="2052" width="15" style="1" customWidth="1"/>
    <col min="2053" max="2053" width="2.765625" style="1" customWidth="1"/>
    <col min="2054" max="2054" width="15" style="1" customWidth="1"/>
    <col min="2055" max="2055" width="2.765625" style="1" customWidth="1"/>
    <col min="2056" max="2056" width="8.84375" style="1"/>
    <col min="2057" max="2057" width="2.765625" style="1" customWidth="1"/>
    <col min="2058" max="2058" width="9.4609375" style="1" customWidth="1"/>
    <col min="2059" max="2059" width="2.765625" style="1" customWidth="1"/>
    <col min="2060" max="2304" width="8.84375" style="1"/>
    <col min="2305" max="2305" width="3.3046875" style="1" customWidth="1"/>
    <col min="2306" max="2306" width="19.07421875" style="1" customWidth="1"/>
    <col min="2307" max="2307" width="2.765625" style="1" customWidth="1"/>
    <col min="2308" max="2308" width="15" style="1" customWidth="1"/>
    <col min="2309" max="2309" width="2.765625" style="1" customWidth="1"/>
    <col min="2310" max="2310" width="15" style="1" customWidth="1"/>
    <col min="2311" max="2311" width="2.765625" style="1" customWidth="1"/>
    <col min="2312" max="2312" width="8.84375" style="1"/>
    <col min="2313" max="2313" width="2.765625" style="1" customWidth="1"/>
    <col min="2314" max="2314" width="9.4609375" style="1" customWidth="1"/>
    <col min="2315" max="2315" width="2.765625" style="1" customWidth="1"/>
    <col min="2316" max="2560" width="8.84375" style="1"/>
    <col min="2561" max="2561" width="3.3046875" style="1" customWidth="1"/>
    <col min="2562" max="2562" width="19.07421875" style="1" customWidth="1"/>
    <col min="2563" max="2563" width="2.765625" style="1" customWidth="1"/>
    <col min="2564" max="2564" width="15" style="1" customWidth="1"/>
    <col min="2565" max="2565" width="2.765625" style="1" customWidth="1"/>
    <col min="2566" max="2566" width="15" style="1" customWidth="1"/>
    <col min="2567" max="2567" width="2.765625" style="1" customWidth="1"/>
    <col min="2568" max="2568" width="8.84375" style="1"/>
    <col min="2569" max="2569" width="2.765625" style="1" customWidth="1"/>
    <col min="2570" max="2570" width="9.4609375" style="1" customWidth="1"/>
    <col min="2571" max="2571" width="2.765625" style="1" customWidth="1"/>
    <col min="2572" max="2816" width="8.84375" style="1"/>
    <col min="2817" max="2817" width="3.3046875" style="1" customWidth="1"/>
    <col min="2818" max="2818" width="19.07421875" style="1" customWidth="1"/>
    <col min="2819" max="2819" width="2.765625" style="1" customWidth="1"/>
    <col min="2820" max="2820" width="15" style="1" customWidth="1"/>
    <col min="2821" max="2821" width="2.765625" style="1" customWidth="1"/>
    <col min="2822" max="2822" width="15" style="1" customWidth="1"/>
    <col min="2823" max="2823" width="2.765625" style="1" customWidth="1"/>
    <col min="2824" max="2824" width="8.84375" style="1"/>
    <col min="2825" max="2825" width="2.765625" style="1" customWidth="1"/>
    <col min="2826" max="2826" width="9.4609375" style="1" customWidth="1"/>
    <col min="2827" max="2827" width="2.765625" style="1" customWidth="1"/>
    <col min="2828" max="3072" width="8.84375" style="1"/>
    <col min="3073" max="3073" width="3.3046875" style="1" customWidth="1"/>
    <col min="3074" max="3074" width="19.07421875" style="1" customWidth="1"/>
    <col min="3075" max="3075" width="2.765625" style="1" customWidth="1"/>
    <col min="3076" max="3076" width="15" style="1" customWidth="1"/>
    <col min="3077" max="3077" width="2.765625" style="1" customWidth="1"/>
    <col min="3078" max="3078" width="15" style="1" customWidth="1"/>
    <col min="3079" max="3079" width="2.765625" style="1" customWidth="1"/>
    <col min="3080" max="3080" width="8.84375" style="1"/>
    <col min="3081" max="3081" width="2.765625" style="1" customWidth="1"/>
    <col min="3082" max="3082" width="9.4609375" style="1" customWidth="1"/>
    <col min="3083" max="3083" width="2.765625" style="1" customWidth="1"/>
    <col min="3084" max="3328" width="8.84375" style="1"/>
    <col min="3329" max="3329" width="3.3046875" style="1" customWidth="1"/>
    <col min="3330" max="3330" width="19.07421875" style="1" customWidth="1"/>
    <col min="3331" max="3331" width="2.765625" style="1" customWidth="1"/>
    <col min="3332" max="3332" width="15" style="1" customWidth="1"/>
    <col min="3333" max="3333" width="2.765625" style="1" customWidth="1"/>
    <col min="3334" max="3334" width="15" style="1" customWidth="1"/>
    <col min="3335" max="3335" width="2.765625" style="1" customWidth="1"/>
    <col min="3336" max="3336" width="8.84375" style="1"/>
    <col min="3337" max="3337" width="2.765625" style="1" customWidth="1"/>
    <col min="3338" max="3338" width="9.4609375" style="1" customWidth="1"/>
    <col min="3339" max="3339" width="2.765625" style="1" customWidth="1"/>
    <col min="3340" max="3584" width="8.84375" style="1"/>
    <col min="3585" max="3585" width="3.3046875" style="1" customWidth="1"/>
    <col min="3586" max="3586" width="19.07421875" style="1" customWidth="1"/>
    <col min="3587" max="3587" width="2.765625" style="1" customWidth="1"/>
    <col min="3588" max="3588" width="15" style="1" customWidth="1"/>
    <col min="3589" max="3589" width="2.765625" style="1" customWidth="1"/>
    <col min="3590" max="3590" width="15" style="1" customWidth="1"/>
    <col min="3591" max="3591" width="2.765625" style="1" customWidth="1"/>
    <col min="3592" max="3592" width="8.84375" style="1"/>
    <col min="3593" max="3593" width="2.765625" style="1" customWidth="1"/>
    <col min="3594" max="3594" width="9.4609375" style="1" customWidth="1"/>
    <col min="3595" max="3595" width="2.765625" style="1" customWidth="1"/>
    <col min="3596" max="3840" width="8.84375" style="1"/>
    <col min="3841" max="3841" width="3.3046875" style="1" customWidth="1"/>
    <col min="3842" max="3842" width="19.07421875" style="1" customWidth="1"/>
    <col min="3843" max="3843" width="2.765625" style="1" customWidth="1"/>
    <col min="3844" max="3844" width="15" style="1" customWidth="1"/>
    <col min="3845" max="3845" width="2.765625" style="1" customWidth="1"/>
    <col min="3846" max="3846" width="15" style="1" customWidth="1"/>
    <col min="3847" max="3847" width="2.765625" style="1" customWidth="1"/>
    <col min="3848" max="3848" width="8.84375" style="1"/>
    <col min="3849" max="3849" width="2.765625" style="1" customWidth="1"/>
    <col min="3850" max="3850" width="9.4609375" style="1" customWidth="1"/>
    <col min="3851" max="3851" width="2.765625" style="1" customWidth="1"/>
    <col min="3852" max="4096" width="8.84375" style="1"/>
    <col min="4097" max="4097" width="3.3046875" style="1" customWidth="1"/>
    <col min="4098" max="4098" width="19.07421875" style="1" customWidth="1"/>
    <col min="4099" max="4099" width="2.765625" style="1" customWidth="1"/>
    <col min="4100" max="4100" width="15" style="1" customWidth="1"/>
    <col min="4101" max="4101" width="2.765625" style="1" customWidth="1"/>
    <col min="4102" max="4102" width="15" style="1" customWidth="1"/>
    <col min="4103" max="4103" width="2.765625" style="1" customWidth="1"/>
    <col min="4104" max="4104" width="8.84375" style="1"/>
    <col min="4105" max="4105" width="2.765625" style="1" customWidth="1"/>
    <col min="4106" max="4106" width="9.4609375" style="1" customWidth="1"/>
    <col min="4107" max="4107" width="2.765625" style="1" customWidth="1"/>
    <col min="4108" max="4352" width="8.84375" style="1"/>
    <col min="4353" max="4353" width="3.3046875" style="1" customWidth="1"/>
    <col min="4354" max="4354" width="19.07421875" style="1" customWidth="1"/>
    <col min="4355" max="4355" width="2.765625" style="1" customWidth="1"/>
    <col min="4356" max="4356" width="15" style="1" customWidth="1"/>
    <col min="4357" max="4357" width="2.765625" style="1" customWidth="1"/>
    <col min="4358" max="4358" width="15" style="1" customWidth="1"/>
    <col min="4359" max="4359" width="2.765625" style="1" customWidth="1"/>
    <col min="4360" max="4360" width="8.84375" style="1"/>
    <col min="4361" max="4361" width="2.765625" style="1" customWidth="1"/>
    <col min="4362" max="4362" width="9.4609375" style="1" customWidth="1"/>
    <col min="4363" max="4363" width="2.765625" style="1" customWidth="1"/>
    <col min="4364" max="4608" width="8.84375" style="1"/>
    <col min="4609" max="4609" width="3.3046875" style="1" customWidth="1"/>
    <col min="4610" max="4610" width="19.07421875" style="1" customWidth="1"/>
    <col min="4611" max="4611" width="2.765625" style="1" customWidth="1"/>
    <col min="4612" max="4612" width="15" style="1" customWidth="1"/>
    <col min="4613" max="4613" width="2.765625" style="1" customWidth="1"/>
    <col min="4614" max="4614" width="15" style="1" customWidth="1"/>
    <col min="4615" max="4615" width="2.765625" style="1" customWidth="1"/>
    <col min="4616" max="4616" width="8.84375" style="1"/>
    <col min="4617" max="4617" width="2.765625" style="1" customWidth="1"/>
    <col min="4618" max="4618" width="9.4609375" style="1" customWidth="1"/>
    <col min="4619" max="4619" width="2.765625" style="1" customWidth="1"/>
    <col min="4620" max="4864" width="8.84375" style="1"/>
    <col min="4865" max="4865" width="3.3046875" style="1" customWidth="1"/>
    <col min="4866" max="4866" width="19.07421875" style="1" customWidth="1"/>
    <col min="4867" max="4867" width="2.765625" style="1" customWidth="1"/>
    <col min="4868" max="4868" width="15" style="1" customWidth="1"/>
    <col min="4869" max="4869" width="2.765625" style="1" customWidth="1"/>
    <col min="4870" max="4870" width="15" style="1" customWidth="1"/>
    <col min="4871" max="4871" width="2.765625" style="1" customWidth="1"/>
    <col min="4872" max="4872" width="8.84375" style="1"/>
    <col min="4873" max="4873" width="2.765625" style="1" customWidth="1"/>
    <col min="4874" max="4874" width="9.4609375" style="1" customWidth="1"/>
    <col min="4875" max="4875" width="2.765625" style="1" customWidth="1"/>
    <col min="4876" max="5120" width="8.84375" style="1"/>
    <col min="5121" max="5121" width="3.3046875" style="1" customWidth="1"/>
    <col min="5122" max="5122" width="19.07421875" style="1" customWidth="1"/>
    <col min="5123" max="5123" width="2.765625" style="1" customWidth="1"/>
    <col min="5124" max="5124" width="15" style="1" customWidth="1"/>
    <col min="5125" max="5125" width="2.765625" style="1" customWidth="1"/>
    <col min="5126" max="5126" width="15" style="1" customWidth="1"/>
    <col min="5127" max="5127" width="2.765625" style="1" customWidth="1"/>
    <col min="5128" max="5128" width="8.84375" style="1"/>
    <col min="5129" max="5129" width="2.765625" style="1" customWidth="1"/>
    <col min="5130" max="5130" width="9.4609375" style="1" customWidth="1"/>
    <col min="5131" max="5131" width="2.765625" style="1" customWidth="1"/>
    <col min="5132" max="5376" width="8.84375" style="1"/>
    <col min="5377" max="5377" width="3.3046875" style="1" customWidth="1"/>
    <col min="5378" max="5378" width="19.07421875" style="1" customWidth="1"/>
    <col min="5379" max="5379" width="2.765625" style="1" customWidth="1"/>
    <col min="5380" max="5380" width="15" style="1" customWidth="1"/>
    <col min="5381" max="5381" width="2.765625" style="1" customWidth="1"/>
    <col min="5382" max="5382" width="15" style="1" customWidth="1"/>
    <col min="5383" max="5383" width="2.765625" style="1" customWidth="1"/>
    <col min="5384" max="5384" width="8.84375" style="1"/>
    <col min="5385" max="5385" width="2.765625" style="1" customWidth="1"/>
    <col min="5386" max="5386" width="9.4609375" style="1" customWidth="1"/>
    <col min="5387" max="5387" width="2.765625" style="1" customWidth="1"/>
    <col min="5388" max="5632" width="8.84375" style="1"/>
    <col min="5633" max="5633" width="3.3046875" style="1" customWidth="1"/>
    <col min="5634" max="5634" width="19.07421875" style="1" customWidth="1"/>
    <col min="5635" max="5635" width="2.765625" style="1" customWidth="1"/>
    <col min="5636" max="5636" width="15" style="1" customWidth="1"/>
    <col min="5637" max="5637" width="2.765625" style="1" customWidth="1"/>
    <col min="5638" max="5638" width="15" style="1" customWidth="1"/>
    <col min="5639" max="5639" width="2.765625" style="1" customWidth="1"/>
    <col min="5640" max="5640" width="8.84375" style="1"/>
    <col min="5641" max="5641" width="2.765625" style="1" customWidth="1"/>
    <col min="5642" max="5642" width="9.4609375" style="1" customWidth="1"/>
    <col min="5643" max="5643" width="2.765625" style="1" customWidth="1"/>
    <col min="5644" max="5888" width="8.84375" style="1"/>
    <col min="5889" max="5889" width="3.3046875" style="1" customWidth="1"/>
    <col min="5890" max="5890" width="19.07421875" style="1" customWidth="1"/>
    <col min="5891" max="5891" width="2.765625" style="1" customWidth="1"/>
    <col min="5892" max="5892" width="15" style="1" customWidth="1"/>
    <col min="5893" max="5893" width="2.765625" style="1" customWidth="1"/>
    <col min="5894" max="5894" width="15" style="1" customWidth="1"/>
    <col min="5895" max="5895" width="2.765625" style="1" customWidth="1"/>
    <col min="5896" max="5896" width="8.84375" style="1"/>
    <col min="5897" max="5897" width="2.765625" style="1" customWidth="1"/>
    <col min="5898" max="5898" width="9.4609375" style="1" customWidth="1"/>
    <col min="5899" max="5899" width="2.765625" style="1" customWidth="1"/>
    <col min="5900" max="6144" width="8.84375" style="1"/>
    <col min="6145" max="6145" width="3.3046875" style="1" customWidth="1"/>
    <col min="6146" max="6146" width="19.07421875" style="1" customWidth="1"/>
    <col min="6147" max="6147" width="2.765625" style="1" customWidth="1"/>
    <col min="6148" max="6148" width="15" style="1" customWidth="1"/>
    <col min="6149" max="6149" width="2.765625" style="1" customWidth="1"/>
    <col min="6150" max="6150" width="15" style="1" customWidth="1"/>
    <col min="6151" max="6151" width="2.765625" style="1" customWidth="1"/>
    <col min="6152" max="6152" width="8.84375" style="1"/>
    <col min="6153" max="6153" width="2.765625" style="1" customWidth="1"/>
    <col min="6154" max="6154" width="9.4609375" style="1" customWidth="1"/>
    <col min="6155" max="6155" width="2.765625" style="1" customWidth="1"/>
    <col min="6156" max="6400" width="8.84375" style="1"/>
    <col min="6401" max="6401" width="3.3046875" style="1" customWidth="1"/>
    <col min="6402" max="6402" width="19.07421875" style="1" customWidth="1"/>
    <col min="6403" max="6403" width="2.765625" style="1" customWidth="1"/>
    <col min="6404" max="6404" width="15" style="1" customWidth="1"/>
    <col min="6405" max="6405" width="2.765625" style="1" customWidth="1"/>
    <col min="6406" max="6406" width="15" style="1" customWidth="1"/>
    <col min="6407" max="6407" width="2.765625" style="1" customWidth="1"/>
    <col min="6408" max="6408" width="8.84375" style="1"/>
    <col min="6409" max="6409" width="2.765625" style="1" customWidth="1"/>
    <col min="6410" max="6410" width="9.4609375" style="1" customWidth="1"/>
    <col min="6411" max="6411" width="2.765625" style="1" customWidth="1"/>
    <col min="6412" max="6656" width="8.84375" style="1"/>
    <col min="6657" max="6657" width="3.3046875" style="1" customWidth="1"/>
    <col min="6658" max="6658" width="19.07421875" style="1" customWidth="1"/>
    <col min="6659" max="6659" width="2.765625" style="1" customWidth="1"/>
    <col min="6660" max="6660" width="15" style="1" customWidth="1"/>
    <col min="6661" max="6661" width="2.765625" style="1" customWidth="1"/>
    <col min="6662" max="6662" width="15" style="1" customWidth="1"/>
    <col min="6663" max="6663" width="2.765625" style="1" customWidth="1"/>
    <col min="6664" max="6664" width="8.84375" style="1"/>
    <col min="6665" max="6665" width="2.765625" style="1" customWidth="1"/>
    <col min="6666" max="6666" width="9.4609375" style="1" customWidth="1"/>
    <col min="6667" max="6667" width="2.765625" style="1" customWidth="1"/>
    <col min="6668" max="6912" width="8.84375" style="1"/>
    <col min="6913" max="6913" width="3.3046875" style="1" customWidth="1"/>
    <col min="6914" max="6914" width="19.07421875" style="1" customWidth="1"/>
    <col min="6915" max="6915" width="2.765625" style="1" customWidth="1"/>
    <col min="6916" max="6916" width="15" style="1" customWidth="1"/>
    <col min="6917" max="6917" width="2.765625" style="1" customWidth="1"/>
    <col min="6918" max="6918" width="15" style="1" customWidth="1"/>
    <col min="6919" max="6919" width="2.765625" style="1" customWidth="1"/>
    <col min="6920" max="6920" width="8.84375" style="1"/>
    <col min="6921" max="6921" width="2.765625" style="1" customWidth="1"/>
    <col min="6922" max="6922" width="9.4609375" style="1" customWidth="1"/>
    <col min="6923" max="6923" width="2.765625" style="1" customWidth="1"/>
    <col min="6924" max="7168" width="8.84375" style="1"/>
    <col min="7169" max="7169" width="3.3046875" style="1" customWidth="1"/>
    <col min="7170" max="7170" width="19.07421875" style="1" customWidth="1"/>
    <col min="7171" max="7171" width="2.765625" style="1" customWidth="1"/>
    <col min="7172" max="7172" width="15" style="1" customWidth="1"/>
    <col min="7173" max="7173" width="2.765625" style="1" customWidth="1"/>
    <col min="7174" max="7174" width="15" style="1" customWidth="1"/>
    <col min="7175" max="7175" width="2.765625" style="1" customWidth="1"/>
    <col min="7176" max="7176" width="8.84375" style="1"/>
    <col min="7177" max="7177" width="2.765625" style="1" customWidth="1"/>
    <col min="7178" max="7178" width="9.4609375" style="1" customWidth="1"/>
    <col min="7179" max="7179" width="2.765625" style="1" customWidth="1"/>
    <col min="7180" max="7424" width="8.84375" style="1"/>
    <col min="7425" max="7425" width="3.3046875" style="1" customWidth="1"/>
    <col min="7426" max="7426" width="19.07421875" style="1" customWidth="1"/>
    <col min="7427" max="7427" width="2.765625" style="1" customWidth="1"/>
    <col min="7428" max="7428" width="15" style="1" customWidth="1"/>
    <col min="7429" max="7429" width="2.765625" style="1" customWidth="1"/>
    <col min="7430" max="7430" width="15" style="1" customWidth="1"/>
    <col min="7431" max="7431" width="2.765625" style="1" customWidth="1"/>
    <col min="7432" max="7432" width="8.84375" style="1"/>
    <col min="7433" max="7433" width="2.765625" style="1" customWidth="1"/>
    <col min="7434" max="7434" width="9.4609375" style="1" customWidth="1"/>
    <col min="7435" max="7435" width="2.765625" style="1" customWidth="1"/>
    <col min="7436" max="7680" width="8.84375" style="1"/>
    <col min="7681" max="7681" width="3.3046875" style="1" customWidth="1"/>
    <col min="7682" max="7682" width="19.07421875" style="1" customWidth="1"/>
    <col min="7683" max="7683" width="2.765625" style="1" customWidth="1"/>
    <col min="7684" max="7684" width="15" style="1" customWidth="1"/>
    <col min="7685" max="7685" width="2.765625" style="1" customWidth="1"/>
    <col min="7686" max="7686" width="15" style="1" customWidth="1"/>
    <col min="7687" max="7687" width="2.765625" style="1" customWidth="1"/>
    <col min="7688" max="7688" width="8.84375" style="1"/>
    <col min="7689" max="7689" width="2.765625" style="1" customWidth="1"/>
    <col min="7690" max="7690" width="9.4609375" style="1" customWidth="1"/>
    <col min="7691" max="7691" width="2.765625" style="1" customWidth="1"/>
    <col min="7692" max="7936" width="8.84375" style="1"/>
    <col min="7937" max="7937" width="3.3046875" style="1" customWidth="1"/>
    <col min="7938" max="7938" width="19.07421875" style="1" customWidth="1"/>
    <col min="7939" max="7939" width="2.765625" style="1" customWidth="1"/>
    <col min="7940" max="7940" width="15" style="1" customWidth="1"/>
    <col min="7941" max="7941" width="2.765625" style="1" customWidth="1"/>
    <col min="7942" max="7942" width="15" style="1" customWidth="1"/>
    <col min="7943" max="7943" width="2.765625" style="1" customWidth="1"/>
    <col min="7944" max="7944" width="8.84375" style="1"/>
    <col min="7945" max="7945" width="2.765625" style="1" customWidth="1"/>
    <col min="7946" max="7946" width="9.4609375" style="1" customWidth="1"/>
    <col min="7947" max="7947" width="2.765625" style="1" customWidth="1"/>
    <col min="7948" max="8192" width="8.84375" style="1"/>
    <col min="8193" max="8193" width="3.3046875" style="1" customWidth="1"/>
    <col min="8194" max="8194" width="19.07421875" style="1" customWidth="1"/>
    <col min="8195" max="8195" width="2.765625" style="1" customWidth="1"/>
    <col min="8196" max="8196" width="15" style="1" customWidth="1"/>
    <col min="8197" max="8197" width="2.765625" style="1" customWidth="1"/>
    <col min="8198" max="8198" width="15" style="1" customWidth="1"/>
    <col min="8199" max="8199" width="2.765625" style="1" customWidth="1"/>
    <col min="8200" max="8200" width="8.84375" style="1"/>
    <col min="8201" max="8201" width="2.765625" style="1" customWidth="1"/>
    <col min="8202" max="8202" width="9.4609375" style="1" customWidth="1"/>
    <col min="8203" max="8203" width="2.765625" style="1" customWidth="1"/>
    <col min="8204" max="8448" width="8.84375" style="1"/>
    <col min="8449" max="8449" width="3.3046875" style="1" customWidth="1"/>
    <col min="8450" max="8450" width="19.07421875" style="1" customWidth="1"/>
    <col min="8451" max="8451" width="2.765625" style="1" customWidth="1"/>
    <col min="8452" max="8452" width="15" style="1" customWidth="1"/>
    <col min="8453" max="8453" width="2.765625" style="1" customWidth="1"/>
    <col min="8454" max="8454" width="15" style="1" customWidth="1"/>
    <col min="8455" max="8455" width="2.765625" style="1" customWidth="1"/>
    <col min="8456" max="8456" width="8.84375" style="1"/>
    <col min="8457" max="8457" width="2.765625" style="1" customWidth="1"/>
    <col min="8458" max="8458" width="9.4609375" style="1" customWidth="1"/>
    <col min="8459" max="8459" width="2.765625" style="1" customWidth="1"/>
    <col min="8460" max="8704" width="8.84375" style="1"/>
    <col min="8705" max="8705" width="3.3046875" style="1" customWidth="1"/>
    <col min="8706" max="8706" width="19.07421875" style="1" customWidth="1"/>
    <col min="8707" max="8707" width="2.765625" style="1" customWidth="1"/>
    <col min="8708" max="8708" width="15" style="1" customWidth="1"/>
    <col min="8709" max="8709" width="2.765625" style="1" customWidth="1"/>
    <col min="8710" max="8710" width="15" style="1" customWidth="1"/>
    <col min="8711" max="8711" width="2.765625" style="1" customWidth="1"/>
    <col min="8712" max="8712" width="8.84375" style="1"/>
    <col min="8713" max="8713" width="2.765625" style="1" customWidth="1"/>
    <col min="8714" max="8714" width="9.4609375" style="1" customWidth="1"/>
    <col min="8715" max="8715" width="2.765625" style="1" customWidth="1"/>
    <col min="8716" max="8960" width="8.84375" style="1"/>
    <col min="8961" max="8961" width="3.3046875" style="1" customWidth="1"/>
    <col min="8962" max="8962" width="19.07421875" style="1" customWidth="1"/>
    <col min="8963" max="8963" width="2.765625" style="1" customWidth="1"/>
    <col min="8964" max="8964" width="15" style="1" customWidth="1"/>
    <col min="8965" max="8965" width="2.765625" style="1" customWidth="1"/>
    <col min="8966" max="8966" width="15" style="1" customWidth="1"/>
    <col min="8967" max="8967" width="2.765625" style="1" customWidth="1"/>
    <col min="8968" max="8968" width="8.84375" style="1"/>
    <col min="8969" max="8969" width="2.765625" style="1" customWidth="1"/>
    <col min="8970" max="8970" width="9.4609375" style="1" customWidth="1"/>
    <col min="8971" max="8971" width="2.765625" style="1" customWidth="1"/>
    <col min="8972" max="9216" width="8.84375" style="1"/>
    <col min="9217" max="9217" width="3.3046875" style="1" customWidth="1"/>
    <col min="9218" max="9218" width="19.07421875" style="1" customWidth="1"/>
    <col min="9219" max="9219" width="2.765625" style="1" customWidth="1"/>
    <col min="9220" max="9220" width="15" style="1" customWidth="1"/>
    <col min="9221" max="9221" width="2.765625" style="1" customWidth="1"/>
    <col min="9222" max="9222" width="15" style="1" customWidth="1"/>
    <col min="9223" max="9223" width="2.765625" style="1" customWidth="1"/>
    <col min="9224" max="9224" width="8.84375" style="1"/>
    <col min="9225" max="9225" width="2.765625" style="1" customWidth="1"/>
    <col min="9226" max="9226" width="9.4609375" style="1" customWidth="1"/>
    <col min="9227" max="9227" width="2.765625" style="1" customWidth="1"/>
    <col min="9228" max="9472" width="8.84375" style="1"/>
    <col min="9473" max="9473" width="3.3046875" style="1" customWidth="1"/>
    <col min="9474" max="9474" width="19.07421875" style="1" customWidth="1"/>
    <col min="9475" max="9475" width="2.765625" style="1" customWidth="1"/>
    <col min="9476" max="9476" width="15" style="1" customWidth="1"/>
    <col min="9477" max="9477" width="2.765625" style="1" customWidth="1"/>
    <col min="9478" max="9478" width="15" style="1" customWidth="1"/>
    <col min="9479" max="9479" width="2.765625" style="1" customWidth="1"/>
    <col min="9480" max="9480" width="8.84375" style="1"/>
    <col min="9481" max="9481" width="2.765625" style="1" customWidth="1"/>
    <col min="9482" max="9482" width="9.4609375" style="1" customWidth="1"/>
    <col min="9483" max="9483" width="2.765625" style="1" customWidth="1"/>
    <col min="9484" max="9728" width="8.84375" style="1"/>
    <col min="9729" max="9729" width="3.3046875" style="1" customWidth="1"/>
    <col min="9730" max="9730" width="19.07421875" style="1" customWidth="1"/>
    <col min="9731" max="9731" width="2.765625" style="1" customWidth="1"/>
    <col min="9732" max="9732" width="15" style="1" customWidth="1"/>
    <col min="9733" max="9733" width="2.765625" style="1" customWidth="1"/>
    <col min="9734" max="9734" width="15" style="1" customWidth="1"/>
    <col min="9735" max="9735" width="2.765625" style="1" customWidth="1"/>
    <col min="9736" max="9736" width="8.84375" style="1"/>
    <col min="9737" max="9737" width="2.765625" style="1" customWidth="1"/>
    <col min="9738" max="9738" width="9.4609375" style="1" customWidth="1"/>
    <col min="9739" max="9739" width="2.765625" style="1" customWidth="1"/>
    <col min="9740" max="9984" width="8.84375" style="1"/>
    <col min="9985" max="9985" width="3.3046875" style="1" customWidth="1"/>
    <col min="9986" max="9986" width="19.07421875" style="1" customWidth="1"/>
    <col min="9987" max="9987" width="2.765625" style="1" customWidth="1"/>
    <col min="9988" max="9988" width="15" style="1" customWidth="1"/>
    <col min="9989" max="9989" width="2.765625" style="1" customWidth="1"/>
    <col min="9990" max="9990" width="15" style="1" customWidth="1"/>
    <col min="9991" max="9991" width="2.765625" style="1" customWidth="1"/>
    <col min="9992" max="9992" width="8.84375" style="1"/>
    <col min="9993" max="9993" width="2.765625" style="1" customWidth="1"/>
    <col min="9994" max="9994" width="9.4609375" style="1" customWidth="1"/>
    <col min="9995" max="9995" width="2.765625" style="1" customWidth="1"/>
    <col min="9996" max="10240" width="8.84375" style="1"/>
    <col min="10241" max="10241" width="3.3046875" style="1" customWidth="1"/>
    <col min="10242" max="10242" width="19.07421875" style="1" customWidth="1"/>
    <col min="10243" max="10243" width="2.765625" style="1" customWidth="1"/>
    <col min="10244" max="10244" width="15" style="1" customWidth="1"/>
    <col min="10245" max="10245" width="2.765625" style="1" customWidth="1"/>
    <col min="10246" max="10246" width="15" style="1" customWidth="1"/>
    <col min="10247" max="10247" width="2.765625" style="1" customWidth="1"/>
    <col min="10248" max="10248" width="8.84375" style="1"/>
    <col min="10249" max="10249" width="2.765625" style="1" customWidth="1"/>
    <col min="10250" max="10250" width="9.4609375" style="1" customWidth="1"/>
    <col min="10251" max="10251" width="2.765625" style="1" customWidth="1"/>
    <col min="10252" max="10496" width="8.84375" style="1"/>
    <col min="10497" max="10497" width="3.3046875" style="1" customWidth="1"/>
    <col min="10498" max="10498" width="19.07421875" style="1" customWidth="1"/>
    <col min="10499" max="10499" width="2.765625" style="1" customWidth="1"/>
    <col min="10500" max="10500" width="15" style="1" customWidth="1"/>
    <col min="10501" max="10501" width="2.765625" style="1" customWidth="1"/>
    <col min="10502" max="10502" width="15" style="1" customWidth="1"/>
    <col min="10503" max="10503" width="2.765625" style="1" customWidth="1"/>
    <col min="10504" max="10504" width="8.84375" style="1"/>
    <col min="10505" max="10505" width="2.765625" style="1" customWidth="1"/>
    <col min="10506" max="10506" width="9.4609375" style="1" customWidth="1"/>
    <col min="10507" max="10507" width="2.765625" style="1" customWidth="1"/>
    <col min="10508" max="10752" width="8.84375" style="1"/>
    <col min="10753" max="10753" width="3.3046875" style="1" customWidth="1"/>
    <col min="10754" max="10754" width="19.07421875" style="1" customWidth="1"/>
    <col min="10755" max="10755" width="2.765625" style="1" customWidth="1"/>
    <col min="10756" max="10756" width="15" style="1" customWidth="1"/>
    <col min="10757" max="10757" width="2.765625" style="1" customWidth="1"/>
    <col min="10758" max="10758" width="15" style="1" customWidth="1"/>
    <col min="10759" max="10759" width="2.765625" style="1" customWidth="1"/>
    <col min="10760" max="10760" width="8.84375" style="1"/>
    <col min="10761" max="10761" width="2.765625" style="1" customWidth="1"/>
    <col min="10762" max="10762" width="9.4609375" style="1" customWidth="1"/>
    <col min="10763" max="10763" width="2.765625" style="1" customWidth="1"/>
    <col min="10764" max="11008" width="8.84375" style="1"/>
    <col min="11009" max="11009" width="3.3046875" style="1" customWidth="1"/>
    <col min="11010" max="11010" width="19.07421875" style="1" customWidth="1"/>
    <col min="11011" max="11011" width="2.765625" style="1" customWidth="1"/>
    <col min="11012" max="11012" width="15" style="1" customWidth="1"/>
    <col min="11013" max="11013" width="2.765625" style="1" customWidth="1"/>
    <col min="11014" max="11014" width="15" style="1" customWidth="1"/>
    <col min="11015" max="11015" width="2.765625" style="1" customWidth="1"/>
    <col min="11016" max="11016" width="8.84375" style="1"/>
    <col min="11017" max="11017" width="2.765625" style="1" customWidth="1"/>
    <col min="11018" max="11018" width="9.4609375" style="1" customWidth="1"/>
    <col min="11019" max="11019" width="2.765625" style="1" customWidth="1"/>
    <col min="11020" max="11264" width="8.84375" style="1"/>
    <col min="11265" max="11265" width="3.3046875" style="1" customWidth="1"/>
    <col min="11266" max="11266" width="19.07421875" style="1" customWidth="1"/>
    <col min="11267" max="11267" width="2.765625" style="1" customWidth="1"/>
    <col min="11268" max="11268" width="15" style="1" customWidth="1"/>
    <col min="11269" max="11269" width="2.765625" style="1" customWidth="1"/>
    <col min="11270" max="11270" width="15" style="1" customWidth="1"/>
    <col min="11271" max="11271" width="2.765625" style="1" customWidth="1"/>
    <col min="11272" max="11272" width="8.84375" style="1"/>
    <col min="11273" max="11273" width="2.765625" style="1" customWidth="1"/>
    <col min="11274" max="11274" width="9.4609375" style="1" customWidth="1"/>
    <col min="11275" max="11275" width="2.765625" style="1" customWidth="1"/>
    <col min="11276" max="11520" width="8.84375" style="1"/>
    <col min="11521" max="11521" width="3.3046875" style="1" customWidth="1"/>
    <col min="11522" max="11522" width="19.07421875" style="1" customWidth="1"/>
    <col min="11523" max="11523" width="2.765625" style="1" customWidth="1"/>
    <col min="11524" max="11524" width="15" style="1" customWidth="1"/>
    <col min="11525" max="11525" width="2.765625" style="1" customWidth="1"/>
    <col min="11526" max="11526" width="15" style="1" customWidth="1"/>
    <col min="11527" max="11527" width="2.765625" style="1" customWidth="1"/>
    <col min="11528" max="11528" width="8.84375" style="1"/>
    <col min="11529" max="11529" width="2.765625" style="1" customWidth="1"/>
    <col min="11530" max="11530" width="9.4609375" style="1" customWidth="1"/>
    <col min="11531" max="11531" width="2.765625" style="1" customWidth="1"/>
    <col min="11532" max="11776" width="8.84375" style="1"/>
    <col min="11777" max="11777" width="3.3046875" style="1" customWidth="1"/>
    <col min="11778" max="11778" width="19.07421875" style="1" customWidth="1"/>
    <col min="11779" max="11779" width="2.765625" style="1" customWidth="1"/>
    <col min="11780" max="11780" width="15" style="1" customWidth="1"/>
    <col min="11781" max="11781" width="2.765625" style="1" customWidth="1"/>
    <col min="11782" max="11782" width="15" style="1" customWidth="1"/>
    <col min="11783" max="11783" width="2.765625" style="1" customWidth="1"/>
    <col min="11784" max="11784" width="8.84375" style="1"/>
    <col min="11785" max="11785" width="2.765625" style="1" customWidth="1"/>
    <col min="11786" max="11786" width="9.4609375" style="1" customWidth="1"/>
    <col min="11787" max="11787" width="2.765625" style="1" customWidth="1"/>
    <col min="11788" max="12032" width="8.84375" style="1"/>
    <col min="12033" max="12033" width="3.3046875" style="1" customWidth="1"/>
    <col min="12034" max="12034" width="19.07421875" style="1" customWidth="1"/>
    <col min="12035" max="12035" width="2.765625" style="1" customWidth="1"/>
    <col min="12036" max="12036" width="15" style="1" customWidth="1"/>
    <col min="12037" max="12037" width="2.765625" style="1" customWidth="1"/>
    <col min="12038" max="12038" width="15" style="1" customWidth="1"/>
    <col min="12039" max="12039" width="2.765625" style="1" customWidth="1"/>
    <col min="12040" max="12040" width="8.84375" style="1"/>
    <col min="12041" max="12041" width="2.765625" style="1" customWidth="1"/>
    <col min="12042" max="12042" width="9.4609375" style="1" customWidth="1"/>
    <col min="12043" max="12043" width="2.765625" style="1" customWidth="1"/>
    <col min="12044" max="12288" width="8.84375" style="1"/>
    <col min="12289" max="12289" width="3.3046875" style="1" customWidth="1"/>
    <col min="12290" max="12290" width="19.07421875" style="1" customWidth="1"/>
    <col min="12291" max="12291" width="2.765625" style="1" customWidth="1"/>
    <col min="12292" max="12292" width="15" style="1" customWidth="1"/>
    <col min="12293" max="12293" width="2.765625" style="1" customWidth="1"/>
    <col min="12294" max="12294" width="15" style="1" customWidth="1"/>
    <col min="12295" max="12295" width="2.765625" style="1" customWidth="1"/>
    <col min="12296" max="12296" width="8.84375" style="1"/>
    <col min="12297" max="12297" width="2.765625" style="1" customWidth="1"/>
    <col min="12298" max="12298" width="9.4609375" style="1" customWidth="1"/>
    <col min="12299" max="12299" width="2.765625" style="1" customWidth="1"/>
    <col min="12300" max="12544" width="8.84375" style="1"/>
    <col min="12545" max="12545" width="3.3046875" style="1" customWidth="1"/>
    <col min="12546" max="12546" width="19.07421875" style="1" customWidth="1"/>
    <col min="12547" max="12547" width="2.765625" style="1" customWidth="1"/>
    <col min="12548" max="12548" width="15" style="1" customWidth="1"/>
    <col min="12549" max="12549" width="2.765625" style="1" customWidth="1"/>
    <col min="12550" max="12550" width="15" style="1" customWidth="1"/>
    <col min="12551" max="12551" width="2.765625" style="1" customWidth="1"/>
    <col min="12552" max="12552" width="8.84375" style="1"/>
    <col min="12553" max="12553" width="2.765625" style="1" customWidth="1"/>
    <col min="12554" max="12554" width="9.4609375" style="1" customWidth="1"/>
    <col min="12555" max="12555" width="2.765625" style="1" customWidth="1"/>
    <col min="12556" max="12800" width="8.84375" style="1"/>
    <col min="12801" max="12801" width="3.3046875" style="1" customWidth="1"/>
    <col min="12802" max="12802" width="19.07421875" style="1" customWidth="1"/>
    <col min="12803" max="12803" width="2.765625" style="1" customWidth="1"/>
    <col min="12804" max="12804" width="15" style="1" customWidth="1"/>
    <col min="12805" max="12805" width="2.765625" style="1" customWidth="1"/>
    <col min="12806" max="12806" width="15" style="1" customWidth="1"/>
    <col min="12807" max="12807" width="2.765625" style="1" customWidth="1"/>
    <col min="12808" max="12808" width="8.84375" style="1"/>
    <col min="12809" max="12809" width="2.765625" style="1" customWidth="1"/>
    <col min="12810" max="12810" width="9.4609375" style="1" customWidth="1"/>
    <col min="12811" max="12811" width="2.765625" style="1" customWidth="1"/>
    <col min="12812" max="13056" width="8.84375" style="1"/>
    <col min="13057" max="13057" width="3.3046875" style="1" customWidth="1"/>
    <col min="13058" max="13058" width="19.07421875" style="1" customWidth="1"/>
    <col min="13059" max="13059" width="2.765625" style="1" customWidth="1"/>
    <col min="13060" max="13060" width="15" style="1" customWidth="1"/>
    <col min="13061" max="13061" width="2.765625" style="1" customWidth="1"/>
    <col min="13062" max="13062" width="15" style="1" customWidth="1"/>
    <col min="13063" max="13063" width="2.765625" style="1" customWidth="1"/>
    <col min="13064" max="13064" width="8.84375" style="1"/>
    <col min="13065" max="13065" width="2.765625" style="1" customWidth="1"/>
    <col min="13066" max="13066" width="9.4609375" style="1" customWidth="1"/>
    <col min="13067" max="13067" width="2.765625" style="1" customWidth="1"/>
    <col min="13068" max="13312" width="8.84375" style="1"/>
    <col min="13313" max="13313" width="3.3046875" style="1" customWidth="1"/>
    <col min="13314" max="13314" width="19.07421875" style="1" customWidth="1"/>
    <col min="13315" max="13315" width="2.765625" style="1" customWidth="1"/>
    <col min="13316" max="13316" width="15" style="1" customWidth="1"/>
    <col min="13317" max="13317" width="2.765625" style="1" customWidth="1"/>
    <col min="13318" max="13318" width="15" style="1" customWidth="1"/>
    <col min="13319" max="13319" width="2.765625" style="1" customWidth="1"/>
    <col min="13320" max="13320" width="8.84375" style="1"/>
    <col min="13321" max="13321" width="2.765625" style="1" customWidth="1"/>
    <col min="13322" max="13322" width="9.4609375" style="1" customWidth="1"/>
    <col min="13323" max="13323" width="2.765625" style="1" customWidth="1"/>
    <col min="13324" max="13568" width="8.84375" style="1"/>
    <col min="13569" max="13569" width="3.3046875" style="1" customWidth="1"/>
    <col min="13570" max="13570" width="19.07421875" style="1" customWidth="1"/>
    <col min="13571" max="13571" width="2.765625" style="1" customWidth="1"/>
    <col min="13572" max="13572" width="15" style="1" customWidth="1"/>
    <col min="13573" max="13573" width="2.765625" style="1" customWidth="1"/>
    <col min="13574" max="13574" width="15" style="1" customWidth="1"/>
    <col min="13575" max="13575" width="2.765625" style="1" customWidth="1"/>
    <col min="13576" max="13576" width="8.84375" style="1"/>
    <col min="13577" max="13577" width="2.765625" style="1" customWidth="1"/>
    <col min="13578" max="13578" width="9.4609375" style="1" customWidth="1"/>
    <col min="13579" max="13579" width="2.765625" style="1" customWidth="1"/>
    <col min="13580" max="13824" width="8.84375" style="1"/>
    <col min="13825" max="13825" width="3.3046875" style="1" customWidth="1"/>
    <col min="13826" max="13826" width="19.07421875" style="1" customWidth="1"/>
    <col min="13827" max="13827" width="2.765625" style="1" customWidth="1"/>
    <col min="13828" max="13828" width="15" style="1" customWidth="1"/>
    <col min="13829" max="13829" width="2.765625" style="1" customWidth="1"/>
    <col min="13830" max="13830" width="15" style="1" customWidth="1"/>
    <col min="13831" max="13831" width="2.765625" style="1" customWidth="1"/>
    <col min="13832" max="13832" width="8.84375" style="1"/>
    <col min="13833" max="13833" width="2.765625" style="1" customWidth="1"/>
    <col min="13834" max="13834" width="9.4609375" style="1" customWidth="1"/>
    <col min="13835" max="13835" width="2.765625" style="1" customWidth="1"/>
    <col min="13836" max="14080" width="8.84375" style="1"/>
    <col min="14081" max="14081" width="3.3046875" style="1" customWidth="1"/>
    <col min="14082" max="14082" width="19.07421875" style="1" customWidth="1"/>
    <col min="14083" max="14083" width="2.765625" style="1" customWidth="1"/>
    <col min="14084" max="14084" width="15" style="1" customWidth="1"/>
    <col min="14085" max="14085" width="2.765625" style="1" customWidth="1"/>
    <col min="14086" max="14086" width="15" style="1" customWidth="1"/>
    <col min="14087" max="14087" width="2.765625" style="1" customWidth="1"/>
    <col min="14088" max="14088" width="8.84375" style="1"/>
    <col min="14089" max="14089" width="2.765625" style="1" customWidth="1"/>
    <col min="14090" max="14090" width="9.4609375" style="1" customWidth="1"/>
    <col min="14091" max="14091" width="2.765625" style="1" customWidth="1"/>
    <col min="14092" max="14336" width="8.84375" style="1"/>
    <col min="14337" max="14337" width="3.3046875" style="1" customWidth="1"/>
    <col min="14338" max="14338" width="19.07421875" style="1" customWidth="1"/>
    <col min="14339" max="14339" width="2.765625" style="1" customWidth="1"/>
    <col min="14340" max="14340" width="15" style="1" customWidth="1"/>
    <col min="14341" max="14341" width="2.765625" style="1" customWidth="1"/>
    <col min="14342" max="14342" width="15" style="1" customWidth="1"/>
    <col min="14343" max="14343" width="2.765625" style="1" customWidth="1"/>
    <col min="14344" max="14344" width="8.84375" style="1"/>
    <col min="14345" max="14345" width="2.765625" style="1" customWidth="1"/>
    <col min="14346" max="14346" width="9.4609375" style="1" customWidth="1"/>
    <col min="14347" max="14347" width="2.765625" style="1" customWidth="1"/>
    <col min="14348" max="14592" width="8.84375" style="1"/>
    <col min="14593" max="14593" width="3.3046875" style="1" customWidth="1"/>
    <col min="14594" max="14594" width="19.07421875" style="1" customWidth="1"/>
    <col min="14595" max="14595" width="2.765625" style="1" customWidth="1"/>
    <col min="14596" max="14596" width="15" style="1" customWidth="1"/>
    <col min="14597" max="14597" width="2.765625" style="1" customWidth="1"/>
    <col min="14598" max="14598" width="15" style="1" customWidth="1"/>
    <col min="14599" max="14599" width="2.765625" style="1" customWidth="1"/>
    <col min="14600" max="14600" width="8.84375" style="1"/>
    <col min="14601" max="14601" width="2.765625" style="1" customWidth="1"/>
    <col min="14602" max="14602" width="9.4609375" style="1" customWidth="1"/>
    <col min="14603" max="14603" width="2.765625" style="1" customWidth="1"/>
    <col min="14604" max="14848" width="8.84375" style="1"/>
    <col min="14849" max="14849" width="3.3046875" style="1" customWidth="1"/>
    <col min="14850" max="14850" width="19.07421875" style="1" customWidth="1"/>
    <col min="14851" max="14851" width="2.765625" style="1" customWidth="1"/>
    <col min="14852" max="14852" width="15" style="1" customWidth="1"/>
    <col min="14853" max="14853" width="2.765625" style="1" customWidth="1"/>
    <col min="14854" max="14854" width="15" style="1" customWidth="1"/>
    <col min="14855" max="14855" width="2.765625" style="1" customWidth="1"/>
    <col min="14856" max="14856" width="8.84375" style="1"/>
    <col min="14857" max="14857" width="2.765625" style="1" customWidth="1"/>
    <col min="14858" max="14858" width="9.4609375" style="1" customWidth="1"/>
    <col min="14859" max="14859" width="2.765625" style="1" customWidth="1"/>
    <col min="14860" max="15104" width="8.84375" style="1"/>
    <col min="15105" max="15105" width="3.3046875" style="1" customWidth="1"/>
    <col min="15106" max="15106" width="19.07421875" style="1" customWidth="1"/>
    <col min="15107" max="15107" width="2.765625" style="1" customWidth="1"/>
    <col min="15108" max="15108" width="15" style="1" customWidth="1"/>
    <col min="15109" max="15109" width="2.765625" style="1" customWidth="1"/>
    <col min="15110" max="15110" width="15" style="1" customWidth="1"/>
    <col min="15111" max="15111" width="2.765625" style="1" customWidth="1"/>
    <col min="15112" max="15112" width="8.84375" style="1"/>
    <col min="15113" max="15113" width="2.765625" style="1" customWidth="1"/>
    <col min="15114" max="15114" width="9.4609375" style="1" customWidth="1"/>
    <col min="15115" max="15115" width="2.765625" style="1" customWidth="1"/>
    <col min="15116" max="15360" width="8.84375" style="1"/>
    <col min="15361" max="15361" width="3.3046875" style="1" customWidth="1"/>
    <col min="15362" max="15362" width="19.07421875" style="1" customWidth="1"/>
    <col min="15363" max="15363" width="2.765625" style="1" customWidth="1"/>
    <col min="15364" max="15364" width="15" style="1" customWidth="1"/>
    <col min="15365" max="15365" width="2.765625" style="1" customWidth="1"/>
    <col min="15366" max="15366" width="15" style="1" customWidth="1"/>
    <col min="15367" max="15367" width="2.765625" style="1" customWidth="1"/>
    <col min="15368" max="15368" width="8.84375" style="1"/>
    <col min="15369" max="15369" width="2.765625" style="1" customWidth="1"/>
    <col min="15370" max="15370" width="9.4609375" style="1" customWidth="1"/>
    <col min="15371" max="15371" width="2.765625" style="1" customWidth="1"/>
    <col min="15372" max="15616" width="8.84375" style="1"/>
    <col min="15617" max="15617" width="3.3046875" style="1" customWidth="1"/>
    <col min="15618" max="15618" width="19.07421875" style="1" customWidth="1"/>
    <col min="15619" max="15619" width="2.765625" style="1" customWidth="1"/>
    <col min="15620" max="15620" width="15" style="1" customWidth="1"/>
    <col min="15621" max="15621" width="2.765625" style="1" customWidth="1"/>
    <col min="15622" max="15622" width="15" style="1" customWidth="1"/>
    <col min="15623" max="15623" width="2.765625" style="1" customWidth="1"/>
    <col min="15624" max="15624" width="8.84375" style="1"/>
    <col min="15625" max="15625" width="2.765625" style="1" customWidth="1"/>
    <col min="15626" max="15626" width="9.4609375" style="1" customWidth="1"/>
    <col min="15627" max="15627" width="2.765625" style="1" customWidth="1"/>
    <col min="15628" max="15872" width="8.84375" style="1"/>
    <col min="15873" max="15873" width="3.3046875" style="1" customWidth="1"/>
    <col min="15874" max="15874" width="19.07421875" style="1" customWidth="1"/>
    <col min="15875" max="15875" width="2.765625" style="1" customWidth="1"/>
    <col min="15876" max="15876" width="15" style="1" customWidth="1"/>
    <col min="15877" max="15877" width="2.765625" style="1" customWidth="1"/>
    <col min="15878" max="15878" width="15" style="1" customWidth="1"/>
    <col min="15879" max="15879" width="2.765625" style="1" customWidth="1"/>
    <col min="15880" max="15880" width="8.84375" style="1"/>
    <col min="15881" max="15881" width="2.765625" style="1" customWidth="1"/>
    <col min="15882" max="15882" width="9.4609375" style="1" customWidth="1"/>
    <col min="15883" max="15883" width="2.765625" style="1" customWidth="1"/>
    <col min="15884" max="16128" width="8.84375" style="1"/>
    <col min="16129" max="16129" width="3.3046875" style="1" customWidth="1"/>
    <col min="16130" max="16130" width="19.07421875" style="1" customWidth="1"/>
    <col min="16131" max="16131" width="2.765625" style="1" customWidth="1"/>
    <col min="16132" max="16132" width="15" style="1" customWidth="1"/>
    <col min="16133" max="16133" width="2.765625" style="1" customWidth="1"/>
    <col min="16134" max="16134" width="15" style="1" customWidth="1"/>
    <col min="16135" max="16135" width="2.765625" style="1" customWidth="1"/>
    <col min="16136" max="16136" width="8.84375" style="1"/>
    <col min="16137" max="16137" width="2.765625" style="1" customWidth="1"/>
    <col min="16138" max="16138" width="9.4609375" style="1" customWidth="1"/>
    <col min="16139" max="16139" width="2.765625" style="1" customWidth="1"/>
    <col min="16140" max="16384" width="8.84375" style="1"/>
  </cols>
  <sheetData>
    <row r="1" spans="2:14" x14ac:dyDescent="0.35">
      <c r="B1" s="2" t="s">
        <v>138</v>
      </c>
      <c r="J1" s="3" t="s">
        <v>137</v>
      </c>
    </row>
    <row r="2" spans="2:14" s="4" customFormat="1" ht="6" customHeight="1" x14ac:dyDescent="0.25"/>
    <row r="3" spans="2:14" s="4" customFormat="1" ht="13" x14ac:dyDescent="0.3">
      <c r="B3" s="5" t="s">
        <v>26</v>
      </c>
    </row>
    <row r="4" spans="2:14" s="4" customFormat="1" ht="6" customHeight="1" x14ac:dyDescent="0.25"/>
    <row r="5" spans="2:14" s="4" customFormat="1" ht="13" x14ac:dyDescent="0.3">
      <c r="B5" s="5" t="s">
        <v>55</v>
      </c>
    </row>
    <row r="6" spans="2:14" s="4" customFormat="1" ht="12.75" customHeight="1" x14ac:dyDescent="0.25">
      <c r="B6" s="6"/>
      <c r="C6" s="6"/>
      <c r="D6" s="6"/>
      <c r="E6" s="6"/>
      <c r="F6" s="6"/>
      <c r="G6" s="6"/>
      <c r="H6" s="6"/>
      <c r="I6" s="6"/>
      <c r="J6" s="7" t="s">
        <v>52</v>
      </c>
    </row>
    <row r="7" spans="2:14" s="8" customFormat="1" ht="25.5" customHeight="1" x14ac:dyDescent="0.3">
      <c r="B7" s="340" t="s">
        <v>0</v>
      </c>
      <c r="C7" s="209"/>
      <c r="D7" s="342" t="s">
        <v>145</v>
      </c>
      <c r="E7" s="209"/>
      <c r="F7" s="342" t="s">
        <v>146</v>
      </c>
      <c r="G7" s="209"/>
      <c r="H7" s="342" t="s">
        <v>56</v>
      </c>
      <c r="I7" s="209"/>
      <c r="J7" s="342" t="s">
        <v>1</v>
      </c>
    </row>
    <row r="8" spans="2:14" s="8" customFormat="1" ht="25.5" customHeight="1" x14ac:dyDescent="0.3">
      <c r="B8" s="341"/>
      <c r="D8" s="343"/>
      <c r="F8" s="343"/>
      <c r="H8" s="343"/>
      <c r="J8" s="343"/>
      <c r="M8" s="45"/>
      <c r="N8" s="45"/>
    </row>
    <row r="9" spans="2:14" s="4" customFormat="1" ht="6" customHeight="1" x14ac:dyDescent="0.25"/>
    <row r="10" spans="2:14" s="4" customFormat="1" ht="12.5" x14ac:dyDescent="0.25">
      <c r="B10" s="4" t="s">
        <v>3</v>
      </c>
      <c r="D10" s="119">
        <v>142316020.88256598</v>
      </c>
      <c r="E10" s="9"/>
      <c r="F10" s="9">
        <v>148167730.00804138</v>
      </c>
      <c r="G10" s="9"/>
      <c r="H10" s="9">
        <v>5851709.1254754066</v>
      </c>
      <c r="J10" s="166">
        <v>4.1117711759971316E-2</v>
      </c>
      <c r="M10" s="46"/>
    </row>
    <row r="11" spans="2:14" s="4" customFormat="1" ht="12.5" x14ac:dyDescent="0.25">
      <c r="B11" s="4" t="s">
        <v>4</v>
      </c>
      <c r="D11" s="119">
        <v>254379801.5926117</v>
      </c>
      <c r="E11" s="9"/>
      <c r="F11" s="9">
        <v>264635330.34842584</v>
      </c>
      <c r="G11" s="9"/>
      <c r="H11" s="9">
        <v>10255528.755814135</v>
      </c>
      <c r="J11" s="166">
        <v>4.0315813958524606E-2</v>
      </c>
      <c r="M11" s="46"/>
    </row>
    <row r="12" spans="2:14" s="4" customFormat="1" ht="12.5" x14ac:dyDescent="0.25">
      <c r="B12" s="4" t="s">
        <v>5</v>
      </c>
      <c r="D12" s="119">
        <v>229515944.91759819</v>
      </c>
      <c r="E12" s="9"/>
      <c r="F12" s="9">
        <v>239224980.63642713</v>
      </c>
      <c r="G12" s="9"/>
      <c r="H12" s="9">
        <v>9709035.7188289464</v>
      </c>
      <c r="J12" s="166">
        <v>4.2302227508919814E-2</v>
      </c>
      <c r="M12" s="46"/>
    </row>
    <row r="13" spans="2:14" s="4" customFormat="1" ht="12.5" x14ac:dyDescent="0.25">
      <c r="B13" s="4" t="s">
        <v>6</v>
      </c>
      <c r="D13" s="119">
        <v>205889854.809903</v>
      </c>
      <c r="E13" s="9"/>
      <c r="F13" s="9">
        <v>215751600.27307892</v>
      </c>
      <c r="G13" s="9"/>
      <c r="H13" s="9">
        <v>9861745.4631759226</v>
      </c>
      <c r="J13" s="166">
        <v>4.7898161239082034E-2</v>
      </c>
      <c r="M13" s="46"/>
    </row>
    <row r="14" spans="2:14" s="4" customFormat="1" ht="12.5" x14ac:dyDescent="0.25">
      <c r="B14" s="4" t="s">
        <v>7</v>
      </c>
      <c r="D14" s="119">
        <v>286086978.45299363</v>
      </c>
      <c r="E14" s="9"/>
      <c r="F14" s="9">
        <v>298689286.01262981</v>
      </c>
      <c r="G14" s="9"/>
      <c r="H14" s="9">
        <v>12602307.559636176</v>
      </c>
      <c r="J14" s="166">
        <v>4.4050615752533578E-2</v>
      </c>
      <c r="M14" s="46"/>
    </row>
    <row r="15" spans="2:14" s="4" customFormat="1" ht="12.5" x14ac:dyDescent="0.25">
      <c r="B15" s="4" t="s">
        <v>8</v>
      </c>
      <c r="D15" s="119">
        <v>256883256.60377309</v>
      </c>
      <c r="E15" s="9"/>
      <c r="F15" s="9">
        <v>265412678.97717035</v>
      </c>
      <c r="G15" s="9"/>
      <c r="H15" s="9">
        <v>8529422.3733972609</v>
      </c>
      <c r="J15" s="166">
        <v>3.3203496740752472E-2</v>
      </c>
      <c r="M15" s="46"/>
    </row>
    <row r="16" spans="2:14" s="4" customFormat="1" ht="12.5" x14ac:dyDescent="0.25">
      <c r="B16" s="4" t="s">
        <v>9</v>
      </c>
      <c r="D16" s="119">
        <v>267839490.07784039</v>
      </c>
      <c r="E16" s="9"/>
      <c r="F16" s="9">
        <v>280031698.07057565</v>
      </c>
      <c r="G16" s="9"/>
      <c r="H16" s="9">
        <v>12192207.992735267</v>
      </c>
      <c r="J16" s="166">
        <v>4.5520576481055605E-2</v>
      </c>
      <c r="M16" s="46"/>
    </row>
    <row r="17" spans="2:13" s="4" customFormat="1" ht="12.5" x14ac:dyDescent="0.25">
      <c r="B17" s="4" t="s">
        <v>10</v>
      </c>
      <c r="D17" s="119">
        <v>150200227.74315119</v>
      </c>
      <c r="E17" s="9"/>
      <c r="F17" s="9">
        <v>154802030.50625235</v>
      </c>
      <c r="G17" s="9"/>
      <c r="H17" s="9">
        <v>4601802.7631011605</v>
      </c>
      <c r="J17" s="166">
        <v>3.0637788186116736E-2</v>
      </c>
      <c r="M17" s="46"/>
    </row>
    <row r="18" spans="2:13" s="4" customFormat="1" ht="12.5" x14ac:dyDescent="0.25">
      <c r="B18" s="4" t="s">
        <v>11</v>
      </c>
      <c r="D18" s="119">
        <v>247580569.44137529</v>
      </c>
      <c r="E18" s="9"/>
      <c r="F18" s="9">
        <v>258848836.83322793</v>
      </c>
      <c r="G18" s="9"/>
      <c r="H18" s="9">
        <v>11268267.391852647</v>
      </c>
      <c r="J18" s="166">
        <v>4.5513536935784714E-2</v>
      </c>
      <c r="M18" s="46"/>
    </row>
    <row r="19" spans="2:13" s="4" customFormat="1" ht="12.5" x14ac:dyDescent="0.25">
      <c r="B19" s="4" t="s">
        <v>12</v>
      </c>
      <c r="D19" s="119">
        <v>375548971.59931082</v>
      </c>
      <c r="E19" s="9"/>
      <c r="F19" s="9">
        <v>391959926.27797115</v>
      </c>
      <c r="G19" s="9"/>
      <c r="H19" s="9">
        <v>16410954.678660333</v>
      </c>
      <c r="J19" s="166">
        <v>4.3698574406349007E-2</v>
      </c>
      <c r="M19" s="46"/>
    </row>
    <row r="20" spans="2:13" s="4" customFormat="1" ht="12.5" x14ac:dyDescent="0.25">
      <c r="B20" s="4" t="s">
        <v>13</v>
      </c>
      <c r="D20" s="119">
        <v>463933779.40773749</v>
      </c>
      <c r="E20" s="9"/>
      <c r="F20" s="9">
        <v>484440675.7054671</v>
      </c>
      <c r="G20" s="9"/>
      <c r="H20" s="9">
        <v>20506896.297729611</v>
      </c>
      <c r="J20" s="166">
        <v>4.4202205590437756E-2</v>
      </c>
      <c r="M20" s="46"/>
    </row>
    <row r="21" spans="2:13" s="4" customFormat="1" ht="12.5" x14ac:dyDescent="0.25">
      <c r="B21" s="4" t="s">
        <v>14</v>
      </c>
      <c r="D21" s="119">
        <v>292995855.80238259</v>
      </c>
      <c r="E21" s="9"/>
      <c r="F21" s="9">
        <v>306371570.62452799</v>
      </c>
      <c r="G21" s="9"/>
      <c r="H21" s="9">
        <v>13375714.822145402</v>
      </c>
      <c r="J21" s="166">
        <v>4.5651549526239524E-2</v>
      </c>
      <c r="M21" s="46"/>
    </row>
    <row r="22" spans="2:13" s="4" customFormat="1" ht="12.5" x14ac:dyDescent="0.25">
      <c r="B22" s="4" t="s">
        <v>15</v>
      </c>
      <c r="D22" s="119">
        <v>277406403.28630382</v>
      </c>
      <c r="E22" s="9"/>
      <c r="F22" s="9">
        <v>290404199.25316012</v>
      </c>
      <c r="G22" s="9"/>
      <c r="H22" s="9">
        <v>12997795.966856301</v>
      </c>
      <c r="J22" s="166">
        <v>4.6854707796494588E-2</v>
      </c>
      <c r="M22" s="46"/>
    </row>
    <row r="23" spans="2:13" s="4" customFormat="1" ht="12.5" x14ac:dyDescent="0.25">
      <c r="B23" s="4" t="s">
        <v>16</v>
      </c>
      <c r="D23" s="119">
        <v>244316670.7379314</v>
      </c>
      <c r="E23" s="9"/>
      <c r="F23" s="9">
        <v>257077045.42618519</v>
      </c>
      <c r="G23" s="9"/>
      <c r="H23" s="9">
        <v>12760374.68825379</v>
      </c>
      <c r="J23" s="166">
        <v>5.2228833381334536E-2</v>
      </c>
      <c r="M23" s="46"/>
    </row>
    <row r="24" spans="2:13" s="4" customFormat="1" ht="12.5" x14ac:dyDescent="0.25">
      <c r="B24" s="4" t="s">
        <v>17</v>
      </c>
      <c r="D24" s="119">
        <v>494614977.40985054</v>
      </c>
      <c r="E24" s="9"/>
      <c r="F24" s="9">
        <v>515846924.14965433</v>
      </c>
      <c r="G24" s="9"/>
      <c r="H24" s="9">
        <v>21231946.739803791</v>
      </c>
      <c r="J24" s="166">
        <v>4.2926210708355603E-2</v>
      </c>
      <c r="M24" s="46"/>
    </row>
    <row r="25" spans="2:13" s="4" customFormat="1" ht="12.5" x14ac:dyDescent="0.25">
      <c r="B25" s="4" t="s">
        <v>18</v>
      </c>
      <c r="D25" s="119">
        <v>122422940.04401633</v>
      </c>
      <c r="E25" s="9"/>
      <c r="F25" s="9">
        <v>128437774.2306657</v>
      </c>
      <c r="G25" s="9"/>
      <c r="H25" s="9">
        <v>6014834.1866493672</v>
      </c>
      <c r="J25" s="166">
        <v>4.9131594000983596E-2</v>
      </c>
      <c r="M25" s="46"/>
    </row>
    <row r="26" spans="2:13" s="4" customFormat="1" ht="12.5" x14ac:dyDescent="0.25">
      <c r="B26" s="4" t="s">
        <v>19</v>
      </c>
      <c r="D26" s="119">
        <v>366320011.1293298</v>
      </c>
      <c r="E26" s="9"/>
      <c r="F26" s="9">
        <v>379882926.22689486</v>
      </c>
      <c r="G26" s="9"/>
      <c r="H26" s="9">
        <v>13562915.097565055</v>
      </c>
      <c r="J26" s="166">
        <v>3.7024772563616921E-2</v>
      </c>
      <c r="M26" s="46"/>
    </row>
    <row r="27" spans="2:13" s="4" customFormat="1" ht="12.5" x14ac:dyDescent="0.25">
      <c r="B27" s="4" t="s">
        <v>20</v>
      </c>
      <c r="C27" s="10"/>
      <c r="D27" s="119">
        <v>145116106.19664484</v>
      </c>
      <c r="E27" s="119"/>
      <c r="F27" s="119">
        <v>151082921.2636992</v>
      </c>
      <c r="G27" s="119"/>
      <c r="H27" s="119">
        <v>5966815.0670543611</v>
      </c>
      <c r="I27" s="10"/>
      <c r="J27" s="121">
        <v>4.1117524604531573E-2</v>
      </c>
      <c r="M27" s="46"/>
    </row>
    <row r="28" spans="2:13" s="4" customFormat="1" ht="12.5" x14ac:dyDescent="0.25">
      <c r="B28" s="4" t="s">
        <v>21</v>
      </c>
      <c r="C28" s="10"/>
      <c r="D28" s="119">
        <v>186316890.52638069</v>
      </c>
      <c r="E28" s="119"/>
      <c r="F28" s="119">
        <v>195066973.31808358</v>
      </c>
      <c r="G28" s="119"/>
      <c r="H28" s="119">
        <v>8750082.7917028964</v>
      </c>
      <c r="I28" s="10"/>
      <c r="J28" s="121">
        <v>4.6963443663010085E-2</v>
      </c>
      <c r="M28" s="46"/>
    </row>
    <row r="29" spans="2:13" s="4" customFormat="1" ht="12.5" x14ac:dyDescent="0.25">
      <c r="B29" s="4" t="s">
        <v>22</v>
      </c>
      <c r="C29" s="10"/>
      <c r="D29" s="119">
        <v>160273415.07609987</v>
      </c>
      <c r="E29" s="119"/>
      <c r="F29" s="119">
        <v>167708754.59427896</v>
      </c>
      <c r="G29" s="119"/>
      <c r="H29" s="119">
        <v>7435339.5181790888</v>
      </c>
      <c r="I29" s="10"/>
      <c r="J29" s="121">
        <v>4.6391595977715298E-2</v>
      </c>
      <c r="M29" s="46"/>
    </row>
    <row r="30" spans="2:13" s="4" customFormat="1" ht="12.5" x14ac:dyDescent="0.25">
      <c r="B30" s="4" t="s">
        <v>23</v>
      </c>
      <c r="C30" s="10"/>
      <c r="D30" s="119">
        <v>309475245.99264407</v>
      </c>
      <c r="E30" s="119"/>
      <c r="F30" s="119">
        <v>327071234.47109389</v>
      </c>
      <c r="G30" s="119"/>
      <c r="H30" s="119">
        <v>17595988.478449821</v>
      </c>
      <c r="I30" s="10"/>
      <c r="J30" s="121">
        <v>5.6857498964127361E-2</v>
      </c>
      <c r="K30" s="10"/>
      <c r="M30" s="46"/>
    </row>
    <row r="31" spans="2:13" s="4" customFormat="1" ht="12.5" x14ac:dyDescent="0.25">
      <c r="B31" s="4" t="s">
        <v>24</v>
      </c>
      <c r="C31" s="10"/>
      <c r="D31" s="119">
        <v>668212821.26954424</v>
      </c>
      <c r="E31" s="119"/>
      <c r="F31" s="119">
        <v>697816328.79247653</v>
      </c>
      <c r="G31" s="119"/>
      <c r="H31" s="119">
        <v>29603507.522932291</v>
      </c>
      <c r="I31" s="10"/>
      <c r="J31" s="121">
        <v>4.4302513481690294E-2</v>
      </c>
      <c r="K31" s="10"/>
      <c r="M31" s="46"/>
    </row>
    <row r="32" spans="2:13" s="4" customFormat="1" ht="6" customHeight="1" x14ac:dyDescent="0.25">
      <c r="B32" s="6"/>
      <c r="C32" s="10"/>
      <c r="D32" s="122"/>
      <c r="E32" s="122"/>
      <c r="F32" s="122"/>
      <c r="G32" s="122"/>
      <c r="H32" s="122"/>
      <c r="I32" s="6"/>
      <c r="J32" s="123"/>
      <c r="K32" s="10"/>
    </row>
    <row r="33" spans="2:13" s="5" customFormat="1" ht="16.5" customHeight="1" x14ac:dyDescent="0.3">
      <c r="B33" s="11" t="s">
        <v>25</v>
      </c>
      <c r="C33" s="11"/>
      <c r="D33" s="124">
        <v>6147646232.9999895</v>
      </c>
      <c r="E33" s="124"/>
      <c r="F33" s="124">
        <v>6418731425.9999895</v>
      </c>
      <c r="G33" s="124"/>
      <c r="H33" s="124">
        <v>271085192.99999905</v>
      </c>
      <c r="I33" s="11"/>
      <c r="J33" s="125">
        <v>4.409576978337483E-2</v>
      </c>
      <c r="M33" s="4"/>
    </row>
    <row r="34" spans="2:13" s="4" customFormat="1" ht="6" customHeight="1" x14ac:dyDescent="0.25"/>
    <row r="35" spans="2:13" s="4" customFormat="1" ht="12.75" customHeight="1" x14ac:dyDescent="0.25">
      <c r="B35" s="12" t="s">
        <v>144</v>
      </c>
    </row>
    <row r="36" spans="2:13" s="4" customFormat="1" ht="12.75" customHeight="1" x14ac:dyDescent="0.25"/>
    <row r="37" spans="2:13" s="4" customFormat="1" ht="12.75" customHeight="1" x14ac:dyDescent="0.25"/>
  </sheetData>
  <mergeCells count="5">
    <mergeCell ref="B7:B8"/>
    <mergeCell ref="D7:D8"/>
    <mergeCell ref="F7:F8"/>
    <mergeCell ref="H7:H8"/>
    <mergeCell ref="J7:J8"/>
  </mergeCells>
  <conditionalFormatting sqref="K6 K33">
    <cfRule type="expression" dxfId="7" priority="1" stopIfTrue="1">
      <formula>$B$3="Final"</formula>
    </cfRule>
  </conditionalFormatting>
  <conditionalFormatting sqref="J6">
    <cfRule type="expression" dxfId="6" priority="2" stopIfTrue="1">
      <formula>$A$1&gt;0</formula>
    </cfRule>
  </conditionalFormatting>
  <hyperlinks>
    <hyperlink ref="J1" location="Cynnwys!A1" display="Yn ol i cynnwys"/>
  </hyperlinks>
  <pageMargins left="0.7" right="0.7" top="0.75" bottom="0.75" header="0.3" footer="0.3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FF3C5B18883D4E21973B57C2EEED7FD1" version="1.0.0">
  <systemFields>
    <field name="Objective-Id">
      <value order="0">A32749337</value>
    </field>
    <field name="Objective-Title">
      <value order="0">2021-22 Settlement Provisional Key Briefing Tables - Welsh</value>
    </field>
    <field name="Objective-Description">
      <value order="0"/>
    </field>
    <field name="Objective-CreationStamp">
      <value order="0">2020-12-21T14:30:04Z</value>
    </field>
    <field name="Objective-IsApproved">
      <value order="0">false</value>
    </field>
    <field name="Objective-IsPublished">
      <value order="0">true</value>
    </field>
    <field name="Objective-DatePublished">
      <value order="0">2020-12-21T14:37:01Z</value>
    </field>
    <field name="Objective-ModificationStamp">
      <value order="0">2020-12-21T14:37:01Z</value>
    </field>
    <field name="Objective-Owner">
      <value order="0">Caddick, Ashley (EPS - LGFWP)</value>
    </field>
    <field name="Objective-Path">
      <value order="0">Objective Global Folder:Business File Plan:Education &amp; Public Services (EPS):Education &amp; Public Services (EPS) - Local Government - Finance Policy:1 - Save:Unitary Authority Settlement:Administration:2021-2022:Local Authorities - 2021-2022 - Unitary Authorities Settlement - Reports &amp; Outputs</value>
    </field>
    <field name="Objective-Parent">
      <value order="0">Local Authorities - 2021-2022 - Unitary Authorities Settlement - Reports &amp; Outputs</value>
    </field>
    <field name="Objective-State">
      <value order="0">Published</value>
    </field>
    <field name="Objective-VersionId">
      <value order="0">vA64964259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qA1434412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/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Cynnwys</vt:lpstr>
      <vt:lpstr>Tabl 1a</vt:lpstr>
      <vt:lpstr>Tabl 1b</vt:lpstr>
      <vt:lpstr>Tabl 1c</vt:lpstr>
      <vt:lpstr>Tabl 2a</vt:lpstr>
      <vt:lpstr>Tabl 2b</vt:lpstr>
      <vt:lpstr>Tabl 2c</vt:lpstr>
      <vt:lpstr>Tabl 3</vt:lpstr>
      <vt:lpstr>Tabl 4a</vt:lpstr>
      <vt:lpstr>Tabl 4b</vt:lpstr>
      <vt:lpstr>Tabl 4c</vt:lpstr>
      <vt:lpstr>Tabl 4d</vt:lpstr>
      <vt:lpstr>Tabl 5</vt:lpstr>
      <vt:lpstr>Tabl 6</vt:lpstr>
      <vt:lpstr>Tabl 7</vt:lpstr>
      <vt:lpstr>Tabl 8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Haywood, Heather (EPS - LGFWP)</dc:creator>
  <cp:lastModifiedBy>Caddick, Ashley (EPS - LGFWP)</cp:lastModifiedBy>
  <dcterms:created xsi:type="dcterms:W3CDTF">2019-12-13T06:23:29Z</dcterms:created>
  <dcterms:modified xsi:type="dcterms:W3CDTF">2020-12-21T14:30:05Z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A32749337</vt:lpwstr>
  </property>
  <property fmtid="{D5CDD505-2E9C-101B-9397-08002B2CF9AE}" pid="4" name="Objective-Title">
    <vt:lpwstr>2021-22 Settlement Provisional Key Briefing Tables - Welsh</vt:lpwstr>
  </property>
  <property fmtid="{D5CDD505-2E9C-101B-9397-08002B2CF9AE}" pid="5" name="Objective-Description">
    <vt:lpwstr/>
  </property>
  <property fmtid="{D5CDD505-2E9C-101B-9397-08002B2CF9AE}" pid="6" name="Objective-CreationStamp">
    <vt:filetime>2020-12-21T14:30:04Z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2020-12-21T14:37:01Z</vt:filetime>
  </property>
  <property fmtid="{D5CDD505-2E9C-101B-9397-08002B2CF9AE}" pid="10" name="Objective-ModificationStamp">
    <vt:filetime>2020-12-21T14:37:01Z</vt:filetime>
  </property>
  <property fmtid="{D5CDD505-2E9C-101B-9397-08002B2CF9AE}" pid="11" name="Objective-Owner">
    <vt:lpwstr>Caddick, Ashley (EPS - LGFWP)</vt:lpwstr>
  </property>
  <property fmtid="{D5CDD505-2E9C-101B-9397-08002B2CF9AE}" pid="12" name="Objective-Path">
    <vt:lpwstr>Objective Global Folder:Business File Plan:Education &amp; Public Services (EPS):Education &amp; Public Services (EPS) - Local Government - Finance Policy:1 - Save:Unitary Authority Settlement:Administration:2021-2022:Local Authorities - 2021-2022 - Unitary Authorities Settlement - Reports &amp; Outputs</vt:lpwstr>
  </property>
  <property fmtid="{D5CDD505-2E9C-101B-9397-08002B2CF9AE}" pid="13" name="Objective-Parent">
    <vt:lpwstr>Local Authorities - 2021-2022 - Unitary Authorities Settlement - Reports &amp; Outputs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vA64964259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qA1434412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</Properties>
</file>