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Site\Environment&amp;Countryside\2022-2023 MFS\"/>
    </mc:Choice>
  </mc:AlternateContent>
  <xr:revisionPtr revIDLastSave="0" documentId="8_{E00CB282-7F79-4596-B709-1532FA30888A}" xr6:coauthVersionLast="47" xr6:coauthVersionMax="47" xr10:uidLastSave="{00000000-0000-0000-0000-000000000000}"/>
  <workbookProtection workbookAlgorithmName="SHA-512" workbookHashValue="rQpTzBqMJeD+yB0gCsDR5FchmJrwEEwLmsqJMxzqiRInWRNeRYXFM/xhEJ/cnlD7aKQ61kM8v3qW5VrVWAkdyA==" workbookSaltValue="eZzN99P0yaghYxDlpOghhw==" workbookSpinCount="100000" lockStructure="1"/>
  <bookViews>
    <workbookView xWindow="970" yWindow="190" windowWidth="17310" windowHeight="9570" xr2:uid="{C198AC5E-12A9-4BA4-8294-8FF80D1B54E1}"/>
  </bookViews>
  <sheets>
    <sheet name="Cofnod Tendro" sheetId="1" r:id="rId1"/>
    <sheet name="Data" sheetId="2" state="hidden" r:id="rId2"/>
    <sheet name="LEADER" sheetId="3" state="hidden" r:id="rId3"/>
  </sheets>
  <definedNames>
    <definedName name="A">Data!$K$4</definedName>
    <definedName name="B">Data!$L$4</definedName>
    <definedName name="D">Data!$M$4:$M$5</definedName>
    <definedName name="E">LEADER!$L$4:$L$5</definedName>
    <definedName name="opt1_">Data!$T$3:$T$14</definedName>
    <definedName name="opt10_">Data!$AC$3:$AC$12</definedName>
    <definedName name="opt11_">Data!$AD$3:$AD$7</definedName>
    <definedName name="opt12_">Data!$AE$3</definedName>
    <definedName name="opt13_">LEADER!$S$3:$S$14</definedName>
    <definedName name="opt14_">LEADER!$T$3:$T$14</definedName>
    <definedName name="opt15_">LEADER!$U$3:$U$10</definedName>
    <definedName name="opt16_">LEADER!$V$3</definedName>
    <definedName name="opt17_">LEADER!$W$3:$W$7</definedName>
    <definedName name="opt18_">LEADER!$X$3:$X$20</definedName>
    <definedName name="opt19_">LEADER!$Y$3:$Y$14</definedName>
    <definedName name="opt2_">Data!$U$3:$U$13</definedName>
    <definedName name="opt20_">LEADER!$Z$3:$Z$21</definedName>
    <definedName name="opt21_">LEADER!$AA$3</definedName>
    <definedName name="opt22_">LEADER!$AB$3</definedName>
    <definedName name="opt23_">LEADER!$AC$3:$AC$9</definedName>
    <definedName name="opt24_">LEADER!$AD$3:$AD$12</definedName>
    <definedName name="opt25_">LEADER!$AE$3</definedName>
    <definedName name="opt26_">LEADER!$AF$3</definedName>
    <definedName name="opt3_">Data!$V$3:$V$19</definedName>
    <definedName name="opt4_">Data!$W$3:$W$9</definedName>
    <definedName name="opt5_">Data!$X$3:$X$21</definedName>
    <definedName name="opt6_">Data!$Y$3:$Y$18</definedName>
    <definedName name="opt7_">Data!$Z$3:$Z$21</definedName>
    <definedName name="opt8_">Data!$AA$3</definedName>
    <definedName name="opt9_">Data!$AB$3:$AB$6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8" i="1"/>
  <c r="G10" i="1"/>
  <c r="M10" i="1"/>
  <c r="N10" i="1"/>
  <c r="O10" i="1" s="1"/>
  <c r="Q10" i="1" s="1"/>
  <c r="P10" i="1"/>
  <c r="G11" i="1"/>
  <c r="M11" i="1"/>
  <c r="N11" i="1"/>
  <c r="O11" i="1"/>
  <c r="Q11" i="1" s="1"/>
  <c r="P11" i="1"/>
  <c r="G12" i="1"/>
  <c r="M12" i="1"/>
  <c r="N12" i="1"/>
  <c r="O12" i="1"/>
  <c r="Q12" i="1" s="1"/>
  <c r="P12" i="1"/>
  <c r="G13" i="1"/>
  <c r="M13" i="1"/>
  <c r="N13" i="1"/>
  <c r="O13" i="1" s="1"/>
  <c r="Q13" i="1" s="1"/>
  <c r="P13" i="1"/>
  <c r="G14" i="1"/>
  <c r="M14" i="1"/>
  <c r="N14" i="1"/>
  <c r="O14" i="1" s="1"/>
  <c r="Q14" i="1" s="1"/>
  <c r="P14" i="1"/>
  <c r="G15" i="1"/>
  <c r="M15" i="1"/>
  <c r="N15" i="1"/>
  <c r="O15" i="1" s="1"/>
  <c r="Q15" i="1" s="1"/>
  <c r="P15" i="1"/>
  <c r="G16" i="1"/>
  <c r="M16" i="1"/>
  <c r="N16" i="1"/>
  <c r="O16" i="1"/>
  <c r="Q16" i="1" s="1"/>
  <c r="P16" i="1"/>
  <c r="G17" i="1"/>
  <c r="M17" i="1"/>
  <c r="N17" i="1"/>
  <c r="O17" i="1" s="1"/>
  <c r="Q17" i="1" s="1"/>
  <c r="P17" i="1"/>
  <c r="G18" i="1"/>
  <c r="M18" i="1"/>
  <c r="N18" i="1"/>
  <c r="O18" i="1" s="1"/>
  <c r="P18" i="1"/>
  <c r="Q18" i="1"/>
  <c r="G19" i="1"/>
  <c r="M19" i="1"/>
  <c r="N19" i="1"/>
  <c r="O19" i="1"/>
  <c r="Q19" i="1" s="1"/>
  <c r="P19" i="1"/>
  <c r="G20" i="1"/>
  <c r="M20" i="1"/>
  <c r="N20" i="1"/>
  <c r="O20" i="1"/>
  <c r="Q20" i="1" s="1"/>
  <c r="P20" i="1"/>
  <c r="G21" i="1"/>
  <c r="M21" i="1"/>
  <c r="N21" i="1"/>
  <c r="O21" i="1" s="1"/>
  <c r="Q21" i="1" s="1"/>
  <c r="P21" i="1"/>
  <c r="G22" i="1"/>
  <c r="M22" i="1"/>
  <c r="N22" i="1"/>
  <c r="O22" i="1" s="1"/>
  <c r="Q22" i="1" s="1"/>
  <c r="P22" i="1"/>
  <c r="G23" i="1"/>
  <c r="M23" i="1"/>
  <c r="N23" i="1"/>
  <c r="O23" i="1"/>
  <c r="Q23" i="1" s="1"/>
  <c r="P23" i="1"/>
  <c r="G24" i="1"/>
  <c r="M24" i="1"/>
  <c r="N24" i="1"/>
  <c r="O24" i="1"/>
  <c r="Q24" i="1" s="1"/>
  <c r="P24" i="1"/>
  <c r="G25" i="1"/>
  <c r="M25" i="1"/>
  <c r="N25" i="1"/>
  <c r="O25" i="1" s="1"/>
  <c r="P25" i="1"/>
  <c r="Q25" i="1"/>
  <c r="G26" i="1"/>
  <c r="M26" i="1"/>
  <c r="N26" i="1"/>
  <c r="O26" i="1" s="1"/>
  <c r="Q26" i="1" s="1"/>
  <c r="P26" i="1"/>
  <c r="G27" i="1"/>
  <c r="M27" i="1"/>
  <c r="N27" i="1"/>
  <c r="O27" i="1"/>
  <c r="Q27" i="1" s="1"/>
  <c r="P27" i="1"/>
  <c r="G28" i="1"/>
  <c r="M28" i="1"/>
  <c r="N28" i="1"/>
  <c r="O28" i="1"/>
  <c r="Q28" i="1" s="1"/>
  <c r="P28" i="1"/>
  <c r="G29" i="1"/>
  <c r="M29" i="1"/>
  <c r="N29" i="1"/>
  <c r="O29" i="1" s="1"/>
  <c r="Q29" i="1" s="1"/>
  <c r="P29" i="1"/>
  <c r="G30" i="1"/>
  <c r="M30" i="1"/>
  <c r="N30" i="1"/>
  <c r="O30" i="1" s="1"/>
  <c r="Q30" i="1" s="1"/>
  <c r="P30" i="1"/>
  <c r="G31" i="1"/>
  <c r="M31" i="1"/>
  <c r="N31" i="1"/>
  <c r="O31" i="1" s="1"/>
  <c r="Q31" i="1" s="1"/>
  <c r="P31" i="1"/>
  <c r="G32" i="1"/>
  <c r="M32" i="1"/>
  <c r="N32" i="1"/>
  <c r="O32" i="1"/>
  <c r="Q32" i="1" s="1"/>
  <c r="P32" i="1"/>
  <c r="G33" i="1"/>
  <c r="M33" i="1"/>
  <c r="N33" i="1"/>
  <c r="O33" i="1" s="1"/>
  <c r="Q33" i="1" s="1"/>
  <c r="P33" i="1"/>
  <c r="G34" i="1"/>
  <c r="M34" i="1"/>
  <c r="N34" i="1"/>
  <c r="O34" i="1" s="1"/>
  <c r="P34" i="1"/>
  <c r="Q34" i="1"/>
  <c r="G35" i="1"/>
  <c r="M35" i="1"/>
  <c r="N35" i="1"/>
  <c r="O35" i="1"/>
  <c r="Q35" i="1" s="1"/>
  <c r="P35" i="1"/>
  <c r="G36" i="1"/>
  <c r="M36" i="1"/>
  <c r="N36" i="1"/>
  <c r="O36" i="1"/>
  <c r="Q36" i="1" s="1"/>
  <c r="P36" i="1"/>
  <c r="G37" i="1"/>
  <c r="M37" i="1"/>
  <c r="N37" i="1"/>
  <c r="O37" i="1" s="1"/>
  <c r="Q37" i="1" s="1"/>
  <c r="P37" i="1"/>
  <c r="G38" i="1"/>
  <c r="M38" i="1"/>
  <c r="N38" i="1"/>
  <c r="O38" i="1" s="1"/>
  <c r="Q38" i="1" s="1"/>
  <c r="P38" i="1"/>
  <c r="G39" i="1"/>
  <c r="M39" i="1"/>
  <c r="N39" i="1"/>
  <c r="O39" i="1" s="1"/>
  <c r="Q39" i="1" s="1"/>
  <c r="P39" i="1"/>
  <c r="G40" i="1"/>
  <c r="M40" i="1"/>
  <c r="N40" i="1"/>
  <c r="O40" i="1"/>
  <c r="Q40" i="1" s="1"/>
  <c r="P40" i="1"/>
  <c r="G41" i="1"/>
  <c r="M41" i="1"/>
  <c r="N41" i="1"/>
  <c r="O41" i="1" s="1"/>
  <c r="P41" i="1"/>
  <c r="Q41" i="1"/>
  <c r="G42" i="1"/>
  <c r="M42" i="1"/>
  <c r="N42" i="1"/>
  <c r="O42" i="1" s="1"/>
  <c r="Q42" i="1" s="1"/>
  <c r="P42" i="1"/>
  <c r="G43" i="1"/>
  <c r="M43" i="1"/>
  <c r="N43" i="1"/>
  <c r="O43" i="1"/>
  <c r="Q43" i="1" s="1"/>
  <c r="P43" i="1"/>
  <c r="G44" i="1"/>
  <c r="M44" i="1"/>
  <c r="N44" i="1"/>
  <c r="O44" i="1"/>
  <c r="Q44" i="1" s="1"/>
  <c r="P44" i="1"/>
  <c r="G45" i="1"/>
  <c r="M45" i="1"/>
  <c r="N45" i="1"/>
  <c r="O45" i="1" s="1"/>
  <c r="Q45" i="1" s="1"/>
  <c r="P45" i="1"/>
  <c r="G46" i="1"/>
  <c r="M46" i="1"/>
  <c r="N46" i="1"/>
  <c r="O46" i="1" s="1"/>
  <c r="Q46" i="1" s="1"/>
  <c r="P46" i="1"/>
  <c r="G47" i="1"/>
  <c r="M47" i="1"/>
  <c r="N47" i="1"/>
  <c r="O47" i="1" s="1"/>
  <c r="Q47" i="1" s="1"/>
  <c r="P47" i="1"/>
  <c r="G48" i="1"/>
  <c r="M48" i="1"/>
  <c r="N48" i="1"/>
  <c r="O48" i="1"/>
  <c r="Q48" i="1" s="1"/>
  <c r="P48" i="1"/>
  <c r="G49" i="1"/>
  <c r="M49" i="1"/>
  <c r="N49" i="1"/>
  <c r="O49" i="1" s="1"/>
  <c r="Q49" i="1" s="1"/>
  <c r="P49" i="1"/>
  <c r="G50" i="1"/>
  <c r="M50" i="1"/>
  <c r="N50" i="1"/>
  <c r="O50" i="1" s="1"/>
  <c r="P50" i="1"/>
  <c r="Q50" i="1"/>
  <c r="G51" i="1"/>
  <c r="M51" i="1"/>
  <c r="N51" i="1"/>
  <c r="O51" i="1"/>
  <c r="Q51" i="1" s="1"/>
  <c r="P51" i="1"/>
  <c r="G52" i="1"/>
  <c r="M52" i="1"/>
  <c r="N52" i="1"/>
  <c r="O52" i="1"/>
  <c r="Q52" i="1" s="1"/>
  <c r="P52" i="1"/>
  <c r="G53" i="1"/>
  <c r="M53" i="1"/>
  <c r="N53" i="1"/>
  <c r="O53" i="1" s="1"/>
  <c r="Q53" i="1" s="1"/>
  <c r="P53" i="1"/>
  <c r="G54" i="1"/>
  <c r="M54" i="1"/>
  <c r="N54" i="1"/>
  <c r="O54" i="1" s="1"/>
  <c r="Q54" i="1" s="1"/>
  <c r="P54" i="1"/>
  <c r="G55" i="1"/>
  <c r="M55" i="1"/>
  <c r="N55" i="1"/>
  <c r="O55" i="1"/>
  <c r="Q55" i="1" s="1"/>
  <c r="P55" i="1"/>
  <c r="G56" i="1"/>
  <c r="M56" i="1"/>
  <c r="N56" i="1"/>
  <c r="O56" i="1"/>
  <c r="Q56" i="1" s="1"/>
  <c r="P56" i="1"/>
  <c r="G57" i="1"/>
  <c r="M57" i="1"/>
  <c r="N57" i="1"/>
  <c r="O57" i="1" s="1"/>
  <c r="P57" i="1"/>
  <c r="Q57" i="1"/>
  <c r="G58" i="1"/>
  <c r="M58" i="1"/>
  <c r="N58" i="1"/>
  <c r="O58" i="1" s="1"/>
  <c r="Q58" i="1" s="1"/>
  <c r="P58" i="1"/>
  <c r="G59" i="1"/>
  <c r="M59" i="1"/>
  <c r="N59" i="1"/>
  <c r="O59" i="1"/>
  <c r="Q59" i="1" s="1"/>
  <c r="P59" i="1"/>
  <c r="G60" i="1"/>
  <c r="M60" i="1"/>
  <c r="N60" i="1"/>
  <c r="O60" i="1"/>
  <c r="Q60" i="1" s="1"/>
  <c r="P60" i="1"/>
  <c r="G61" i="1"/>
  <c r="M61" i="1"/>
  <c r="N61" i="1"/>
  <c r="O61" i="1" s="1"/>
  <c r="Q61" i="1" s="1"/>
  <c r="P61" i="1"/>
  <c r="G62" i="1"/>
  <c r="M62" i="1"/>
  <c r="N62" i="1"/>
  <c r="O62" i="1" s="1"/>
  <c r="Q62" i="1" s="1"/>
  <c r="P62" i="1"/>
  <c r="G63" i="1"/>
  <c r="M63" i="1"/>
  <c r="N63" i="1"/>
  <c r="O63" i="1" s="1"/>
  <c r="Q63" i="1" s="1"/>
  <c r="P63" i="1"/>
  <c r="G64" i="1"/>
  <c r="M64" i="1"/>
  <c r="N64" i="1"/>
  <c r="O64" i="1"/>
  <c r="Q64" i="1" s="1"/>
  <c r="P64" i="1"/>
  <c r="G65" i="1"/>
  <c r="M65" i="1"/>
  <c r="N65" i="1"/>
  <c r="O65" i="1" s="1"/>
  <c r="Q65" i="1" s="1"/>
  <c r="P65" i="1"/>
  <c r="G66" i="1"/>
  <c r="M66" i="1"/>
  <c r="N66" i="1"/>
  <c r="O66" i="1" s="1"/>
  <c r="P66" i="1"/>
  <c r="Q66" i="1"/>
  <c r="G67" i="1"/>
  <c r="M67" i="1"/>
  <c r="N67" i="1"/>
  <c r="O67" i="1"/>
  <c r="Q67" i="1" s="1"/>
  <c r="P67" i="1"/>
  <c r="G68" i="1"/>
  <c r="M68" i="1"/>
  <c r="N68" i="1"/>
  <c r="O68" i="1"/>
  <c r="Q68" i="1" s="1"/>
  <c r="P68" i="1"/>
  <c r="G69" i="1"/>
  <c r="M69" i="1"/>
  <c r="N69" i="1"/>
  <c r="O69" i="1" s="1"/>
  <c r="Q69" i="1" s="1"/>
  <c r="P69" i="1"/>
  <c r="G70" i="1"/>
  <c r="M70" i="1"/>
  <c r="N70" i="1"/>
  <c r="O70" i="1" s="1"/>
  <c r="Q70" i="1" s="1"/>
  <c r="P70" i="1"/>
  <c r="G71" i="1"/>
  <c r="M71" i="1"/>
  <c r="N71" i="1"/>
  <c r="O71" i="1" s="1"/>
  <c r="Q71" i="1" s="1"/>
  <c r="P71" i="1"/>
  <c r="G72" i="1"/>
  <c r="M72" i="1"/>
  <c r="N72" i="1"/>
  <c r="O72" i="1"/>
  <c r="Q72" i="1" s="1"/>
  <c r="P72" i="1"/>
  <c r="G73" i="1"/>
  <c r="M73" i="1"/>
  <c r="N73" i="1"/>
  <c r="O73" i="1" s="1"/>
  <c r="P73" i="1"/>
  <c r="Q73" i="1"/>
  <c r="G74" i="1"/>
  <c r="M74" i="1"/>
  <c r="N74" i="1"/>
  <c r="O74" i="1" s="1"/>
  <c r="Q74" i="1" s="1"/>
  <c r="P74" i="1"/>
  <c r="G75" i="1"/>
  <c r="M75" i="1"/>
  <c r="N75" i="1"/>
  <c r="O75" i="1"/>
  <c r="Q75" i="1" s="1"/>
  <c r="P75" i="1"/>
  <c r="G76" i="1"/>
  <c r="M76" i="1"/>
  <c r="N76" i="1"/>
  <c r="O76" i="1"/>
  <c r="Q76" i="1" s="1"/>
  <c r="P76" i="1"/>
  <c r="G77" i="1"/>
  <c r="M77" i="1"/>
  <c r="N77" i="1"/>
  <c r="O77" i="1" s="1"/>
  <c r="Q77" i="1" s="1"/>
  <c r="P77" i="1"/>
  <c r="G78" i="1"/>
  <c r="M78" i="1"/>
  <c r="N78" i="1"/>
  <c r="O78" i="1" s="1"/>
  <c r="Q78" i="1" s="1"/>
  <c r="P78" i="1"/>
  <c r="G79" i="1"/>
  <c r="M79" i="1"/>
  <c r="N79" i="1"/>
  <c r="O79" i="1" s="1"/>
  <c r="Q79" i="1" s="1"/>
  <c r="P79" i="1"/>
  <c r="G80" i="1"/>
  <c r="M80" i="1"/>
  <c r="N80" i="1"/>
  <c r="O80" i="1"/>
  <c r="Q80" i="1" s="1"/>
  <c r="P80" i="1"/>
  <c r="G81" i="1"/>
  <c r="M81" i="1"/>
  <c r="N81" i="1"/>
  <c r="O81" i="1" s="1"/>
  <c r="Q81" i="1" s="1"/>
  <c r="P81" i="1"/>
  <c r="G82" i="1"/>
  <c r="M82" i="1"/>
  <c r="N82" i="1"/>
  <c r="O82" i="1" s="1"/>
  <c r="P82" i="1"/>
  <c r="Q82" i="1"/>
  <c r="G83" i="1"/>
  <c r="M83" i="1"/>
  <c r="N83" i="1"/>
  <c r="O83" i="1"/>
  <c r="Q83" i="1" s="1"/>
  <c r="P83" i="1"/>
  <c r="G84" i="1"/>
  <c r="M84" i="1"/>
  <c r="N84" i="1"/>
  <c r="O84" i="1"/>
  <c r="Q84" i="1" s="1"/>
  <c r="P84" i="1"/>
  <c r="G85" i="1"/>
  <c r="M85" i="1"/>
  <c r="N85" i="1"/>
  <c r="O85" i="1" s="1"/>
  <c r="Q85" i="1" s="1"/>
  <c r="P85" i="1"/>
  <c r="G86" i="1"/>
  <c r="M86" i="1"/>
  <c r="N86" i="1"/>
  <c r="O86" i="1" s="1"/>
  <c r="Q86" i="1" s="1"/>
  <c r="P86" i="1"/>
  <c r="G87" i="1"/>
  <c r="M87" i="1"/>
  <c r="N87" i="1"/>
  <c r="O87" i="1"/>
  <c r="Q87" i="1" s="1"/>
  <c r="P87" i="1"/>
  <c r="G88" i="1"/>
  <c r="M88" i="1"/>
  <c r="N88" i="1"/>
  <c r="O88" i="1"/>
  <c r="Q88" i="1" s="1"/>
  <c r="P88" i="1"/>
  <c r="G89" i="1"/>
  <c r="M89" i="1"/>
  <c r="N89" i="1"/>
  <c r="O89" i="1" s="1"/>
  <c r="P89" i="1"/>
  <c r="Q89" i="1"/>
  <c r="G90" i="1"/>
  <c r="M90" i="1"/>
  <c r="N90" i="1"/>
  <c r="O90" i="1" s="1"/>
  <c r="Q90" i="1" s="1"/>
  <c r="P90" i="1"/>
  <c r="G91" i="1"/>
  <c r="M91" i="1"/>
  <c r="N91" i="1"/>
  <c r="O91" i="1"/>
  <c r="Q91" i="1" s="1"/>
  <c r="P91" i="1"/>
  <c r="G92" i="1"/>
  <c r="M92" i="1"/>
  <c r="N92" i="1"/>
  <c r="O92" i="1"/>
  <c r="Q92" i="1" s="1"/>
  <c r="P92" i="1"/>
  <c r="G93" i="1"/>
  <c r="M93" i="1"/>
  <c r="N93" i="1"/>
  <c r="O93" i="1" s="1"/>
  <c r="Q93" i="1" s="1"/>
  <c r="P93" i="1"/>
  <c r="G94" i="1"/>
  <c r="M94" i="1"/>
  <c r="N94" i="1"/>
  <c r="O94" i="1" s="1"/>
  <c r="Q94" i="1" s="1"/>
  <c r="P94" i="1"/>
  <c r="G95" i="1"/>
  <c r="M95" i="1"/>
  <c r="N95" i="1"/>
  <c r="O95" i="1" s="1"/>
  <c r="Q95" i="1" s="1"/>
  <c r="P95" i="1"/>
  <c r="G96" i="1"/>
  <c r="M96" i="1"/>
  <c r="N96" i="1"/>
  <c r="O96" i="1"/>
  <c r="Q96" i="1" s="1"/>
  <c r="P96" i="1"/>
  <c r="G97" i="1"/>
  <c r="M97" i="1"/>
  <c r="N97" i="1"/>
  <c r="O97" i="1" s="1"/>
  <c r="Q97" i="1" s="1"/>
  <c r="P97" i="1"/>
  <c r="G98" i="1"/>
  <c r="M98" i="1"/>
  <c r="N98" i="1"/>
  <c r="O98" i="1" s="1"/>
  <c r="P98" i="1"/>
  <c r="Q98" i="1"/>
  <c r="G99" i="1"/>
  <c r="M99" i="1"/>
  <c r="N99" i="1"/>
  <c r="O99" i="1"/>
  <c r="Q99" i="1" s="1"/>
  <c r="P99" i="1"/>
  <c r="G100" i="1"/>
  <c r="M100" i="1"/>
  <c r="N100" i="1"/>
  <c r="O100" i="1"/>
  <c r="Q100" i="1" s="1"/>
  <c r="P100" i="1"/>
  <c r="G101" i="1"/>
  <c r="M101" i="1"/>
  <c r="N101" i="1"/>
  <c r="O101" i="1" s="1"/>
  <c r="Q101" i="1" s="1"/>
  <c r="P101" i="1"/>
  <c r="G102" i="1"/>
  <c r="M102" i="1"/>
  <c r="N102" i="1"/>
  <c r="O102" i="1" s="1"/>
  <c r="Q102" i="1" s="1"/>
  <c r="P102" i="1"/>
  <c r="G103" i="1"/>
  <c r="M103" i="1"/>
  <c r="N103" i="1"/>
  <c r="O103" i="1" s="1"/>
  <c r="Q103" i="1" s="1"/>
  <c r="P103" i="1"/>
  <c r="G104" i="1"/>
  <c r="M104" i="1"/>
  <c r="N104" i="1"/>
  <c r="O104" i="1"/>
  <c r="Q104" i="1" s="1"/>
  <c r="P104" i="1"/>
  <c r="G105" i="1"/>
  <c r="M105" i="1"/>
  <c r="N105" i="1"/>
  <c r="O105" i="1" s="1"/>
  <c r="P105" i="1"/>
  <c r="Q105" i="1"/>
  <c r="G106" i="1"/>
  <c r="M106" i="1"/>
  <c r="N106" i="1"/>
  <c r="O106" i="1" s="1"/>
  <c r="Q106" i="1" s="1"/>
  <c r="P106" i="1"/>
  <c r="G107" i="1"/>
  <c r="M107" i="1"/>
  <c r="N107" i="1"/>
  <c r="O107" i="1"/>
  <c r="Q107" i="1" s="1"/>
  <c r="P107" i="1"/>
  <c r="G108" i="1"/>
  <c r="M108" i="1"/>
  <c r="N108" i="1"/>
  <c r="O108" i="1"/>
  <c r="Q108" i="1" s="1"/>
  <c r="P108" i="1"/>
  <c r="G109" i="1"/>
  <c r="M109" i="1"/>
  <c r="N109" i="1"/>
  <c r="O109" i="1" s="1"/>
  <c r="Q109" i="1" s="1"/>
  <c r="P109" i="1"/>
  <c r="G110" i="1"/>
  <c r="M110" i="1"/>
  <c r="N110" i="1"/>
  <c r="O110" i="1" s="1"/>
  <c r="Q110" i="1" s="1"/>
  <c r="P110" i="1"/>
  <c r="G111" i="1"/>
  <c r="M111" i="1"/>
  <c r="N111" i="1"/>
  <c r="O111" i="1" s="1"/>
  <c r="Q111" i="1" s="1"/>
  <c r="P111" i="1"/>
  <c r="G112" i="1"/>
  <c r="M112" i="1"/>
  <c r="N112" i="1"/>
  <c r="O112" i="1"/>
  <c r="Q112" i="1" s="1"/>
  <c r="P112" i="1"/>
  <c r="G113" i="1"/>
  <c r="M113" i="1"/>
  <c r="N113" i="1"/>
  <c r="O113" i="1" s="1"/>
  <c r="Q113" i="1" s="1"/>
  <c r="P113" i="1"/>
  <c r="G114" i="1"/>
  <c r="M114" i="1"/>
  <c r="N114" i="1"/>
  <c r="O114" i="1" s="1"/>
  <c r="P114" i="1"/>
  <c r="Q114" i="1"/>
  <c r="G115" i="1"/>
  <c r="M115" i="1"/>
  <c r="N115" i="1"/>
  <c r="O115" i="1"/>
  <c r="Q115" i="1" s="1"/>
  <c r="P115" i="1"/>
  <c r="G116" i="1"/>
  <c r="M116" i="1"/>
  <c r="N116" i="1"/>
  <c r="O116" i="1"/>
  <c r="Q116" i="1" s="1"/>
  <c r="P116" i="1"/>
  <c r="G117" i="1"/>
  <c r="M117" i="1"/>
  <c r="N117" i="1"/>
  <c r="O117" i="1" s="1"/>
  <c r="Q117" i="1" s="1"/>
  <c r="P117" i="1"/>
  <c r="G118" i="1"/>
  <c r="M118" i="1"/>
  <c r="N118" i="1"/>
  <c r="O118" i="1" s="1"/>
  <c r="Q118" i="1" s="1"/>
  <c r="P118" i="1"/>
  <c r="G119" i="1"/>
  <c r="M119" i="1"/>
  <c r="N119" i="1"/>
  <c r="O119" i="1"/>
  <c r="Q119" i="1" s="1"/>
  <c r="P119" i="1"/>
  <c r="G120" i="1"/>
  <c r="M120" i="1"/>
  <c r="N120" i="1"/>
  <c r="O120" i="1"/>
  <c r="Q120" i="1" s="1"/>
  <c r="P120" i="1"/>
  <c r="G121" i="1"/>
  <c r="M121" i="1"/>
  <c r="N121" i="1"/>
  <c r="O121" i="1" s="1"/>
  <c r="P121" i="1"/>
  <c r="Q121" i="1"/>
  <c r="G122" i="1"/>
  <c r="M122" i="1"/>
  <c r="N122" i="1"/>
  <c r="O122" i="1" s="1"/>
  <c r="Q122" i="1" s="1"/>
  <c r="P122" i="1"/>
  <c r="G123" i="1"/>
  <c r="M123" i="1"/>
  <c r="N123" i="1"/>
  <c r="O123" i="1"/>
  <c r="Q123" i="1" s="1"/>
  <c r="P123" i="1"/>
  <c r="G124" i="1"/>
  <c r="M124" i="1"/>
  <c r="N124" i="1"/>
  <c r="O124" i="1"/>
  <c r="Q124" i="1" s="1"/>
  <c r="P124" i="1"/>
  <c r="G125" i="1"/>
  <c r="M125" i="1"/>
  <c r="N125" i="1"/>
  <c r="O125" i="1" s="1"/>
  <c r="Q125" i="1" s="1"/>
  <c r="P125" i="1"/>
  <c r="G126" i="1"/>
  <c r="M126" i="1"/>
  <c r="N126" i="1"/>
  <c r="O126" i="1" s="1"/>
  <c r="Q126" i="1" s="1"/>
  <c r="P126" i="1"/>
  <c r="G127" i="1"/>
  <c r="M127" i="1"/>
  <c r="N127" i="1"/>
  <c r="O127" i="1" s="1"/>
  <c r="Q127" i="1" s="1"/>
  <c r="P127" i="1"/>
  <c r="G128" i="1"/>
  <c r="M128" i="1"/>
  <c r="N128" i="1"/>
  <c r="O128" i="1"/>
  <c r="Q128" i="1" s="1"/>
  <c r="P128" i="1"/>
  <c r="G129" i="1"/>
  <c r="M129" i="1"/>
  <c r="N129" i="1"/>
  <c r="O129" i="1" s="1"/>
  <c r="Q129" i="1" s="1"/>
  <c r="P129" i="1"/>
  <c r="G130" i="1"/>
  <c r="M130" i="1"/>
  <c r="N130" i="1"/>
  <c r="O130" i="1" s="1"/>
  <c r="P130" i="1"/>
  <c r="Q130" i="1"/>
  <c r="G131" i="1"/>
  <c r="M131" i="1"/>
  <c r="N131" i="1"/>
  <c r="O131" i="1"/>
  <c r="Q131" i="1" s="1"/>
  <c r="P131" i="1"/>
  <c r="G132" i="1"/>
  <c r="M132" i="1"/>
  <c r="N132" i="1"/>
  <c r="O132" i="1"/>
  <c r="Q132" i="1" s="1"/>
  <c r="P132" i="1"/>
  <c r="G133" i="1"/>
  <c r="M133" i="1"/>
  <c r="N133" i="1"/>
  <c r="O133" i="1" s="1"/>
  <c r="Q133" i="1" s="1"/>
  <c r="P133" i="1"/>
  <c r="G134" i="1"/>
  <c r="M134" i="1"/>
  <c r="N134" i="1"/>
  <c r="O134" i="1" s="1"/>
  <c r="Q134" i="1" s="1"/>
  <c r="P134" i="1"/>
  <c r="G135" i="1"/>
  <c r="M135" i="1"/>
  <c r="N135" i="1"/>
  <c r="O135" i="1"/>
  <c r="Q135" i="1" s="1"/>
  <c r="P135" i="1"/>
  <c r="G136" i="1"/>
  <c r="M136" i="1"/>
  <c r="N136" i="1"/>
  <c r="O136" i="1"/>
  <c r="Q136" i="1" s="1"/>
  <c r="P136" i="1"/>
  <c r="G137" i="1"/>
  <c r="M137" i="1"/>
  <c r="N137" i="1"/>
  <c r="O137" i="1" s="1"/>
  <c r="Q137" i="1" s="1"/>
  <c r="P137" i="1"/>
  <c r="G138" i="1"/>
  <c r="M138" i="1"/>
  <c r="N138" i="1"/>
  <c r="O138" i="1" s="1"/>
  <c r="P138" i="1"/>
  <c r="Q138" i="1"/>
  <c r="G139" i="1"/>
  <c r="M139" i="1"/>
  <c r="N139" i="1"/>
  <c r="O139" i="1"/>
  <c r="Q139" i="1" s="1"/>
  <c r="P139" i="1"/>
  <c r="G140" i="1"/>
  <c r="M140" i="1"/>
  <c r="N140" i="1"/>
  <c r="O140" i="1"/>
  <c r="Q140" i="1" s="1"/>
  <c r="P140" i="1"/>
  <c r="G141" i="1"/>
  <c r="M141" i="1"/>
  <c r="N141" i="1"/>
  <c r="O141" i="1" s="1"/>
  <c r="Q141" i="1" s="1"/>
  <c r="P141" i="1"/>
  <c r="G142" i="1"/>
  <c r="M142" i="1"/>
  <c r="N142" i="1"/>
  <c r="O142" i="1" s="1"/>
  <c r="Q142" i="1" s="1"/>
  <c r="P142" i="1"/>
  <c r="G143" i="1"/>
  <c r="M143" i="1"/>
  <c r="N143" i="1"/>
  <c r="O143" i="1" s="1"/>
  <c r="Q143" i="1" s="1"/>
  <c r="P143" i="1"/>
  <c r="G144" i="1"/>
  <c r="M144" i="1"/>
  <c r="N144" i="1"/>
  <c r="O144" i="1"/>
  <c r="Q144" i="1" s="1"/>
  <c r="P144" i="1"/>
  <c r="G145" i="1"/>
  <c r="M145" i="1"/>
  <c r="N145" i="1"/>
  <c r="O145" i="1" s="1"/>
  <c r="P145" i="1"/>
  <c r="Q145" i="1"/>
  <c r="G146" i="1"/>
  <c r="M146" i="1"/>
  <c r="N146" i="1"/>
  <c r="O146" i="1" s="1"/>
  <c r="Q146" i="1" s="1"/>
  <c r="P146" i="1"/>
  <c r="G147" i="1"/>
  <c r="M147" i="1"/>
  <c r="N147" i="1"/>
  <c r="O147" i="1"/>
  <c r="Q147" i="1" s="1"/>
  <c r="P147" i="1"/>
  <c r="G148" i="1"/>
  <c r="M148" i="1"/>
  <c r="N148" i="1"/>
  <c r="O148" i="1"/>
  <c r="Q148" i="1" s="1"/>
  <c r="P148" i="1"/>
  <c r="G149" i="1"/>
  <c r="M149" i="1"/>
  <c r="N149" i="1"/>
  <c r="O149" i="1" s="1"/>
  <c r="P149" i="1"/>
  <c r="Q149" i="1"/>
  <c r="G150" i="1"/>
  <c r="M150" i="1"/>
  <c r="N150" i="1"/>
  <c r="O150" i="1" s="1"/>
  <c r="Q150" i="1" s="1"/>
  <c r="P150" i="1"/>
  <c r="G151" i="1"/>
  <c r="M151" i="1"/>
  <c r="N151" i="1"/>
  <c r="O151" i="1" s="1"/>
  <c r="Q151" i="1" s="1"/>
  <c r="P151" i="1"/>
  <c r="G152" i="1"/>
  <c r="M152" i="1"/>
  <c r="N152" i="1"/>
  <c r="O152" i="1"/>
  <c r="Q152" i="1" s="1"/>
  <c r="P152" i="1"/>
  <c r="G153" i="1"/>
  <c r="M153" i="1"/>
  <c r="N153" i="1"/>
  <c r="O153" i="1" s="1"/>
  <c r="P153" i="1"/>
  <c r="Q153" i="1"/>
  <c r="G154" i="1"/>
  <c r="M154" i="1"/>
  <c r="N154" i="1"/>
  <c r="O154" i="1" s="1"/>
  <c r="P154" i="1"/>
  <c r="Q154" i="1"/>
  <c r="G155" i="1"/>
  <c r="M155" i="1"/>
  <c r="N155" i="1"/>
  <c r="O155" i="1"/>
  <c r="Q155" i="1" s="1"/>
  <c r="P155" i="1"/>
  <c r="G156" i="1"/>
  <c r="M156" i="1"/>
  <c r="N156" i="1"/>
  <c r="O156" i="1"/>
  <c r="Q156" i="1" s="1"/>
  <c r="P156" i="1"/>
  <c r="G157" i="1"/>
  <c r="M157" i="1"/>
  <c r="N157" i="1"/>
  <c r="O157" i="1" s="1"/>
  <c r="P157" i="1"/>
  <c r="Q157" i="1"/>
  <c r="G158" i="1"/>
  <c r="M158" i="1"/>
  <c r="N158" i="1"/>
  <c r="O158" i="1" s="1"/>
  <c r="Q158" i="1" s="1"/>
  <c r="P158" i="1"/>
  <c r="G159" i="1"/>
  <c r="M159" i="1"/>
  <c r="N159" i="1"/>
  <c r="O159" i="1" s="1"/>
  <c r="Q159" i="1" s="1"/>
  <c r="P159" i="1"/>
  <c r="G160" i="1"/>
  <c r="M160" i="1"/>
  <c r="N160" i="1"/>
  <c r="O160" i="1"/>
  <c r="Q160" i="1" s="1"/>
  <c r="P160" i="1"/>
  <c r="G161" i="1"/>
  <c r="M161" i="1"/>
  <c r="N161" i="1"/>
  <c r="O161" i="1" s="1"/>
  <c r="Q161" i="1" s="1"/>
  <c r="P161" i="1"/>
  <c r="G162" i="1"/>
  <c r="M162" i="1"/>
  <c r="N162" i="1"/>
  <c r="O162" i="1" s="1"/>
  <c r="P162" i="1"/>
  <c r="Q162" i="1"/>
  <c r="G163" i="1"/>
  <c r="M163" i="1"/>
  <c r="N163" i="1"/>
  <c r="O163" i="1"/>
  <c r="Q163" i="1" s="1"/>
  <c r="P163" i="1"/>
  <c r="G164" i="1"/>
  <c r="M164" i="1"/>
  <c r="N164" i="1"/>
  <c r="O164" i="1"/>
  <c r="Q164" i="1" s="1"/>
  <c r="P164" i="1"/>
  <c r="G165" i="1"/>
  <c r="M165" i="1"/>
  <c r="N165" i="1"/>
  <c r="O165" i="1" s="1"/>
  <c r="Q165" i="1" s="1"/>
  <c r="P165" i="1"/>
  <c r="G166" i="1"/>
  <c r="M166" i="1"/>
  <c r="N166" i="1"/>
  <c r="O166" i="1" s="1"/>
  <c r="P166" i="1"/>
  <c r="Q166" i="1"/>
  <c r="G167" i="1"/>
  <c r="M167" i="1"/>
  <c r="N167" i="1"/>
  <c r="O167" i="1" s="1"/>
  <c r="Q167" i="1" s="1"/>
  <c r="P167" i="1"/>
  <c r="G168" i="1"/>
  <c r="M168" i="1"/>
  <c r="N168" i="1"/>
  <c r="O168" i="1"/>
  <c r="Q168" i="1" s="1"/>
  <c r="P168" i="1"/>
  <c r="G169" i="1"/>
  <c r="M169" i="1"/>
  <c r="N169" i="1"/>
  <c r="O169" i="1" s="1"/>
  <c r="Q169" i="1" s="1"/>
  <c r="P169" i="1"/>
  <c r="G170" i="1"/>
  <c r="M170" i="1"/>
  <c r="N170" i="1"/>
  <c r="O170" i="1" s="1"/>
  <c r="P170" i="1"/>
  <c r="Q170" i="1"/>
  <c r="G171" i="1"/>
  <c r="M171" i="1"/>
  <c r="N171" i="1"/>
  <c r="O171" i="1" s="1"/>
  <c r="Q171" i="1" s="1"/>
  <c r="P171" i="1"/>
  <c r="G172" i="1"/>
  <c r="M172" i="1"/>
  <c r="N172" i="1"/>
  <c r="O172" i="1"/>
  <c r="Q172" i="1" s="1"/>
  <c r="P172" i="1"/>
  <c r="G173" i="1"/>
  <c r="M173" i="1"/>
  <c r="N173" i="1"/>
  <c r="O173" i="1" s="1"/>
  <c r="Q173" i="1" s="1"/>
  <c r="P173" i="1"/>
  <c r="G174" i="1"/>
  <c r="M174" i="1"/>
  <c r="N174" i="1"/>
  <c r="O174" i="1" s="1"/>
  <c r="P174" i="1"/>
  <c r="Q174" i="1"/>
  <c r="G175" i="1"/>
  <c r="M175" i="1"/>
  <c r="N175" i="1"/>
  <c r="O175" i="1" s="1"/>
  <c r="Q175" i="1" s="1"/>
  <c r="P175" i="1"/>
  <c r="G176" i="1"/>
  <c r="M176" i="1"/>
  <c r="N176" i="1"/>
  <c r="O176" i="1"/>
  <c r="Q176" i="1" s="1"/>
  <c r="P176" i="1"/>
  <c r="G177" i="1"/>
  <c r="M177" i="1"/>
  <c r="N177" i="1"/>
  <c r="O177" i="1" s="1"/>
  <c r="Q177" i="1" s="1"/>
  <c r="P177" i="1"/>
  <c r="G178" i="1"/>
  <c r="M178" i="1"/>
  <c r="N178" i="1"/>
  <c r="O178" i="1" s="1"/>
  <c r="P178" i="1"/>
  <c r="Q178" i="1"/>
  <c r="G179" i="1"/>
  <c r="M179" i="1"/>
  <c r="N179" i="1"/>
  <c r="O179" i="1" s="1"/>
  <c r="Q179" i="1" s="1"/>
  <c r="P179" i="1"/>
  <c r="G180" i="1"/>
  <c r="M180" i="1"/>
  <c r="N180" i="1"/>
  <c r="O180" i="1"/>
  <c r="Q180" i="1" s="1"/>
  <c r="P180" i="1"/>
  <c r="G181" i="1"/>
  <c r="M181" i="1"/>
  <c r="N181" i="1"/>
  <c r="O181" i="1" s="1"/>
  <c r="Q181" i="1" s="1"/>
  <c r="P181" i="1"/>
  <c r="G182" i="1"/>
  <c r="M182" i="1"/>
  <c r="N182" i="1"/>
  <c r="O182" i="1" s="1"/>
  <c r="P182" i="1"/>
  <c r="Q182" i="1"/>
  <c r="G183" i="1"/>
  <c r="M183" i="1"/>
  <c r="N183" i="1"/>
  <c r="O183" i="1" s="1"/>
  <c r="Q183" i="1" s="1"/>
  <c r="P183" i="1"/>
  <c r="G184" i="1"/>
  <c r="M184" i="1"/>
  <c r="N184" i="1"/>
  <c r="O184" i="1"/>
  <c r="Q184" i="1" s="1"/>
  <c r="P184" i="1"/>
  <c r="G185" i="1"/>
  <c r="M185" i="1"/>
  <c r="N185" i="1"/>
  <c r="O185" i="1" s="1"/>
  <c r="Q185" i="1" s="1"/>
  <c r="P185" i="1"/>
  <c r="G186" i="1"/>
  <c r="M186" i="1"/>
  <c r="N186" i="1"/>
  <c r="O186" i="1" s="1"/>
  <c r="P186" i="1"/>
  <c r="Q186" i="1"/>
  <c r="G187" i="1"/>
  <c r="M187" i="1"/>
  <c r="N187" i="1"/>
  <c r="O187" i="1" s="1"/>
  <c r="Q187" i="1" s="1"/>
  <c r="P187" i="1"/>
  <c r="G188" i="1"/>
  <c r="M188" i="1"/>
  <c r="N188" i="1"/>
  <c r="O188" i="1"/>
  <c r="Q188" i="1" s="1"/>
  <c r="P188" i="1"/>
  <c r="G189" i="1"/>
  <c r="M189" i="1"/>
  <c r="N189" i="1"/>
  <c r="O189" i="1" s="1"/>
  <c r="Q189" i="1" s="1"/>
  <c r="P189" i="1"/>
  <c r="G190" i="1"/>
  <c r="M190" i="1"/>
  <c r="N190" i="1"/>
  <c r="O190" i="1" s="1"/>
  <c r="P190" i="1"/>
  <c r="Q190" i="1"/>
  <c r="G191" i="1"/>
  <c r="M191" i="1"/>
  <c r="N191" i="1"/>
  <c r="O191" i="1" s="1"/>
  <c r="Q191" i="1" s="1"/>
  <c r="P191" i="1"/>
  <c r="G192" i="1"/>
  <c r="M192" i="1"/>
  <c r="N192" i="1"/>
  <c r="O192" i="1"/>
  <c r="Q192" i="1" s="1"/>
  <c r="P192" i="1"/>
  <c r="G193" i="1"/>
  <c r="M193" i="1"/>
  <c r="N193" i="1"/>
  <c r="O193" i="1" s="1"/>
  <c r="Q193" i="1" s="1"/>
  <c r="P193" i="1"/>
  <c r="G194" i="1"/>
  <c r="M194" i="1"/>
  <c r="N194" i="1"/>
  <c r="O194" i="1" s="1"/>
  <c r="P194" i="1"/>
  <c r="Q194" i="1"/>
  <c r="G195" i="1"/>
  <c r="M195" i="1"/>
  <c r="N195" i="1"/>
  <c r="O195" i="1" s="1"/>
  <c r="Q195" i="1" s="1"/>
  <c r="P195" i="1"/>
  <c r="G196" i="1"/>
  <c r="M196" i="1"/>
  <c r="N196" i="1"/>
  <c r="O196" i="1"/>
  <c r="Q196" i="1" s="1"/>
  <c r="P196" i="1"/>
  <c r="G197" i="1"/>
  <c r="M197" i="1"/>
  <c r="N197" i="1"/>
  <c r="O197" i="1" s="1"/>
  <c r="Q197" i="1" s="1"/>
  <c r="P197" i="1"/>
  <c r="G198" i="1"/>
  <c r="M198" i="1"/>
  <c r="N198" i="1"/>
  <c r="O198" i="1" s="1"/>
  <c r="P198" i="1"/>
  <c r="Q198" i="1"/>
  <c r="G199" i="1"/>
  <c r="M199" i="1"/>
  <c r="N199" i="1"/>
  <c r="O199" i="1" s="1"/>
  <c r="Q199" i="1" s="1"/>
  <c r="P199" i="1"/>
  <c r="G200" i="1"/>
  <c r="M200" i="1"/>
  <c r="N200" i="1"/>
  <c r="O200" i="1"/>
  <c r="Q200" i="1" s="1"/>
  <c r="P200" i="1"/>
  <c r="G201" i="1"/>
  <c r="M201" i="1"/>
  <c r="N201" i="1"/>
  <c r="O201" i="1" s="1"/>
  <c r="Q201" i="1" s="1"/>
  <c r="P201" i="1"/>
  <c r="G202" i="1"/>
  <c r="M202" i="1"/>
  <c r="N202" i="1"/>
  <c r="O202" i="1" s="1"/>
  <c r="P202" i="1"/>
  <c r="Q202" i="1"/>
  <c r="G203" i="1"/>
  <c r="M203" i="1"/>
  <c r="N203" i="1"/>
  <c r="O203" i="1" s="1"/>
  <c r="Q203" i="1" s="1"/>
  <c r="P203" i="1"/>
  <c r="G204" i="1"/>
  <c r="M204" i="1"/>
  <c r="N204" i="1"/>
  <c r="O204" i="1"/>
  <c r="Q204" i="1" s="1"/>
  <c r="P204" i="1"/>
  <c r="G205" i="1"/>
  <c r="M205" i="1"/>
  <c r="N205" i="1"/>
  <c r="O205" i="1" s="1"/>
  <c r="Q205" i="1" s="1"/>
  <c r="P205" i="1"/>
  <c r="G206" i="1"/>
  <c r="M206" i="1"/>
  <c r="N206" i="1"/>
  <c r="O206" i="1" s="1"/>
  <c r="P206" i="1"/>
  <c r="Q206" i="1"/>
  <c r="G207" i="1"/>
  <c r="M207" i="1"/>
  <c r="N207" i="1"/>
  <c r="O207" i="1" s="1"/>
  <c r="Q207" i="1" s="1"/>
  <c r="P207" i="1"/>
  <c r="G208" i="1"/>
  <c r="M208" i="1"/>
  <c r="N208" i="1"/>
  <c r="O208" i="1"/>
  <c r="Q208" i="1" s="1"/>
  <c r="P208" i="1"/>
  <c r="G209" i="1"/>
  <c r="M209" i="1"/>
  <c r="N209" i="1"/>
  <c r="O209" i="1" s="1"/>
  <c r="Q209" i="1" s="1"/>
  <c r="P209" i="1"/>
  <c r="G210" i="1"/>
  <c r="M210" i="1"/>
  <c r="N210" i="1"/>
  <c r="O210" i="1" s="1"/>
  <c r="P210" i="1"/>
  <c r="Q210" i="1"/>
  <c r="G211" i="1"/>
  <c r="M211" i="1"/>
  <c r="N211" i="1"/>
  <c r="O211" i="1" s="1"/>
  <c r="Q211" i="1" s="1"/>
  <c r="P211" i="1"/>
  <c r="G212" i="1"/>
  <c r="M212" i="1"/>
  <c r="N212" i="1"/>
  <c r="O212" i="1"/>
  <c r="Q212" i="1" s="1"/>
  <c r="P212" i="1"/>
  <c r="G213" i="1"/>
  <c r="M213" i="1"/>
  <c r="N213" i="1"/>
  <c r="O213" i="1" s="1"/>
  <c r="Q213" i="1" s="1"/>
  <c r="P213" i="1"/>
  <c r="G214" i="1"/>
  <c r="M214" i="1"/>
  <c r="N214" i="1"/>
  <c r="O214" i="1" s="1"/>
  <c r="P214" i="1"/>
  <c r="Q214" i="1"/>
  <c r="G215" i="1"/>
  <c r="M215" i="1"/>
  <c r="N215" i="1"/>
  <c r="O215" i="1" s="1"/>
  <c r="Q215" i="1" s="1"/>
  <c r="P215" i="1"/>
  <c r="G216" i="1"/>
  <c r="M216" i="1"/>
  <c r="N216" i="1"/>
  <c r="O216" i="1"/>
  <c r="Q216" i="1" s="1"/>
  <c r="P216" i="1"/>
  <c r="G217" i="1"/>
  <c r="M217" i="1"/>
  <c r="N217" i="1"/>
  <c r="O217" i="1" s="1"/>
  <c r="Q217" i="1" s="1"/>
  <c r="P217" i="1"/>
  <c r="G218" i="1"/>
  <c r="M218" i="1"/>
  <c r="N218" i="1"/>
  <c r="O218" i="1" s="1"/>
  <c r="P218" i="1"/>
  <c r="Q218" i="1"/>
  <c r="G219" i="1"/>
  <c r="M219" i="1"/>
  <c r="N219" i="1"/>
  <c r="O219" i="1" s="1"/>
  <c r="Q219" i="1" s="1"/>
  <c r="P219" i="1"/>
  <c r="G220" i="1"/>
  <c r="M220" i="1"/>
  <c r="N220" i="1"/>
  <c r="O220" i="1"/>
  <c r="Q220" i="1" s="1"/>
  <c r="P220" i="1"/>
  <c r="G221" i="1"/>
  <c r="M221" i="1"/>
  <c r="N221" i="1"/>
  <c r="O221" i="1" s="1"/>
  <c r="Q221" i="1" s="1"/>
  <c r="P221" i="1"/>
  <c r="G222" i="1"/>
  <c r="M222" i="1"/>
  <c r="N222" i="1"/>
  <c r="O222" i="1" s="1"/>
  <c r="P222" i="1"/>
  <c r="Q222" i="1"/>
  <c r="G223" i="1"/>
  <c r="M223" i="1"/>
  <c r="N223" i="1"/>
  <c r="O223" i="1" s="1"/>
  <c r="Q223" i="1" s="1"/>
  <c r="P223" i="1"/>
  <c r="G224" i="1"/>
  <c r="M224" i="1"/>
  <c r="N224" i="1"/>
  <c r="O224" i="1"/>
  <c r="Q224" i="1" s="1"/>
  <c r="P224" i="1"/>
  <c r="G225" i="1"/>
  <c r="M225" i="1"/>
  <c r="N225" i="1"/>
  <c r="O225" i="1" s="1"/>
  <c r="Q225" i="1" s="1"/>
  <c r="P225" i="1"/>
  <c r="G226" i="1"/>
  <c r="M226" i="1"/>
  <c r="N226" i="1"/>
  <c r="O226" i="1" s="1"/>
  <c r="P226" i="1"/>
  <c r="Q226" i="1"/>
  <c r="G227" i="1"/>
  <c r="M227" i="1"/>
  <c r="N227" i="1"/>
  <c r="O227" i="1" s="1"/>
  <c r="Q227" i="1" s="1"/>
  <c r="P227" i="1"/>
  <c r="G228" i="1"/>
  <c r="M228" i="1"/>
  <c r="N228" i="1"/>
  <c r="O228" i="1"/>
  <c r="Q228" i="1" s="1"/>
  <c r="P228" i="1"/>
  <c r="G229" i="1"/>
  <c r="M229" i="1"/>
  <c r="N229" i="1"/>
  <c r="O229" i="1" s="1"/>
  <c r="Q229" i="1" s="1"/>
  <c r="P229" i="1"/>
  <c r="G230" i="1"/>
  <c r="M230" i="1"/>
  <c r="N230" i="1"/>
  <c r="O230" i="1" s="1"/>
  <c r="P230" i="1"/>
  <c r="Q230" i="1"/>
  <c r="G231" i="1"/>
  <c r="M231" i="1"/>
  <c r="N231" i="1"/>
  <c r="O231" i="1" s="1"/>
  <c r="Q231" i="1" s="1"/>
  <c r="P231" i="1"/>
  <c r="G232" i="1"/>
  <c r="M232" i="1"/>
  <c r="N232" i="1"/>
  <c r="O232" i="1"/>
  <c r="Q232" i="1" s="1"/>
  <c r="P232" i="1"/>
  <c r="G233" i="1"/>
  <c r="M233" i="1"/>
  <c r="N233" i="1"/>
  <c r="O233" i="1" s="1"/>
  <c r="Q233" i="1" s="1"/>
  <c r="P233" i="1"/>
  <c r="G234" i="1"/>
  <c r="M234" i="1"/>
  <c r="N234" i="1"/>
  <c r="O234" i="1" s="1"/>
  <c r="P234" i="1"/>
  <c r="Q234" i="1"/>
  <c r="G235" i="1"/>
  <c r="M235" i="1"/>
  <c r="N235" i="1"/>
  <c r="O235" i="1" s="1"/>
  <c r="Q235" i="1" s="1"/>
  <c r="P235" i="1"/>
  <c r="G236" i="1"/>
  <c r="M236" i="1"/>
  <c r="N236" i="1"/>
  <c r="O236" i="1"/>
  <c r="Q236" i="1" s="1"/>
  <c r="P236" i="1"/>
  <c r="G237" i="1"/>
  <c r="M237" i="1"/>
  <c r="N237" i="1"/>
  <c r="O237" i="1" s="1"/>
  <c r="Q237" i="1" s="1"/>
  <c r="P237" i="1"/>
  <c r="G238" i="1"/>
  <c r="M238" i="1"/>
  <c r="N238" i="1"/>
  <c r="O238" i="1" s="1"/>
  <c r="P238" i="1"/>
  <c r="Q238" i="1"/>
  <c r="G239" i="1"/>
  <c r="M239" i="1"/>
  <c r="N239" i="1"/>
  <c r="O239" i="1" s="1"/>
  <c r="Q239" i="1" s="1"/>
  <c r="P239" i="1"/>
  <c r="G240" i="1"/>
  <c r="M240" i="1"/>
  <c r="N240" i="1"/>
  <c r="O240" i="1"/>
  <c r="Q240" i="1" s="1"/>
  <c r="P240" i="1"/>
  <c r="G241" i="1"/>
  <c r="M241" i="1"/>
  <c r="N241" i="1"/>
  <c r="O241" i="1" s="1"/>
  <c r="Q241" i="1" s="1"/>
  <c r="P241" i="1"/>
  <c r="G242" i="1"/>
  <c r="M242" i="1"/>
  <c r="N242" i="1"/>
  <c r="O242" i="1" s="1"/>
  <c r="P242" i="1"/>
  <c r="Q242" i="1"/>
  <c r="G243" i="1"/>
  <c r="M243" i="1"/>
  <c r="N243" i="1"/>
  <c r="O243" i="1" s="1"/>
  <c r="Q243" i="1" s="1"/>
  <c r="P243" i="1"/>
  <c r="G244" i="1"/>
  <c r="M244" i="1"/>
  <c r="N244" i="1"/>
  <c r="O244" i="1"/>
  <c r="Q244" i="1" s="1"/>
  <c r="P244" i="1"/>
  <c r="G245" i="1"/>
  <c r="M245" i="1"/>
  <c r="N245" i="1"/>
  <c r="O245" i="1" s="1"/>
  <c r="Q245" i="1" s="1"/>
  <c r="P245" i="1"/>
  <c r="G246" i="1"/>
  <c r="M246" i="1"/>
  <c r="N246" i="1"/>
  <c r="O246" i="1" s="1"/>
  <c r="P246" i="1"/>
  <c r="Q246" i="1"/>
  <c r="G247" i="1"/>
  <c r="M247" i="1"/>
  <c r="N247" i="1"/>
  <c r="O247" i="1" s="1"/>
  <c r="Q247" i="1" s="1"/>
  <c r="P247" i="1"/>
  <c r="G248" i="1"/>
  <c r="M248" i="1"/>
  <c r="N248" i="1"/>
  <c r="O248" i="1"/>
  <c r="Q248" i="1" s="1"/>
  <c r="P248" i="1"/>
  <c r="G249" i="1"/>
  <c r="M249" i="1"/>
  <c r="N249" i="1"/>
  <c r="O249" i="1" s="1"/>
  <c r="Q249" i="1" s="1"/>
  <c r="P249" i="1"/>
  <c r="G250" i="1"/>
  <c r="M250" i="1"/>
  <c r="N250" i="1"/>
  <c r="O250" i="1" s="1"/>
  <c r="P250" i="1"/>
  <c r="Q250" i="1"/>
  <c r="G251" i="1"/>
  <c r="M251" i="1"/>
  <c r="N251" i="1"/>
  <c r="O251" i="1" s="1"/>
  <c r="Q251" i="1" s="1"/>
  <c r="P251" i="1"/>
  <c r="G252" i="1"/>
  <c r="M252" i="1"/>
  <c r="N252" i="1"/>
  <c r="O252" i="1"/>
  <c r="Q252" i="1" s="1"/>
  <c r="P252" i="1"/>
  <c r="G253" i="1"/>
  <c r="M253" i="1"/>
  <c r="N253" i="1"/>
  <c r="O253" i="1" s="1"/>
  <c r="Q253" i="1" s="1"/>
  <c r="P253" i="1"/>
  <c r="G254" i="1"/>
  <c r="M254" i="1"/>
  <c r="N254" i="1"/>
  <c r="O254" i="1" s="1"/>
  <c r="Q254" i="1" s="1"/>
  <c r="P254" i="1"/>
  <c r="G255" i="1"/>
  <c r="M255" i="1"/>
  <c r="N255" i="1"/>
  <c r="O255" i="1"/>
  <c r="Q255" i="1" s="1"/>
  <c r="P255" i="1"/>
  <c r="G256" i="1"/>
  <c r="M256" i="1"/>
  <c r="N256" i="1"/>
  <c r="O256" i="1"/>
  <c r="Q256" i="1" s="1"/>
  <c r="P256" i="1"/>
  <c r="G257" i="1"/>
  <c r="M257" i="1"/>
  <c r="N257" i="1"/>
  <c r="O257" i="1" s="1"/>
  <c r="P257" i="1"/>
  <c r="Q257" i="1"/>
  <c r="G258" i="1"/>
  <c r="M258" i="1"/>
  <c r="N258" i="1"/>
  <c r="O258" i="1" s="1"/>
  <c r="Q258" i="1" s="1"/>
  <c r="P258" i="1"/>
  <c r="G259" i="1"/>
  <c r="M259" i="1"/>
  <c r="N259" i="1"/>
  <c r="O259" i="1" s="1"/>
  <c r="Q259" i="1" s="1"/>
  <c r="P259" i="1"/>
  <c r="G260" i="1"/>
  <c r="M260" i="1"/>
  <c r="N260" i="1"/>
  <c r="O260" i="1"/>
  <c r="Q260" i="1" s="1"/>
  <c r="P260" i="1"/>
  <c r="G261" i="1"/>
  <c r="M261" i="1"/>
  <c r="N261" i="1"/>
  <c r="O261" i="1" s="1"/>
  <c r="P261" i="1"/>
  <c r="Q261" i="1"/>
  <c r="G262" i="1"/>
  <c r="M262" i="1"/>
  <c r="N262" i="1"/>
  <c r="O262" i="1" s="1"/>
  <c r="Q262" i="1" s="1"/>
  <c r="P262" i="1"/>
  <c r="G263" i="1"/>
  <c r="M263" i="1"/>
  <c r="N263" i="1"/>
  <c r="O263" i="1"/>
  <c r="Q263" i="1" s="1"/>
  <c r="P263" i="1"/>
  <c r="G264" i="1"/>
  <c r="M264" i="1"/>
  <c r="N264" i="1"/>
  <c r="O264" i="1"/>
  <c r="P264" i="1"/>
  <c r="Q264" i="1"/>
  <c r="G265" i="1"/>
  <c r="M265" i="1"/>
  <c r="N265" i="1"/>
  <c r="O265" i="1" s="1"/>
  <c r="Q265" i="1" s="1"/>
  <c r="P265" i="1"/>
  <c r="G266" i="1"/>
  <c r="M266" i="1"/>
  <c r="N266" i="1"/>
  <c r="O266" i="1" s="1"/>
  <c r="P266" i="1"/>
  <c r="Q266" i="1"/>
  <c r="G267" i="1"/>
  <c r="M267" i="1"/>
  <c r="N267" i="1"/>
  <c r="O267" i="1" s="1"/>
  <c r="Q267" i="1" s="1"/>
  <c r="P267" i="1"/>
  <c r="G268" i="1"/>
  <c r="M268" i="1"/>
  <c r="N268" i="1"/>
  <c r="O268" i="1"/>
  <c r="Q268" i="1" s="1"/>
  <c r="P268" i="1"/>
  <c r="G269" i="1"/>
  <c r="M269" i="1"/>
  <c r="N269" i="1"/>
  <c r="O269" i="1" s="1"/>
  <c r="Q269" i="1" s="1"/>
  <c r="P269" i="1"/>
  <c r="G270" i="1"/>
  <c r="M270" i="1"/>
  <c r="N270" i="1"/>
  <c r="O270" i="1"/>
  <c r="Q270" i="1" s="1"/>
  <c r="P270" i="1"/>
  <c r="G271" i="1"/>
  <c r="M271" i="1"/>
  <c r="N271" i="1"/>
  <c r="O271" i="1" s="1"/>
  <c r="Q271" i="1" s="1"/>
  <c r="P271" i="1"/>
  <c r="G272" i="1"/>
  <c r="M272" i="1"/>
  <c r="N272" i="1"/>
  <c r="O272" i="1"/>
  <c r="Q272" i="1" s="1"/>
  <c r="P272" i="1"/>
  <c r="G273" i="1"/>
  <c r="M273" i="1"/>
  <c r="N273" i="1"/>
  <c r="O273" i="1" s="1"/>
  <c r="P273" i="1"/>
  <c r="Q273" i="1"/>
  <c r="G274" i="1"/>
  <c r="M274" i="1"/>
  <c r="N274" i="1"/>
  <c r="O274" i="1" s="1"/>
  <c r="Q274" i="1" s="1"/>
  <c r="P274" i="1"/>
  <c r="G275" i="1"/>
  <c r="M275" i="1"/>
  <c r="N275" i="1"/>
  <c r="O275" i="1"/>
  <c r="Q275" i="1" s="1"/>
  <c r="P275" i="1"/>
  <c r="G276" i="1"/>
  <c r="M276" i="1"/>
  <c r="N276" i="1"/>
  <c r="O276" i="1"/>
  <c r="Q276" i="1" s="1"/>
  <c r="P276" i="1"/>
  <c r="G277" i="1"/>
  <c r="M277" i="1"/>
  <c r="N277" i="1"/>
  <c r="O277" i="1" s="1"/>
  <c r="P277" i="1"/>
  <c r="Q277" i="1"/>
  <c r="G278" i="1"/>
  <c r="M278" i="1"/>
  <c r="N278" i="1"/>
  <c r="O278" i="1" s="1"/>
  <c r="Q278" i="1" s="1"/>
  <c r="P278" i="1"/>
  <c r="G279" i="1"/>
  <c r="M279" i="1"/>
  <c r="N279" i="1"/>
  <c r="O279" i="1" s="1"/>
  <c r="Q279" i="1" s="1"/>
  <c r="P279" i="1"/>
  <c r="G280" i="1"/>
  <c r="M280" i="1"/>
  <c r="N280" i="1"/>
  <c r="O280" i="1"/>
  <c r="P280" i="1"/>
  <c r="Q280" i="1"/>
  <c r="G281" i="1"/>
  <c r="M281" i="1"/>
  <c r="N281" i="1"/>
  <c r="O281" i="1" s="1"/>
  <c r="Q281" i="1" s="1"/>
  <c r="P281" i="1"/>
  <c r="G282" i="1"/>
  <c r="M282" i="1"/>
  <c r="N282" i="1"/>
  <c r="O282" i="1" s="1"/>
  <c r="P282" i="1"/>
  <c r="Q282" i="1"/>
  <c r="G283" i="1"/>
  <c r="M283" i="1"/>
  <c r="N283" i="1"/>
  <c r="O283" i="1" s="1"/>
  <c r="Q283" i="1" s="1"/>
  <c r="P283" i="1"/>
  <c r="G284" i="1"/>
  <c r="M284" i="1"/>
  <c r="N284" i="1"/>
  <c r="O284" i="1"/>
  <c r="Q284" i="1" s="1"/>
  <c r="P284" i="1"/>
  <c r="G285" i="1"/>
  <c r="M285" i="1"/>
  <c r="N285" i="1"/>
  <c r="O285" i="1" s="1"/>
  <c r="Q285" i="1" s="1"/>
  <c r="P285" i="1"/>
  <c r="G286" i="1"/>
  <c r="M286" i="1"/>
  <c r="N286" i="1"/>
  <c r="O286" i="1" s="1"/>
  <c r="Q286" i="1" s="1"/>
  <c r="P286" i="1"/>
  <c r="G287" i="1"/>
  <c r="M287" i="1"/>
  <c r="N287" i="1"/>
  <c r="O287" i="1"/>
  <c r="Q287" i="1" s="1"/>
  <c r="P287" i="1"/>
  <c r="G288" i="1"/>
  <c r="M288" i="1"/>
  <c r="N288" i="1"/>
  <c r="O288" i="1"/>
  <c r="Q288" i="1" s="1"/>
  <c r="P288" i="1"/>
  <c r="G289" i="1"/>
  <c r="M289" i="1"/>
  <c r="N289" i="1"/>
  <c r="O289" i="1" s="1"/>
  <c r="P289" i="1"/>
  <c r="Q289" i="1"/>
  <c r="G290" i="1"/>
  <c r="M290" i="1"/>
  <c r="N290" i="1"/>
  <c r="O290" i="1" s="1"/>
  <c r="Q290" i="1" s="1"/>
  <c r="P290" i="1"/>
  <c r="G291" i="1"/>
  <c r="M291" i="1"/>
  <c r="N291" i="1"/>
  <c r="O291" i="1" s="1"/>
  <c r="Q291" i="1" s="1"/>
  <c r="P291" i="1"/>
  <c r="G292" i="1"/>
  <c r="M292" i="1"/>
  <c r="N292" i="1"/>
  <c r="O292" i="1"/>
  <c r="Q292" i="1" s="1"/>
  <c r="P292" i="1"/>
  <c r="G293" i="1"/>
  <c r="M293" i="1"/>
  <c r="N293" i="1"/>
  <c r="O293" i="1" s="1"/>
  <c r="P293" i="1"/>
  <c r="Q293" i="1"/>
  <c r="G294" i="1"/>
  <c r="M294" i="1"/>
  <c r="N294" i="1"/>
  <c r="O294" i="1" s="1"/>
  <c r="P294" i="1"/>
  <c r="Q294" i="1"/>
  <c r="G295" i="1"/>
  <c r="M295" i="1"/>
  <c r="N295" i="1"/>
  <c r="O295" i="1"/>
  <c r="Q295" i="1" s="1"/>
  <c r="P295" i="1"/>
  <c r="G296" i="1"/>
  <c r="M296" i="1"/>
  <c r="N296" i="1"/>
  <c r="O296" i="1"/>
  <c r="P296" i="1"/>
  <c r="Q296" i="1"/>
  <c r="G297" i="1"/>
  <c r="M297" i="1"/>
  <c r="N297" i="1"/>
  <c r="O297" i="1" s="1"/>
  <c r="Q297" i="1" s="1"/>
  <c r="P297" i="1"/>
  <c r="G298" i="1"/>
  <c r="M298" i="1"/>
  <c r="N298" i="1"/>
  <c r="O298" i="1" s="1"/>
  <c r="P298" i="1"/>
  <c r="Q298" i="1"/>
  <c r="G299" i="1"/>
  <c r="M299" i="1"/>
  <c r="N299" i="1"/>
  <c r="O299" i="1" s="1"/>
  <c r="Q299" i="1" s="1"/>
  <c r="P299" i="1"/>
  <c r="G300" i="1"/>
  <c r="M300" i="1"/>
  <c r="N300" i="1"/>
  <c r="O300" i="1"/>
  <c r="Q300" i="1" s="1"/>
  <c r="P300" i="1"/>
  <c r="G301" i="1"/>
  <c r="M301" i="1"/>
  <c r="N301" i="1"/>
  <c r="O301" i="1" s="1"/>
  <c r="Q301" i="1" s="1"/>
  <c r="P301" i="1"/>
  <c r="G302" i="1"/>
  <c r="M302" i="1"/>
  <c r="N302" i="1"/>
  <c r="O302" i="1"/>
  <c r="Q302" i="1" s="1"/>
  <c r="P302" i="1"/>
  <c r="G303" i="1"/>
  <c r="M303" i="1"/>
  <c r="N303" i="1"/>
  <c r="O303" i="1" s="1"/>
  <c r="Q303" i="1" s="1"/>
  <c r="P303" i="1"/>
  <c r="G304" i="1"/>
  <c r="M304" i="1"/>
  <c r="N304" i="1"/>
  <c r="O304" i="1"/>
  <c r="Q304" i="1" s="1"/>
  <c r="P304" i="1"/>
  <c r="G305" i="1"/>
  <c r="M305" i="1"/>
  <c r="N305" i="1"/>
  <c r="O305" i="1" s="1"/>
  <c r="P305" i="1"/>
  <c r="Q305" i="1"/>
  <c r="G306" i="1"/>
  <c r="M306" i="1"/>
  <c r="N306" i="1"/>
  <c r="O306" i="1" s="1"/>
  <c r="Q306" i="1" s="1"/>
  <c r="P306" i="1"/>
  <c r="G307" i="1"/>
  <c r="M307" i="1"/>
  <c r="N307" i="1"/>
  <c r="O307" i="1"/>
  <c r="Q307" i="1" s="1"/>
  <c r="P307" i="1"/>
  <c r="G308" i="1"/>
  <c r="M308" i="1"/>
  <c r="N308" i="1"/>
  <c r="O308" i="1"/>
  <c r="Q308" i="1" s="1"/>
  <c r="P308" i="1"/>
  <c r="G309" i="1"/>
  <c r="M309" i="1"/>
  <c r="N309" i="1"/>
  <c r="O309" i="1" s="1"/>
  <c r="P309" i="1"/>
  <c r="Q309" i="1"/>
  <c r="G310" i="1"/>
  <c r="M310" i="1"/>
  <c r="N310" i="1"/>
  <c r="O310" i="1" s="1"/>
  <c r="Q310" i="1" s="1"/>
  <c r="P310" i="1"/>
  <c r="G311" i="1"/>
  <c r="M311" i="1"/>
  <c r="N311" i="1"/>
  <c r="O311" i="1"/>
  <c r="Q311" i="1" s="1"/>
  <c r="P311" i="1"/>
  <c r="G312" i="1"/>
  <c r="M312" i="1"/>
  <c r="N312" i="1"/>
  <c r="O312" i="1"/>
  <c r="P312" i="1"/>
  <c r="Q312" i="1"/>
  <c r="G313" i="1"/>
  <c r="M313" i="1"/>
  <c r="N313" i="1"/>
  <c r="O313" i="1" s="1"/>
  <c r="Q313" i="1" s="1"/>
  <c r="P313" i="1"/>
  <c r="G314" i="1"/>
  <c r="M314" i="1"/>
  <c r="N314" i="1"/>
  <c r="O314" i="1" s="1"/>
  <c r="Q314" i="1" s="1"/>
  <c r="P314" i="1"/>
  <c r="G315" i="1"/>
  <c r="M315" i="1"/>
  <c r="N315" i="1"/>
  <c r="O315" i="1"/>
  <c r="Q315" i="1" s="1"/>
  <c r="P315" i="1"/>
  <c r="G316" i="1"/>
  <c r="M316" i="1"/>
  <c r="N316" i="1"/>
  <c r="O316" i="1"/>
  <c r="Q316" i="1" s="1"/>
  <c r="P316" i="1"/>
  <c r="G317" i="1"/>
  <c r="M317" i="1"/>
  <c r="N317" i="1"/>
  <c r="O317" i="1"/>
  <c r="Q317" i="1" s="1"/>
  <c r="P317" i="1"/>
  <c r="G318" i="1"/>
  <c r="M318" i="1"/>
  <c r="N318" i="1"/>
  <c r="O318" i="1" s="1"/>
  <c r="Q318" i="1" s="1"/>
  <c r="P318" i="1"/>
  <c r="G319" i="1"/>
  <c r="M319" i="1"/>
  <c r="N319" i="1"/>
  <c r="O319" i="1" s="1"/>
  <c r="P319" i="1"/>
  <c r="Q319" i="1"/>
  <c r="G320" i="1"/>
  <c r="M320" i="1"/>
  <c r="N320" i="1"/>
  <c r="O320" i="1"/>
  <c r="Q320" i="1" s="1"/>
  <c r="P320" i="1"/>
  <c r="G321" i="1"/>
  <c r="M321" i="1"/>
  <c r="N321" i="1"/>
  <c r="O321" i="1" s="1"/>
  <c r="P321" i="1"/>
  <c r="Q321" i="1"/>
  <c r="G322" i="1"/>
  <c r="M322" i="1"/>
  <c r="N322" i="1"/>
  <c r="O322" i="1" s="1"/>
  <c r="Q322" i="1" s="1"/>
  <c r="P322" i="1"/>
  <c r="G323" i="1"/>
  <c r="M323" i="1"/>
  <c r="N323" i="1"/>
  <c r="O323" i="1" s="1"/>
  <c r="Q323" i="1" s="1"/>
  <c r="P323" i="1"/>
  <c r="G324" i="1"/>
  <c r="M324" i="1"/>
  <c r="N324" i="1"/>
  <c r="O324" i="1" s="1"/>
  <c r="P324" i="1"/>
  <c r="Q324" i="1"/>
  <c r="G325" i="1"/>
  <c r="M325" i="1"/>
  <c r="N325" i="1"/>
  <c r="O325" i="1" s="1"/>
  <c r="Q325" i="1" s="1"/>
  <c r="P325" i="1"/>
  <c r="G326" i="1"/>
  <c r="M326" i="1"/>
  <c r="N326" i="1"/>
  <c r="O326" i="1"/>
  <c r="Q326" i="1" s="1"/>
  <c r="P326" i="1"/>
  <c r="G327" i="1"/>
  <c r="M327" i="1"/>
  <c r="N327" i="1"/>
  <c r="O327" i="1" s="1"/>
  <c r="Q327" i="1" s="1"/>
  <c r="P327" i="1"/>
  <c r="G328" i="1"/>
  <c r="M328" i="1"/>
  <c r="N328" i="1"/>
  <c r="O328" i="1"/>
  <c r="P328" i="1"/>
  <c r="Q328" i="1"/>
  <c r="G329" i="1"/>
  <c r="M329" i="1"/>
  <c r="N329" i="1"/>
  <c r="O329" i="1" s="1"/>
  <c r="Q329" i="1" s="1"/>
  <c r="P329" i="1"/>
  <c r="G330" i="1"/>
  <c r="M330" i="1"/>
  <c r="N330" i="1"/>
  <c r="O330" i="1"/>
  <c r="Q330" i="1" s="1"/>
  <c r="P330" i="1"/>
  <c r="G331" i="1"/>
  <c r="M331" i="1"/>
  <c r="N331" i="1"/>
  <c r="O331" i="1" s="1"/>
  <c r="Q331" i="1" s="1"/>
  <c r="P331" i="1"/>
  <c r="G332" i="1"/>
  <c r="M332" i="1"/>
  <c r="N332" i="1"/>
  <c r="O332" i="1"/>
  <c r="Q332" i="1" s="1"/>
  <c r="P332" i="1"/>
  <c r="G333" i="1"/>
  <c r="M333" i="1"/>
  <c r="N333" i="1"/>
  <c r="O333" i="1" s="1"/>
  <c r="Q333" i="1" s="1"/>
  <c r="P333" i="1"/>
  <c r="G334" i="1"/>
  <c r="M334" i="1"/>
  <c r="N334" i="1"/>
  <c r="O334" i="1"/>
  <c r="P334" i="1"/>
  <c r="Q334" i="1"/>
  <c r="G335" i="1"/>
  <c r="M335" i="1"/>
  <c r="N335" i="1"/>
  <c r="O335" i="1" s="1"/>
  <c r="Q335" i="1" s="1"/>
  <c r="P335" i="1"/>
  <c r="G336" i="1"/>
  <c r="M336" i="1"/>
  <c r="N336" i="1"/>
  <c r="O336" i="1"/>
  <c r="Q336" i="1" s="1"/>
  <c r="P336" i="1"/>
  <c r="G337" i="1"/>
  <c r="M337" i="1"/>
  <c r="N337" i="1"/>
  <c r="O337" i="1" s="1"/>
  <c r="P337" i="1"/>
  <c r="Q337" i="1"/>
  <c r="G338" i="1"/>
  <c r="M338" i="1"/>
  <c r="N338" i="1"/>
  <c r="O338" i="1" s="1"/>
  <c r="P338" i="1"/>
  <c r="Q338" i="1"/>
  <c r="G339" i="1"/>
  <c r="M339" i="1"/>
  <c r="N339" i="1"/>
  <c r="O339" i="1"/>
  <c r="Q339" i="1" s="1"/>
  <c r="P339" i="1"/>
  <c r="G340" i="1"/>
  <c r="M340" i="1"/>
  <c r="N340" i="1"/>
  <c r="O340" i="1"/>
  <c r="P340" i="1"/>
  <c r="Q340" i="1"/>
  <c r="G341" i="1"/>
  <c r="M341" i="1"/>
  <c r="N341" i="1"/>
  <c r="O341" i="1" s="1"/>
  <c r="Q341" i="1" s="1"/>
  <c r="P341" i="1"/>
  <c r="G342" i="1"/>
  <c r="M342" i="1"/>
  <c r="N342" i="1"/>
  <c r="O342" i="1"/>
  <c r="Q342" i="1" s="1"/>
  <c r="P342" i="1"/>
  <c r="G343" i="1"/>
  <c r="M343" i="1"/>
  <c r="N343" i="1"/>
  <c r="O343" i="1"/>
  <c r="Q343" i="1" s="1"/>
  <c r="P343" i="1"/>
  <c r="G344" i="1"/>
  <c r="M344" i="1"/>
  <c r="N344" i="1"/>
  <c r="O344" i="1"/>
  <c r="P344" i="1"/>
  <c r="Q344" i="1"/>
  <c r="G345" i="1"/>
  <c r="M345" i="1"/>
  <c r="N345" i="1"/>
  <c r="O345" i="1" s="1"/>
  <c r="Q345" i="1" s="1"/>
  <c r="P345" i="1"/>
  <c r="G346" i="1"/>
  <c r="M346" i="1"/>
  <c r="N346" i="1"/>
  <c r="O346" i="1" s="1"/>
  <c r="Q346" i="1" s="1"/>
  <c r="P346" i="1"/>
  <c r="G347" i="1"/>
  <c r="M347" i="1"/>
  <c r="N347" i="1"/>
  <c r="O347" i="1"/>
  <c r="Q347" i="1" s="1"/>
  <c r="P347" i="1"/>
  <c r="G348" i="1"/>
  <c r="M348" i="1"/>
  <c r="N348" i="1"/>
  <c r="O348" i="1"/>
  <c r="Q348" i="1" s="1"/>
  <c r="P348" i="1"/>
  <c r="G349" i="1"/>
  <c r="M349" i="1"/>
  <c r="N349" i="1"/>
  <c r="O349" i="1"/>
  <c r="Q349" i="1" s="1"/>
  <c r="P349" i="1"/>
  <c r="G350" i="1"/>
  <c r="M350" i="1"/>
  <c r="N350" i="1"/>
  <c r="O350" i="1" s="1"/>
  <c r="P350" i="1"/>
  <c r="Q350" i="1"/>
  <c r="G351" i="1"/>
  <c r="M351" i="1"/>
  <c r="N351" i="1"/>
  <c r="O351" i="1" s="1"/>
  <c r="Q351" i="1" s="1"/>
  <c r="P351" i="1"/>
  <c r="G352" i="1"/>
  <c r="M352" i="1"/>
  <c r="N352" i="1"/>
  <c r="O352" i="1"/>
  <c r="Q352" i="1" s="1"/>
  <c r="P352" i="1"/>
  <c r="G353" i="1"/>
  <c r="M353" i="1"/>
  <c r="N353" i="1"/>
  <c r="O353" i="1" s="1"/>
  <c r="Q353" i="1" s="1"/>
  <c r="P353" i="1"/>
  <c r="G354" i="1"/>
  <c r="M354" i="1"/>
  <c r="N354" i="1"/>
  <c r="O354" i="1"/>
  <c r="P354" i="1"/>
  <c r="Q354" i="1"/>
  <c r="G355" i="1"/>
  <c r="M355" i="1"/>
  <c r="N355" i="1"/>
  <c r="O355" i="1" s="1"/>
  <c r="Q355" i="1" s="1"/>
  <c r="P355" i="1"/>
  <c r="G356" i="1"/>
  <c r="M356" i="1"/>
  <c r="N356" i="1"/>
  <c r="O356" i="1" s="1"/>
  <c r="Q356" i="1" s="1"/>
  <c r="P356" i="1"/>
  <c r="G357" i="1"/>
  <c r="M357" i="1"/>
  <c r="N357" i="1"/>
  <c r="O357" i="1"/>
  <c r="Q357" i="1" s="1"/>
  <c r="P357" i="1"/>
  <c r="G358" i="1"/>
  <c r="M358" i="1"/>
  <c r="N358" i="1"/>
  <c r="O358" i="1" s="1"/>
  <c r="Q358" i="1" s="1"/>
  <c r="P358" i="1"/>
  <c r="G359" i="1"/>
  <c r="M359" i="1"/>
  <c r="N359" i="1"/>
  <c r="O359" i="1" s="1"/>
  <c r="Q359" i="1" s="1"/>
  <c r="P359" i="1"/>
  <c r="G360" i="1"/>
  <c r="M360" i="1"/>
  <c r="N360" i="1"/>
  <c r="O360" i="1"/>
  <c r="Q360" i="1" s="1"/>
  <c r="P360" i="1"/>
  <c r="G361" i="1"/>
  <c r="M361" i="1"/>
  <c r="N361" i="1"/>
  <c r="O361" i="1" s="1"/>
  <c r="Q361" i="1" s="1"/>
  <c r="P361" i="1"/>
  <c r="G362" i="1"/>
  <c r="M362" i="1"/>
  <c r="N362" i="1"/>
  <c r="O362" i="1"/>
  <c r="P362" i="1"/>
  <c r="Q362" i="1"/>
  <c r="G363" i="1"/>
  <c r="M363" i="1"/>
  <c r="N363" i="1"/>
  <c r="O363" i="1" s="1"/>
  <c r="Q363" i="1" s="1"/>
  <c r="P363" i="1"/>
  <c r="G364" i="1"/>
  <c r="M364" i="1"/>
  <c r="N364" i="1"/>
  <c r="O364" i="1" s="1"/>
  <c r="Q364" i="1" s="1"/>
  <c r="P364" i="1"/>
  <c r="G365" i="1"/>
  <c r="M365" i="1"/>
  <c r="N365" i="1"/>
  <c r="O365" i="1"/>
  <c r="Q365" i="1" s="1"/>
  <c r="P365" i="1"/>
  <c r="G366" i="1"/>
  <c r="M366" i="1"/>
  <c r="N366" i="1"/>
  <c r="O366" i="1" s="1"/>
  <c r="Q366" i="1" s="1"/>
  <c r="P366" i="1"/>
  <c r="G367" i="1"/>
  <c r="M367" i="1"/>
  <c r="N367" i="1"/>
  <c r="O367" i="1" s="1"/>
  <c r="P367" i="1"/>
  <c r="Q367" i="1"/>
  <c r="G368" i="1"/>
  <c r="M368" i="1"/>
  <c r="N368" i="1"/>
  <c r="O368" i="1"/>
  <c r="Q368" i="1" s="1"/>
  <c r="P368" i="1"/>
  <c r="G369" i="1"/>
  <c r="M369" i="1"/>
  <c r="N369" i="1"/>
  <c r="O369" i="1" s="1"/>
  <c r="Q369" i="1" s="1"/>
  <c r="P369" i="1"/>
  <c r="G370" i="1"/>
  <c r="M370" i="1"/>
  <c r="N370" i="1"/>
  <c r="O370" i="1"/>
  <c r="P370" i="1"/>
  <c r="Q370" i="1"/>
  <c r="G371" i="1"/>
  <c r="M371" i="1"/>
  <c r="N371" i="1"/>
  <c r="O371" i="1" s="1"/>
  <c r="Q371" i="1" s="1"/>
  <c r="P371" i="1"/>
  <c r="G372" i="1"/>
  <c r="M372" i="1"/>
  <c r="N372" i="1"/>
  <c r="O372" i="1"/>
  <c r="Q372" i="1" s="1"/>
  <c r="P372" i="1"/>
  <c r="G373" i="1"/>
  <c r="M373" i="1"/>
  <c r="N373" i="1"/>
  <c r="O373" i="1"/>
  <c r="Q373" i="1" s="1"/>
  <c r="P373" i="1"/>
  <c r="G374" i="1"/>
  <c r="M374" i="1"/>
  <c r="N374" i="1"/>
  <c r="O374" i="1" s="1"/>
  <c r="Q374" i="1" s="1"/>
  <c r="P374" i="1"/>
  <c r="G375" i="1"/>
  <c r="M375" i="1"/>
  <c r="N375" i="1"/>
  <c r="O375" i="1" s="1"/>
  <c r="P375" i="1"/>
  <c r="Q375" i="1"/>
  <c r="G376" i="1"/>
  <c r="M376" i="1"/>
  <c r="N376" i="1"/>
  <c r="O376" i="1"/>
  <c r="Q376" i="1" s="1"/>
  <c r="P376" i="1"/>
  <c r="G377" i="1"/>
  <c r="M377" i="1"/>
  <c r="N377" i="1"/>
  <c r="O377" i="1" s="1"/>
  <c r="Q377" i="1" s="1"/>
  <c r="P377" i="1"/>
  <c r="G378" i="1"/>
  <c r="M378" i="1"/>
  <c r="N378" i="1"/>
  <c r="O378" i="1"/>
  <c r="P378" i="1"/>
  <c r="Q378" i="1"/>
  <c r="G379" i="1"/>
  <c r="M379" i="1"/>
  <c r="N379" i="1"/>
  <c r="O379" i="1" s="1"/>
  <c r="Q379" i="1" s="1"/>
  <c r="P379" i="1"/>
  <c r="G380" i="1"/>
  <c r="M380" i="1"/>
  <c r="N380" i="1"/>
  <c r="O380" i="1" s="1"/>
  <c r="Q380" i="1" s="1"/>
  <c r="P380" i="1"/>
  <c r="G381" i="1"/>
  <c r="M381" i="1"/>
  <c r="N381" i="1"/>
  <c r="O381" i="1"/>
  <c r="Q381" i="1" s="1"/>
  <c r="P381" i="1"/>
  <c r="G382" i="1"/>
  <c r="M382" i="1"/>
  <c r="N382" i="1"/>
  <c r="O382" i="1" s="1"/>
  <c r="P382" i="1"/>
  <c r="Q382" i="1"/>
  <c r="G383" i="1"/>
  <c r="M383" i="1"/>
  <c r="N383" i="1"/>
  <c r="O383" i="1" s="1"/>
  <c r="Q383" i="1" s="1"/>
  <c r="P383" i="1"/>
  <c r="G384" i="1"/>
  <c r="M384" i="1"/>
  <c r="N384" i="1"/>
  <c r="O384" i="1"/>
  <c r="Q384" i="1" s="1"/>
  <c r="P384" i="1"/>
  <c r="G385" i="1"/>
  <c r="M385" i="1"/>
  <c r="N385" i="1"/>
  <c r="O385" i="1" s="1"/>
  <c r="Q385" i="1" s="1"/>
  <c r="P385" i="1"/>
  <c r="G386" i="1"/>
  <c r="M386" i="1"/>
  <c r="N386" i="1"/>
  <c r="O386" i="1"/>
  <c r="P386" i="1"/>
  <c r="Q386" i="1"/>
  <c r="G387" i="1"/>
  <c r="M387" i="1"/>
  <c r="N387" i="1"/>
  <c r="O387" i="1" s="1"/>
  <c r="Q387" i="1" s="1"/>
  <c r="P387" i="1"/>
  <c r="G388" i="1"/>
  <c r="M388" i="1"/>
  <c r="N388" i="1"/>
  <c r="O388" i="1"/>
  <c r="Q388" i="1" s="1"/>
  <c r="P388" i="1"/>
  <c r="G389" i="1"/>
  <c r="M389" i="1"/>
  <c r="N389" i="1"/>
  <c r="O389" i="1"/>
  <c r="Q389" i="1" s="1"/>
  <c r="P389" i="1"/>
  <c r="G390" i="1"/>
  <c r="M390" i="1"/>
  <c r="N390" i="1"/>
  <c r="O390" i="1" s="1"/>
  <c r="P390" i="1"/>
  <c r="Q390" i="1"/>
  <c r="G391" i="1"/>
  <c r="M391" i="1"/>
  <c r="N391" i="1"/>
  <c r="O391" i="1" s="1"/>
  <c r="P391" i="1"/>
  <c r="Q391" i="1"/>
  <c r="G392" i="1"/>
  <c r="M392" i="1"/>
  <c r="N392" i="1"/>
  <c r="O392" i="1"/>
  <c r="Q392" i="1" s="1"/>
  <c r="P392" i="1"/>
  <c r="G393" i="1"/>
  <c r="M393" i="1"/>
  <c r="N393" i="1"/>
  <c r="O393" i="1" s="1"/>
  <c r="Q393" i="1" s="1"/>
  <c r="P393" i="1"/>
  <c r="G394" i="1"/>
  <c r="M394" i="1"/>
  <c r="N394" i="1"/>
  <c r="O394" i="1"/>
  <c r="P394" i="1"/>
  <c r="Q394" i="1"/>
  <c r="G395" i="1"/>
  <c r="M395" i="1"/>
  <c r="N395" i="1"/>
  <c r="O395" i="1" s="1"/>
  <c r="Q395" i="1" s="1"/>
  <c r="P395" i="1"/>
  <c r="G396" i="1"/>
  <c r="M396" i="1"/>
  <c r="N396" i="1"/>
  <c r="O396" i="1" s="1"/>
  <c r="Q396" i="1" s="1"/>
  <c r="P396" i="1"/>
  <c r="G397" i="1"/>
  <c r="M397" i="1"/>
  <c r="N397" i="1"/>
  <c r="O397" i="1"/>
  <c r="Q397" i="1" s="1"/>
  <c r="P397" i="1"/>
  <c r="G398" i="1"/>
  <c r="M398" i="1"/>
  <c r="N398" i="1"/>
  <c r="O398" i="1" s="1"/>
  <c r="Q398" i="1" s="1"/>
  <c r="P398" i="1"/>
  <c r="G399" i="1"/>
  <c r="M399" i="1"/>
  <c r="N399" i="1"/>
  <c r="O399" i="1" s="1"/>
  <c r="P399" i="1"/>
  <c r="Q399" i="1"/>
  <c r="G400" i="1"/>
  <c r="M400" i="1"/>
  <c r="N400" i="1"/>
  <c r="O400" i="1"/>
  <c r="Q400" i="1" s="1"/>
  <c r="P400" i="1"/>
  <c r="G401" i="1"/>
  <c r="M401" i="1"/>
  <c r="N401" i="1"/>
  <c r="O401" i="1" s="1"/>
  <c r="Q401" i="1" s="1"/>
  <c r="P401" i="1"/>
  <c r="G402" i="1"/>
  <c r="M402" i="1"/>
  <c r="N402" i="1"/>
  <c r="O402" i="1"/>
  <c r="P402" i="1"/>
  <c r="Q402" i="1"/>
  <c r="G403" i="1"/>
  <c r="M403" i="1"/>
  <c r="N403" i="1"/>
  <c r="O403" i="1" s="1"/>
  <c r="Q403" i="1" s="1"/>
  <c r="P403" i="1"/>
  <c r="G404" i="1"/>
  <c r="M404" i="1"/>
  <c r="N404" i="1"/>
  <c r="O404" i="1"/>
  <c r="Q404" i="1" s="1"/>
  <c r="P404" i="1"/>
  <c r="G405" i="1"/>
  <c r="M405" i="1"/>
  <c r="N405" i="1"/>
  <c r="O405" i="1"/>
  <c r="Q405" i="1" s="1"/>
  <c r="P405" i="1"/>
  <c r="G406" i="1"/>
  <c r="M406" i="1"/>
  <c r="N406" i="1"/>
  <c r="O406" i="1" s="1"/>
  <c r="P406" i="1"/>
  <c r="Q406" i="1"/>
  <c r="G407" i="1"/>
  <c r="M407" i="1"/>
  <c r="N407" i="1"/>
  <c r="O407" i="1" s="1"/>
  <c r="Q407" i="1" s="1"/>
  <c r="P407" i="1"/>
  <c r="G408" i="1"/>
  <c r="M408" i="1"/>
  <c r="N408" i="1"/>
  <c r="O408" i="1"/>
  <c r="Q408" i="1" s="1"/>
  <c r="P408" i="1"/>
  <c r="G409" i="1"/>
  <c r="M409" i="1"/>
  <c r="N409" i="1"/>
  <c r="O409" i="1" s="1"/>
  <c r="Q409" i="1" s="1"/>
  <c r="P409" i="1"/>
  <c r="G410" i="1"/>
  <c r="M410" i="1"/>
  <c r="N410" i="1"/>
  <c r="O410" i="1"/>
  <c r="P410" i="1"/>
  <c r="Q410" i="1"/>
  <c r="G411" i="1"/>
  <c r="M411" i="1"/>
  <c r="N411" i="1"/>
  <c r="O411" i="1" s="1"/>
  <c r="Q411" i="1" s="1"/>
  <c r="P411" i="1"/>
  <c r="G412" i="1"/>
  <c r="M412" i="1"/>
  <c r="N412" i="1"/>
  <c r="O412" i="1"/>
  <c r="Q412" i="1" s="1"/>
  <c r="P412" i="1"/>
  <c r="G413" i="1"/>
  <c r="M413" i="1"/>
  <c r="N413" i="1"/>
  <c r="O413" i="1"/>
  <c r="Q413" i="1" s="1"/>
  <c r="P413" i="1"/>
  <c r="G414" i="1"/>
  <c r="M414" i="1"/>
  <c r="N414" i="1"/>
  <c r="O414" i="1" s="1"/>
  <c r="P414" i="1"/>
  <c r="Q414" i="1"/>
  <c r="G415" i="1"/>
  <c r="M415" i="1"/>
  <c r="N415" i="1"/>
  <c r="O415" i="1" s="1"/>
  <c r="Q415" i="1" s="1"/>
  <c r="P415" i="1"/>
  <c r="G416" i="1"/>
  <c r="M416" i="1"/>
  <c r="N416" i="1"/>
  <c r="O416" i="1"/>
  <c r="Q416" i="1" s="1"/>
  <c r="P416" i="1"/>
  <c r="G417" i="1"/>
  <c r="M417" i="1"/>
  <c r="N417" i="1"/>
  <c r="O417" i="1" s="1"/>
  <c r="Q417" i="1" s="1"/>
  <c r="P417" i="1"/>
  <c r="G418" i="1"/>
  <c r="M418" i="1"/>
  <c r="N418" i="1"/>
  <c r="O418" i="1"/>
  <c r="P418" i="1"/>
  <c r="Q418" i="1"/>
  <c r="G419" i="1"/>
  <c r="M419" i="1"/>
  <c r="N419" i="1"/>
  <c r="O419" i="1" s="1"/>
  <c r="Q419" i="1" s="1"/>
  <c r="P419" i="1"/>
  <c r="G420" i="1"/>
  <c r="M420" i="1"/>
  <c r="N420" i="1"/>
  <c r="O420" i="1" s="1"/>
  <c r="Q420" i="1" s="1"/>
  <c r="P420" i="1"/>
  <c r="G421" i="1"/>
  <c r="M421" i="1"/>
  <c r="N421" i="1"/>
  <c r="O421" i="1"/>
  <c r="Q421" i="1" s="1"/>
  <c r="P421" i="1"/>
  <c r="G422" i="1"/>
  <c r="M422" i="1"/>
  <c r="N422" i="1"/>
  <c r="O422" i="1" s="1"/>
  <c r="Q422" i="1" s="1"/>
  <c r="P422" i="1"/>
  <c r="G423" i="1"/>
  <c r="M423" i="1"/>
  <c r="N423" i="1"/>
  <c r="O423" i="1" s="1"/>
  <c r="Q423" i="1" s="1"/>
  <c r="P423" i="1"/>
  <c r="G424" i="1"/>
  <c r="M424" i="1"/>
  <c r="N424" i="1"/>
  <c r="O424" i="1"/>
  <c r="Q424" i="1" s="1"/>
  <c r="P424" i="1"/>
  <c r="G425" i="1"/>
  <c r="M425" i="1"/>
  <c r="N425" i="1"/>
  <c r="O425" i="1" s="1"/>
  <c r="Q425" i="1" s="1"/>
  <c r="P425" i="1"/>
  <c r="G426" i="1"/>
  <c r="M426" i="1"/>
  <c r="N426" i="1"/>
  <c r="O426" i="1"/>
  <c r="P426" i="1"/>
  <c r="Q426" i="1"/>
  <c r="G427" i="1"/>
  <c r="M427" i="1"/>
  <c r="N427" i="1"/>
  <c r="O427" i="1" s="1"/>
  <c r="Q427" i="1" s="1"/>
  <c r="P427" i="1"/>
  <c r="G428" i="1"/>
  <c r="M428" i="1"/>
  <c r="N428" i="1"/>
  <c r="O428" i="1" s="1"/>
  <c r="Q428" i="1" s="1"/>
  <c r="P428" i="1"/>
  <c r="G429" i="1"/>
  <c r="M429" i="1"/>
  <c r="N429" i="1"/>
  <c r="O429" i="1"/>
  <c r="Q429" i="1" s="1"/>
  <c r="P429" i="1"/>
  <c r="G430" i="1"/>
  <c r="M430" i="1"/>
  <c r="N430" i="1"/>
  <c r="O430" i="1" s="1"/>
  <c r="Q430" i="1" s="1"/>
  <c r="P430" i="1"/>
  <c r="G431" i="1"/>
  <c r="M431" i="1"/>
  <c r="N431" i="1"/>
  <c r="O431" i="1" s="1"/>
  <c r="P431" i="1"/>
  <c r="Q431" i="1"/>
  <c r="G432" i="1"/>
  <c r="M432" i="1"/>
  <c r="N432" i="1"/>
  <c r="O432" i="1"/>
  <c r="Q432" i="1" s="1"/>
  <c r="P432" i="1"/>
  <c r="G433" i="1"/>
  <c r="M433" i="1"/>
  <c r="N433" i="1"/>
  <c r="O433" i="1" s="1"/>
  <c r="Q433" i="1" s="1"/>
  <c r="P433" i="1"/>
  <c r="G434" i="1"/>
  <c r="M434" i="1"/>
  <c r="N434" i="1"/>
  <c r="O434" i="1"/>
  <c r="P434" i="1"/>
  <c r="Q434" i="1"/>
  <c r="G435" i="1"/>
  <c r="M435" i="1"/>
  <c r="N435" i="1"/>
  <c r="O435" i="1" s="1"/>
  <c r="Q435" i="1" s="1"/>
  <c r="P435" i="1"/>
  <c r="G436" i="1"/>
  <c r="M436" i="1"/>
  <c r="N436" i="1"/>
  <c r="O436" i="1"/>
  <c r="Q436" i="1" s="1"/>
  <c r="P436" i="1"/>
  <c r="G437" i="1"/>
  <c r="M437" i="1"/>
  <c r="N437" i="1"/>
  <c r="O437" i="1"/>
  <c r="Q437" i="1" s="1"/>
  <c r="P437" i="1"/>
  <c r="G438" i="1"/>
  <c r="M438" i="1"/>
  <c r="N438" i="1"/>
  <c r="O438" i="1" s="1"/>
  <c r="Q438" i="1" s="1"/>
  <c r="P438" i="1"/>
  <c r="G439" i="1"/>
  <c r="M439" i="1"/>
  <c r="N439" i="1"/>
  <c r="O439" i="1" s="1"/>
  <c r="P439" i="1"/>
  <c r="Q439" i="1"/>
  <c r="G440" i="1"/>
  <c r="M440" i="1"/>
  <c r="N440" i="1"/>
  <c r="O440" i="1"/>
  <c r="Q440" i="1" s="1"/>
  <c r="P440" i="1"/>
  <c r="G441" i="1"/>
  <c r="M441" i="1"/>
  <c r="N441" i="1"/>
  <c r="O441" i="1" s="1"/>
  <c r="Q441" i="1" s="1"/>
  <c r="P441" i="1"/>
  <c r="G442" i="1"/>
  <c r="M442" i="1"/>
  <c r="N442" i="1"/>
  <c r="O442" i="1"/>
  <c r="P442" i="1"/>
  <c r="Q442" i="1"/>
  <c r="G443" i="1"/>
  <c r="M443" i="1"/>
  <c r="N443" i="1"/>
  <c r="O443" i="1" s="1"/>
  <c r="Q443" i="1" s="1"/>
  <c r="P443" i="1"/>
  <c r="G444" i="1"/>
  <c r="M444" i="1"/>
  <c r="N444" i="1"/>
  <c r="O444" i="1" s="1"/>
  <c r="Q444" i="1" s="1"/>
  <c r="P444" i="1"/>
  <c r="G445" i="1"/>
  <c r="M445" i="1"/>
  <c r="N445" i="1"/>
  <c r="O445" i="1"/>
  <c r="Q445" i="1" s="1"/>
  <c r="P445" i="1"/>
  <c r="G446" i="1"/>
  <c r="M446" i="1"/>
  <c r="N446" i="1"/>
  <c r="O446" i="1" s="1"/>
  <c r="P446" i="1"/>
  <c r="Q446" i="1"/>
  <c r="G447" i="1"/>
  <c r="M447" i="1"/>
  <c r="N447" i="1"/>
  <c r="O447" i="1" s="1"/>
  <c r="Q447" i="1" s="1"/>
  <c r="P447" i="1"/>
  <c r="G448" i="1"/>
  <c r="M448" i="1"/>
  <c r="N448" i="1"/>
  <c r="O448" i="1"/>
  <c r="Q448" i="1" s="1"/>
  <c r="P448" i="1"/>
  <c r="G449" i="1"/>
  <c r="M449" i="1"/>
  <c r="N449" i="1"/>
  <c r="O449" i="1" s="1"/>
  <c r="Q449" i="1" s="1"/>
  <c r="P449" i="1"/>
  <c r="G450" i="1"/>
  <c r="M450" i="1"/>
  <c r="N450" i="1"/>
  <c r="O450" i="1"/>
  <c r="P450" i="1"/>
  <c r="Q450" i="1"/>
  <c r="G451" i="1"/>
  <c r="M451" i="1"/>
  <c r="N451" i="1"/>
  <c r="O451" i="1" s="1"/>
  <c r="Q451" i="1" s="1"/>
  <c r="P451" i="1"/>
  <c r="G452" i="1"/>
  <c r="M452" i="1"/>
  <c r="N452" i="1"/>
  <c r="O452" i="1"/>
  <c r="Q452" i="1" s="1"/>
  <c r="P452" i="1"/>
  <c r="G453" i="1"/>
  <c r="M453" i="1"/>
  <c r="N453" i="1"/>
  <c r="O453" i="1"/>
  <c r="Q453" i="1" s="1"/>
  <c r="P453" i="1"/>
  <c r="G454" i="1"/>
  <c r="M454" i="1"/>
  <c r="N454" i="1"/>
  <c r="O454" i="1" s="1"/>
  <c r="P454" i="1"/>
  <c r="Q454" i="1"/>
  <c r="G455" i="1"/>
  <c r="M455" i="1"/>
  <c r="N455" i="1"/>
  <c r="O455" i="1" s="1"/>
  <c r="P455" i="1"/>
  <c r="Q455" i="1"/>
  <c r="G456" i="1"/>
  <c r="M456" i="1"/>
  <c r="N456" i="1"/>
  <c r="O456" i="1"/>
  <c r="Q456" i="1" s="1"/>
  <c r="P456" i="1"/>
  <c r="G457" i="1"/>
  <c r="M457" i="1"/>
  <c r="N457" i="1"/>
  <c r="O457" i="1" s="1"/>
  <c r="Q457" i="1" s="1"/>
  <c r="P457" i="1"/>
  <c r="G458" i="1"/>
  <c r="M458" i="1"/>
  <c r="N458" i="1"/>
  <c r="O458" i="1"/>
  <c r="P458" i="1"/>
  <c r="Q458" i="1"/>
  <c r="G459" i="1"/>
  <c r="M459" i="1"/>
  <c r="N459" i="1"/>
  <c r="O459" i="1" s="1"/>
  <c r="Q459" i="1" s="1"/>
  <c r="P459" i="1"/>
  <c r="G460" i="1"/>
  <c r="M460" i="1"/>
  <c r="N460" i="1"/>
  <c r="O460" i="1" s="1"/>
  <c r="Q460" i="1" s="1"/>
  <c r="P460" i="1"/>
  <c r="G461" i="1"/>
  <c r="M461" i="1"/>
  <c r="N461" i="1"/>
  <c r="O461" i="1"/>
  <c r="Q461" i="1" s="1"/>
  <c r="P461" i="1"/>
  <c r="G462" i="1"/>
  <c r="M462" i="1"/>
  <c r="N462" i="1"/>
  <c r="O462" i="1" s="1"/>
  <c r="P462" i="1"/>
  <c r="Q462" i="1"/>
  <c r="G463" i="1"/>
  <c r="M463" i="1"/>
  <c r="N463" i="1"/>
  <c r="O463" i="1" s="1"/>
  <c r="P463" i="1"/>
  <c r="Q463" i="1"/>
  <c r="G464" i="1"/>
  <c r="M464" i="1"/>
  <c r="N464" i="1"/>
  <c r="O464" i="1"/>
  <c r="Q464" i="1" s="1"/>
  <c r="P464" i="1"/>
  <c r="G465" i="1"/>
  <c r="M465" i="1"/>
  <c r="N465" i="1"/>
  <c r="O465" i="1" s="1"/>
  <c r="Q465" i="1" s="1"/>
  <c r="P465" i="1"/>
  <c r="G466" i="1"/>
  <c r="M466" i="1"/>
  <c r="N466" i="1"/>
  <c r="O466" i="1"/>
  <c r="P466" i="1"/>
  <c r="Q466" i="1"/>
  <c r="G467" i="1"/>
  <c r="M467" i="1"/>
  <c r="N467" i="1"/>
  <c r="O467" i="1" s="1"/>
  <c r="Q467" i="1" s="1"/>
  <c r="P467" i="1"/>
  <c r="G468" i="1"/>
  <c r="M468" i="1"/>
  <c r="N468" i="1"/>
  <c r="O468" i="1" s="1"/>
  <c r="Q468" i="1" s="1"/>
  <c r="P468" i="1"/>
  <c r="G469" i="1"/>
  <c r="M469" i="1"/>
  <c r="N469" i="1"/>
  <c r="O469" i="1"/>
  <c r="Q469" i="1" s="1"/>
  <c r="P469" i="1"/>
  <c r="G470" i="1"/>
  <c r="M470" i="1"/>
  <c r="N470" i="1"/>
  <c r="O470" i="1" s="1"/>
  <c r="P470" i="1"/>
  <c r="Q470" i="1"/>
  <c r="G471" i="1"/>
  <c r="M471" i="1"/>
  <c r="N471" i="1"/>
  <c r="O471" i="1" s="1"/>
  <c r="P471" i="1"/>
  <c r="Q471" i="1"/>
  <c r="G472" i="1"/>
  <c r="M472" i="1"/>
  <c r="N472" i="1"/>
  <c r="O472" i="1"/>
  <c r="Q472" i="1" s="1"/>
  <c r="P472" i="1"/>
  <c r="G473" i="1"/>
  <c r="M473" i="1"/>
  <c r="N473" i="1"/>
  <c r="O473" i="1" s="1"/>
  <c r="Q473" i="1" s="1"/>
  <c r="P473" i="1"/>
  <c r="G474" i="1"/>
  <c r="M474" i="1"/>
  <c r="N474" i="1"/>
  <c r="O474" i="1"/>
  <c r="P474" i="1"/>
  <c r="Q474" i="1"/>
  <c r="G475" i="1"/>
  <c r="M475" i="1"/>
  <c r="N475" i="1"/>
  <c r="O475" i="1" s="1"/>
  <c r="Q475" i="1" s="1"/>
  <c r="P475" i="1"/>
  <c r="G476" i="1"/>
  <c r="M476" i="1"/>
  <c r="N476" i="1"/>
  <c r="O476" i="1" s="1"/>
  <c r="Q476" i="1" s="1"/>
  <c r="P476" i="1"/>
  <c r="G477" i="1"/>
  <c r="M477" i="1"/>
  <c r="N477" i="1"/>
  <c r="O477" i="1"/>
  <c r="Q477" i="1" s="1"/>
  <c r="P477" i="1"/>
  <c r="G478" i="1"/>
  <c r="M478" i="1"/>
  <c r="N478" i="1"/>
  <c r="O478" i="1" s="1"/>
  <c r="P478" i="1"/>
  <c r="Q478" i="1"/>
  <c r="G479" i="1"/>
  <c r="M479" i="1"/>
  <c r="N479" i="1"/>
  <c r="O479" i="1" s="1"/>
  <c r="P479" i="1"/>
  <c r="Q479" i="1"/>
  <c r="G480" i="1"/>
  <c r="M480" i="1"/>
  <c r="N480" i="1"/>
  <c r="O480" i="1"/>
  <c r="Q480" i="1" s="1"/>
  <c r="P480" i="1"/>
  <c r="G481" i="1"/>
  <c r="M481" i="1"/>
  <c r="N481" i="1"/>
  <c r="O481" i="1" s="1"/>
  <c r="Q481" i="1" s="1"/>
  <c r="P481" i="1"/>
  <c r="G482" i="1"/>
  <c r="M482" i="1"/>
  <c r="N482" i="1"/>
  <c r="O482" i="1"/>
  <c r="P482" i="1"/>
  <c r="Q482" i="1"/>
  <c r="G483" i="1"/>
  <c r="M483" i="1"/>
  <c r="N483" i="1"/>
  <c r="O483" i="1" s="1"/>
  <c r="Q483" i="1" s="1"/>
  <c r="P483" i="1"/>
  <c r="G484" i="1"/>
  <c r="M484" i="1"/>
  <c r="N484" i="1"/>
  <c r="O484" i="1" s="1"/>
  <c r="Q484" i="1" s="1"/>
  <c r="P484" i="1"/>
  <c r="G485" i="1"/>
  <c r="M485" i="1"/>
  <c r="N485" i="1"/>
  <c r="O485" i="1"/>
  <c r="Q485" i="1" s="1"/>
  <c r="P485" i="1"/>
  <c r="G486" i="1"/>
  <c r="M486" i="1"/>
  <c r="N486" i="1"/>
  <c r="O486" i="1" s="1"/>
  <c r="P486" i="1"/>
  <c r="Q486" i="1"/>
  <c r="G487" i="1"/>
  <c r="M487" i="1"/>
  <c r="N487" i="1"/>
  <c r="O487" i="1" s="1"/>
  <c r="P487" i="1"/>
  <c r="Q487" i="1"/>
  <c r="G488" i="1"/>
  <c r="M488" i="1"/>
  <c r="N488" i="1"/>
  <c r="O488" i="1"/>
  <c r="Q488" i="1" s="1"/>
  <c r="P488" i="1"/>
  <c r="G489" i="1"/>
  <c r="M489" i="1"/>
  <c r="N489" i="1"/>
  <c r="O489" i="1" s="1"/>
  <c r="Q489" i="1" s="1"/>
  <c r="P489" i="1"/>
  <c r="G490" i="1"/>
  <c r="M490" i="1"/>
  <c r="N490" i="1"/>
  <c r="O490" i="1"/>
  <c r="P490" i="1"/>
  <c r="Q490" i="1"/>
  <c r="G491" i="1"/>
  <c r="M491" i="1"/>
  <c r="N491" i="1"/>
  <c r="O491" i="1" s="1"/>
  <c r="Q491" i="1" s="1"/>
  <c r="P491" i="1"/>
  <c r="G492" i="1"/>
  <c r="M492" i="1"/>
  <c r="N492" i="1"/>
  <c r="O492" i="1" s="1"/>
  <c r="Q492" i="1" s="1"/>
  <c r="P492" i="1"/>
  <c r="G493" i="1"/>
  <c r="M493" i="1"/>
  <c r="N493" i="1"/>
  <c r="O493" i="1"/>
  <c r="Q493" i="1" s="1"/>
  <c r="P493" i="1"/>
  <c r="G494" i="1"/>
  <c r="M494" i="1"/>
  <c r="N494" i="1"/>
  <c r="O494" i="1" s="1"/>
  <c r="P494" i="1"/>
  <c r="Q494" i="1"/>
  <c r="G495" i="1"/>
  <c r="M495" i="1"/>
  <c r="N495" i="1"/>
  <c r="O495" i="1" s="1"/>
  <c r="P495" i="1"/>
  <c r="Q495" i="1"/>
  <c r="G496" i="1"/>
  <c r="M496" i="1"/>
  <c r="N496" i="1"/>
  <c r="O496" i="1"/>
  <c r="Q496" i="1" s="1"/>
  <c r="P496" i="1"/>
  <c r="G497" i="1"/>
  <c r="M497" i="1"/>
  <c r="N497" i="1"/>
  <c r="O497" i="1" s="1"/>
  <c r="Q497" i="1" s="1"/>
  <c r="P497" i="1"/>
  <c r="G498" i="1"/>
  <c r="M498" i="1"/>
  <c r="N498" i="1"/>
  <c r="O498" i="1"/>
  <c r="P498" i="1"/>
  <c r="Q498" i="1"/>
  <c r="G499" i="1"/>
  <c r="M499" i="1"/>
  <c r="N499" i="1"/>
  <c r="O499" i="1" s="1"/>
  <c r="Q499" i="1" s="1"/>
  <c r="P499" i="1"/>
  <c r="G500" i="1"/>
  <c r="M500" i="1"/>
  <c r="N500" i="1"/>
  <c r="O500" i="1" s="1"/>
  <c r="Q500" i="1" s="1"/>
  <c r="P500" i="1"/>
  <c r="G9" i="1"/>
  <c r="M9" i="1"/>
  <c r="N9" i="1"/>
  <c r="O9" i="1" s="1"/>
  <c r="Q9" i="1" s="1"/>
  <c r="P9" i="1"/>
  <c r="G8" i="1"/>
  <c r="P8" i="1"/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3" i="2"/>
  <c r="N8" i="1"/>
  <c r="O8" i="1" s="1"/>
  <c r="Q8" i="1" s="1"/>
  <c r="M8" i="1"/>
  <c r="D7" i="1"/>
  <c r="K32" i="2" l="1"/>
  <c r="K31" i="2"/>
  <c r="K30" i="2"/>
  <c r="K29" i="2"/>
  <c r="K28" i="2"/>
  <c r="K27" i="2"/>
  <c r="K24" i="2"/>
  <c r="K23" i="2"/>
  <c r="K22" i="2"/>
  <c r="K21" i="2"/>
  <c r="K20" i="2"/>
  <c r="K19" i="2"/>
  <c r="K18" i="2"/>
</calcChain>
</file>

<file path=xl/sharedStrings.xml><?xml version="1.0" encoding="utf-8"?>
<sst xmlns="http://schemas.openxmlformats.org/spreadsheetml/2006/main" count="1294" uniqueCount="261">
  <si>
    <t>Enw'r Ymgeisydd</t>
  </si>
  <si>
    <t>Teitl y Prosiect</t>
  </si>
  <si>
    <t>Rhif Anabod</t>
  </si>
  <si>
    <t>Prosiect LEADER?</t>
  </si>
  <si>
    <t>Dyddiad Cwblhawyd y Ffurflen</t>
  </si>
  <si>
    <t>1. Categori'r Gwariant</t>
  </si>
  <si>
    <t>2. Math o Wariant</t>
  </si>
  <si>
    <t>3. Manylion yr Eitem</t>
  </si>
  <si>
    <t>5. Cyfeirnod yr Eitem</t>
  </si>
  <si>
    <t>6. Cost yr Eitem</t>
  </si>
  <si>
    <t>7. Tendro wedi ei gwblhau?</t>
  </si>
  <si>
    <t>Math</t>
  </si>
  <si>
    <t>8. Dyfynbris 1 (wedi'i ddewis)</t>
  </si>
  <si>
    <t>Cyflenwr</t>
  </si>
  <si>
    <t>Gwerth</t>
  </si>
  <si>
    <t>Os Oes, beth yw'r gwrthdaro a sut mae'n cael ei liniaru?</t>
  </si>
  <si>
    <t>Cofnod Tendro Cystadleuol - Eitemau dros £500 ond llai na £5,000.</t>
  </si>
  <si>
    <t>Accommodation</t>
  </si>
  <si>
    <t>Administration</t>
  </si>
  <si>
    <t>Estates</t>
  </si>
  <si>
    <t>HR</t>
  </si>
  <si>
    <t>ICT</t>
  </si>
  <si>
    <t>Legal &amp; Professional</t>
  </si>
  <si>
    <t>Marketing &amp; Promotion</t>
  </si>
  <si>
    <t>Overheads</t>
  </si>
  <si>
    <t>Staff</t>
  </si>
  <si>
    <t>Travel &amp; Transport (used for project staff expense claims)</t>
  </si>
  <si>
    <t>Plant Machinery &amp; Other Equipment</t>
  </si>
  <si>
    <t>Irrecoverable VAT</t>
  </si>
  <si>
    <t>Llety</t>
  </si>
  <si>
    <t>Eligible under - Revenue A, Capital B, Both D</t>
  </si>
  <si>
    <t>Refeniw</t>
  </si>
  <si>
    <t>1 dyfynbris ysgrifenedig</t>
  </si>
  <si>
    <t>opt1</t>
  </si>
  <si>
    <t>opt2</t>
  </si>
  <si>
    <t>opt3</t>
  </si>
  <si>
    <t>opt4</t>
  </si>
  <si>
    <t>opt5</t>
  </si>
  <si>
    <t>opt6</t>
  </si>
  <si>
    <t>opt7</t>
  </si>
  <si>
    <t>opt8</t>
  </si>
  <si>
    <t>opt9</t>
  </si>
  <si>
    <t>opt10</t>
  </si>
  <si>
    <t>opt11</t>
  </si>
  <si>
    <t>opt12</t>
  </si>
  <si>
    <t>Yswiriant Adeiladau</t>
  </si>
  <si>
    <t>A</t>
  </si>
  <si>
    <t>Cyfalaf</t>
  </si>
  <si>
    <t>3 dyfynbris ysgrifenedig</t>
  </si>
  <si>
    <t>B</t>
  </si>
  <si>
    <t>D</t>
  </si>
  <si>
    <t>Gwasanaethau Canolog</t>
  </si>
  <si>
    <t>Cynllunio a Rheoli</t>
  </si>
  <si>
    <t>Recriwtio</t>
  </si>
  <si>
    <t>Telegyfathrebiadau Gweithredol</t>
  </si>
  <si>
    <t>Costau Achredu</t>
  </si>
  <si>
    <t>Hysbysebu a Hyrwyddo</t>
  </si>
  <si>
    <t>Gorbenion</t>
  </si>
  <si>
    <t>Costau Cyflog Net</t>
  </si>
  <si>
    <t>Danfoniadau</t>
  </si>
  <si>
    <t>Gosodiadau a Ffitiadau</t>
  </si>
  <si>
    <t>TAW cost prosiect nad yw'r ymgeisydd yn gallu ei hadennill</t>
  </si>
  <si>
    <t xml:space="preserve">Atgyweirio Adeiladau </t>
  </si>
  <si>
    <t>Caffael Cyhoeddus</t>
  </si>
  <si>
    <t>Actual</t>
  </si>
  <si>
    <t>Defnyddiau traul</t>
  </si>
  <si>
    <t>Materion a Gwelliannau Amgylcheddol</t>
  </si>
  <si>
    <t>Hyfforddiant</t>
  </si>
  <si>
    <t>Atgyweirio Cyfrifiaduron</t>
  </si>
  <si>
    <t>Taliadau Banc a Chyflogres</t>
  </si>
  <si>
    <t>Celf a Dylunio</t>
  </si>
  <si>
    <t>Cyfraniadau pensiwn</t>
  </si>
  <si>
    <t>Tanwydd</t>
  </si>
  <si>
    <t>Prynu Offer a Pheiriannau</t>
  </si>
  <si>
    <t>Sbwriel, Glanhau a Golchdy</t>
  </si>
  <si>
    <t>MIS (under £500 each)</t>
  </si>
  <si>
    <t>In Kind</t>
  </si>
  <si>
    <t>Prydlesi Cyfarpar (nid yw elw a wneir yn gymwys)</t>
  </si>
  <si>
    <t>Tirlunio</t>
  </si>
  <si>
    <t>Cyrsiau Hyfforddi</t>
  </si>
  <si>
    <t>Cynnal a Chadw Cyfrifiaduron</t>
  </si>
  <si>
    <t>Ffioedd Ymgynghori</t>
  </si>
  <si>
    <t xml:space="preserve">Digwyddiadau Busnes </t>
  </si>
  <si>
    <t>Cyfraniadau Yswiriant Gwladol Cyflogwyr</t>
  </si>
  <si>
    <t>Yswiriant a Threth</t>
  </si>
  <si>
    <t>Prynu Offer Swyddfa</t>
  </si>
  <si>
    <t>Trydan</t>
  </si>
  <si>
    <t>Ydy</t>
  </si>
  <si>
    <t>Ffacs</t>
  </si>
  <si>
    <t xml:space="preserve">Rhagbaratoadau </t>
  </si>
  <si>
    <t>Deunyddiau Hyfforddi</t>
  </si>
  <si>
    <t>Cronfeydd Data</t>
  </si>
  <si>
    <t>Cost Cyllid</t>
  </si>
  <si>
    <t>Gweithgareddau Cymunedol</t>
  </si>
  <si>
    <t>Manteision Cytundebol</t>
  </si>
  <si>
    <t>Milltiredd</t>
  </si>
  <si>
    <t>Costau gosod sy'n gysylltiedig â phrynu Gosodiadau a Ffitiadau</t>
  </si>
  <si>
    <t>Nwy ac Olew</t>
  </si>
  <si>
    <t>Nac ydy</t>
  </si>
  <si>
    <t>Yswiriant</t>
  </si>
  <si>
    <t>Adeiladau</t>
  </si>
  <si>
    <t xml:space="preserve">Taliadau Diswyddo </t>
  </si>
  <si>
    <t>Gwasanaethau e-Fasnach</t>
  </si>
  <si>
    <t>Llog sy'n Daladwy</t>
  </si>
  <si>
    <t>Confensiynau</t>
  </si>
  <si>
    <t>Chynhaliaeth</t>
  </si>
  <si>
    <t>Costau gosod sy'n gysylltiedig â phrynu Offer a Pheiriannau</t>
  </si>
  <si>
    <t>Ardrethi</t>
  </si>
  <si>
    <t>TBC</t>
  </si>
  <si>
    <t>Cyfnodolion, Cyfeirlyfrau  a Chyhoeddiadau</t>
  </si>
  <si>
    <t>Prynu Adeiladau</t>
  </si>
  <si>
    <t>Tâl Salwch Statudol</t>
  </si>
  <si>
    <t>Defnyddiau traul TGCh</t>
  </si>
  <si>
    <t>Adloniant</t>
  </si>
  <si>
    <t>Teithio</t>
  </si>
  <si>
    <t>Rhent</t>
  </si>
  <si>
    <t>Ffonau Symudol</t>
  </si>
  <si>
    <t>Costau Adeiladu</t>
  </si>
  <si>
    <t>Tâl Mamolaeth Statudol</t>
  </si>
  <si>
    <t>Rhentu Offer TGCh (nid yw elw a wneir yn gymwys)</t>
  </si>
  <si>
    <t xml:space="preserve">Gwasanaethau Caffael </t>
  </si>
  <si>
    <t>Digwyddiadau a Gwobrau</t>
  </si>
  <si>
    <t>Lletygarwch</t>
  </si>
  <si>
    <t>Atgyweirio</t>
  </si>
  <si>
    <t>Llungopïo</t>
  </si>
  <si>
    <t>Seilwaith</t>
  </si>
  <si>
    <t>Costau Rhyngrwyd</t>
  </si>
  <si>
    <t>Ffioedd Cyfreithiol a Phroffesiynol</t>
  </si>
  <si>
    <t>Arddangosfeydd a Chynadleddau</t>
  </si>
  <si>
    <t>Teithio a Chynhaliaeth</t>
  </si>
  <si>
    <t>Llogi Ystafelloedd</t>
  </si>
  <si>
    <t>Programme</t>
  </si>
  <si>
    <t>Postio</t>
  </si>
  <si>
    <t>Costau Gosod</t>
  </si>
  <si>
    <t>Trwyddedau</t>
  </si>
  <si>
    <t>Ffioedd Rheoli</t>
  </si>
  <si>
    <t>Gwybodaeth a Chyngor</t>
  </si>
  <si>
    <t>Prydlesu Cerbydau (nid yw elw a wneir yn gymwys)</t>
  </si>
  <si>
    <t>Diogelwch</t>
  </si>
  <si>
    <t>Case</t>
  </si>
  <si>
    <t>Offer Swyddfa</t>
  </si>
  <si>
    <t>Prynu Tir hyd at 10% o gost y prosiect</t>
  </si>
  <si>
    <t>Rhentu Llinell</t>
  </si>
  <si>
    <t>Tanysgrifiadau</t>
  </si>
  <si>
    <t>Marchnata a Hyrwyddo</t>
  </si>
  <si>
    <t>Costau Rhedeg Cerbydau</t>
  </si>
  <si>
    <t xml:space="preserve">Biliau Dŵr </t>
  </si>
  <si>
    <t>Ffôn</t>
  </si>
  <si>
    <t xml:space="preserve">Prydlesu Eiddo  </t>
  </si>
  <si>
    <t>Telegyfathrebiadau Goddefol</t>
  </si>
  <si>
    <t>Astudiaethau</t>
  </si>
  <si>
    <t xml:space="preserve">Costau Cyfryngau </t>
  </si>
  <si>
    <t>Cyfleustodau</t>
  </si>
  <si>
    <t>Ffioedd Proffesiynol sy'n gysylltiedig â phrynu tir ac adeiladau</t>
  </si>
  <si>
    <t>Meddalwedd</t>
  </si>
  <si>
    <t>Caffael patentau, trwyddedau, hawlfreintiau, nodau masnach</t>
  </si>
  <si>
    <t>Cyfarfodydd a Chynadleddau</t>
  </si>
  <si>
    <t>Gweinyddu</t>
  </si>
  <si>
    <t>Darparu Gwasanaethau</t>
  </si>
  <si>
    <t>Datblygu Meddalwedd</t>
  </si>
  <si>
    <t>Ffioedd, Penseiri, Peirianwyr ac Ymgynghorwyr a Ffioedd</t>
  </si>
  <si>
    <t>Nwyddau a Brandio</t>
  </si>
  <si>
    <t>Lists</t>
  </si>
  <si>
    <t>1. Category of expenditure</t>
  </si>
  <si>
    <t>Archwilio Safleoedd</t>
  </si>
  <si>
    <t>Trwyddedau Meddalwedd</t>
  </si>
  <si>
    <t>Gwaith Partneriaeth</t>
  </si>
  <si>
    <t>Yes</t>
  </si>
  <si>
    <t>opt1_</t>
  </si>
  <si>
    <t>Paratoi Safle</t>
  </si>
  <si>
    <t>Prynu ac Uwchraddio Meddalwedd</t>
  </si>
  <si>
    <t>Archwiliadau Safle</t>
  </si>
  <si>
    <t>Cysylltiadau Cyhoeddus ac Argraffu</t>
  </si>
  <si>
    <t>Not Required</t>
  </si>
  <si>
    <t>Conflict of Interest</t>
  </si>
  <si>
    <t>opt2_</t>
  </si>
  <si>
    <t>Gwaith Safle</t>
  </si>
  <si>
    <t>Cymorth</t>
  </si>
  <si>
    <t>Costau Dylunio Technegol</t>
  </si>
  <si>
    <t>Argraffu a Reprograffeg</t>
  </si>
  <si>
    <t>Yes with 10% Penalty</t>
  </si>
  <si>
    <t>Cheapest quote not Selected</t>
  </si>
  <si>
    <t>Ystadau</t>
  </si>
  <si>
    <t>opt3_</t>
  </si>
  <si>
    <t>Osodedig (Turnkey)</t>
  </si>
  <si>
    <t>Gweinyddu Gwefannau</t>
  </si>
  <si>
    <t>Cyhoeddusrwydd</t>
  </si>
  <si>
    <t>Yes with 25% Penalty</t>
  </si>
  <si>
    <t>Less than 3 quotes obtained</t>
  </si>
  <si>
    <t>Adnoddau dynol</t>
  </si>
  <si>
    <t>opt4_</t>
  </si>
  <si>
    <t xml:space="preserve">Costau Gwefannau </t>
  </si>
  <si>
    <t>Ymchwil</t>
  </si>
  <si>
    <t xml:space="preserve">Conflict of Interest / Cheapest quote not selected </t>
  </si>
  <si>
    <t>TGCH</t>
  </si>
  <si>
    <t>opt5_</t>
  </si>
  <si>
    <t>Prynu Caledwedd</t>
  </si>
  <si>
    <t>Cyfieithiadau a Phrawfddarllen</t>
  </si>
  <si>
    <t>Conflict of Interest / Less than 3 quotes obtained</t>
  </si>
  <si>
    <t>Cyfreithiol a Phroffesiynol</t>
  </si>
  <si>
    <t>opt6_</t>
  </si>
  <si>
    <t>Dim Gwrthdaro</t>
  </si>
  <si>
    <t>Conflict of Interest / Cheapest quote not selected / Less than 3 quotes obtained</t>
  </si>
  <si>
    <t>opt7_</t>
  </si>
  <si>
    <t>Oes</t>
  </si>
  <si>
    <t>Cheapest quote not Selected / Less than 3 quotes obtained</t>
  </si>
  <si>
    <t>opt8_</t>
  </si>
  <si>
    <t>opt9_</t>
  </si>
  <si>
    <t>Teithio a Thrafnidiaeth (ar gyfer hawlio treuliau staff y prosiect)</t>
  </si>
  <si>
    <t>opt10_</t>
  </si>
  <si>
    <t>Offer, Peiriannau a Chyfarpar Arall</t>
  </si>
  <si>
    <t>opt11_</t>
  </si>
  <si>
    <t>TAW na ellir ei hadennill</t>
  </si>
  <si>
    <t>opt12_</t>
  </si>
  <si>
    <t>Marketing &amp; Promotion_</t>
  </si>
  <si>
    <t>Overheads_</t>
  </si>
  <si>
    <t>Flat Rate</t>
  </si>
  <si>
    <t xml:space="preserve">Cost wedi'i symleiddio wedi'i gosod ar 15% o Gyfanswm Costau Staff </t>
  </si>
  <si>
    <t>TOTAL to match Delivery Profile</t>
  </si>
  <si>
    <t>Grants</t>
  </si>
  <si>
    <t>Procurement</t>
  </si>
  <si>
    <t>Capital</t>
  </si>
  <si>
    <t>1 written quote</t>
  </si>
  <si>
    <t>opt13_</t>
  </si>
  <si>
    <t>opt14_</t>
  </si>
  <si>
    <t>opt15_</t>
  </si>
  <si>
    <t>opt16_</t>
  </si>
  <si>
    <t>opt17_</t>
  </si>
  <si>
    <t>opt18_</t>
  </si>
  <si>
    <t>opt19_</t>
  </si>
  <si>
    <t>opt20_</t>
  </si>
  <si>
    <t>opt21_</t>
  </si>
  <si>
    <t>opt22_</t>
  </si>
  <si>
    <t>opt23_</t>
  </si>
  <si>
    <t>opt24_</t>
  </si>
  <si>
    <t>opt25_</t>
  </si>
  <si>
    <t>opt26_</t>
  </si>
  <si>
    <t>Revenue</t>
  </si>
  <si>
    <t>3 written quotes</t>
  </si>
  <si>
    <t>Grantiau (dim grantiau i fusnesau masnachol)</t>
  </si>
  <si>
    <t>Gweithgarwch Caffael</t>
  </si>
  <si>
    <t>Costau cyflogau net</t>
  </si>
  <si>
    <t xml:space="preserve">Cost syml yn sefydlog ar 15% o Gyfanswm Costau Staff </t>
  </si>
  <si>
    <t>TAW cost y prosiect nad oes modd i’r ymgeisydd ei adennill</t>
  </si>
  <si>
    <t>Public Procurement</t>
  </si>
  <si>
    <t>Simplified</t>
  </si>
  <si>
    <t>Gwirioneddol</t>
  </si>
  <si>
    <t>Mewn Nwyddau</t>
  </si>
  <si>
    <t>No</t>
  </si>
  <si>
    <t xml:space="preserve">Taliadau Diswyddo, Salwch a Mamolaeth </t>
  </si>
  <si>
    <t xml:space="preserve">Dileu swyddi </t>
  </si>
  <si>
    <t>Yswiriant.</t>
  </si>
  <si>
    <t>Cyfarpar Amddiffyn Personol</t>
  </si>
  <si>
    <t>Gwerthuso, Ymchwil a Strategaeth</t>
  </si>
  <si>
    <t>Grantiau</t>
  </si>
  <si>
    <t>Caffael</t>
  </si>
  <si>
    <t>Cyfradd Safonol</t>
  </si>
  <si>
    <t>E</t>
  </si>
  <si>
    <t>Gwrthdaro Buddiannau (Oes/Dim Gwrthdaro)</t>
  </si>
  <si>
    <t xml:space="preserve">Ydy/Dim ei angen/IG </t>
  </si>
  <si>
    <t>Rhif Cyfeirnod Cwsmer (CRN)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</si>
</sst>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14" fontId="0" fillId="3" borderId="1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2" fillId="6" borderId="14" xfId="0" applyFont="1" applyFill="1" applyBorder="1" applyAlignment="1">
      <alignment vertical="top"/>
    </xf>
    <xf numFmtId="0" fontId="2" fillId="6" borderId="0" xfId="0" applyFont="1" applyFill="1" applyAlignment="1">
      <alignment vertical="top"/>
    </xf>
    <xf numFmtId="0" fontId="0" fillId="0" borderId="0" xfId="0" applyAlignment="1">
      <alignment wrapText="1"/>
    </xf>
    <xf numFmtId="0" fontId="0" fillId="7" borderId="11" xfId="0" applyFill="1" applyBorder="1" applyAlignment="1">
      <alignment vertical="top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8" borderId="15" xfId="0" applyFill="1" applyBorder="1"/>
    <xf numFmtId="0" fontId="0" fillId="8" borderId="3" xfId="0" applyFill="1" applyBorder="1"/>
    <xf numFmtId="0" fontId="0" fillId="7" borderId="12" xfId="0" applyFill="1" applyBorder="1" applyAlignment="1">
      <alignment vertical="top"/>
    </xf>
    <xf numFmtId="0" fontId="0" fillId="0" borderId="16" xfId="0" applyBorder="1"/>
    <xf numFmtId="0" fontId="0" fillId="0" borderId="11" xfId="0" applyBorder="1"/>
    <xf numFmtId="0" fontId="0" fillId="0" borderId="17" xfId="0" applyBorder="1"/>
    <xf numFmtId="0" fontId="0" fillId="0" borderId="5" xfId="0" applyBorder="1" applyAlignment="1">
      <alignment vertical="top"/>
    </xf>
    <xf numFmtId="0" fontId="0" fillId="0" borderId="8" xfId="0" applyBorder="1"/>
    <xf numFmtId="0" fontId="0" fillId="0" borderId="9" xfId="0" applyBorder="1"/>
    <xf numFmtId="0" fontId="0" fillId="0" borderId="16" xfId="0" applyBorder="1" applyAlignment="1">
      <alignment vertical="top"/>
    </xf>
    <xf numFmtId="0" fontId="0" fillId="7" borderId="0" xfId="0" applyFill="1" applyAlignment="1">
      <alignment vertical="top"/>
    </xf>
    <xf numFmtId="0" fontId="0" fillId="7" borderId="11" xfId="0" applyFill="1" applyBorder="1"/>
    <xf numFmtId="0" fontId="0" fillId="0" borderId="8" xfId="0" applyBorder="1" applyAlignment="1">
      <alignment vertical="top"/>
    </xf>
    <xf numFmtId="0" fontId="0" fillId="0" borderId="10" xfId="0" applyBorder="1"/>
    <xf numFmtId="0" fontId="2" fillId="6" borderId="18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1" fillId="7" borderId="11" xfId="0" applyFont="1" applyFill="1" applyBorder="1" applyAlignment="1">
      <alignment vertical="top"/>
    </xf>
    <xf numFmtId="0" fontId="0" fillId="7" borderId="0" xfId="0" applyFill="1"/>
    <xf numFmtId="0" fontId="0" fillId="7" borderId="0" xfId="0" applyFill="1" applyAlignment="1">
      <alignment vertical="top" wrapText="1"/>
    </xf>
    <xf numFmtId="0" fontId="0" fillId="7" borderId="14" xfId="0" applyFill="1" applyBorder="1" applyAlignment="1">
      <alignment vertical="top"/>
    </xf>
    <xf numFmtId="0" fontId="0" fillId="7" borderId="12" xfId="0" applyFill="1" applyBorder="1" applyAlignment="1">
      <alignment vertical="top" wrapText="1"/>
    </xf>
    <xf numFmtId="0" fontId="2" fillId="6" borderId="0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1" fillId="7" borderId="0" xfId="0" applyFont="1" applyFill="1" applyBorder="1" applyAlignment="1">
      <alignment vertical="top"/>
    </xf>
    <xf numFmtId="0" fontId="2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0" fillId="3" borderId="0" xfId="0" applyFill="1" applyProtection="1"/>
    <xf numFmtId="0" fontId="0" fillId="0" borderId="0" xfId="0" applyProtection="1"/>
    <xf numFmtId="0" fontId="1" fillId="0" borderId="4" xfId="0" applyFont="1" applyBorder="1" applyProtection="1"/>
    <xf numFmtId="0" fontId="1" fillId="0" borderId="0" xfId="0" applyFont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1" fillId="3" borderId="0" xfId="0" applyFont="1" applyFill="1" applyProtection="1"/>
    <xf numFmtId="0" fontId="0" fillId="5" borderId="11" xfId="0" applyFill="1" applyBorder="1" applyProtection="1"/>
    <xf numFmtId="0" fontId="0" fillId="5" borderId="11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3" borderId="11" xfId="0" applyFill="1" applyBorder="1" applyAlignment="1" applyProtection="1">
      <alignment wrapText="1"/>
    </xf>
    <xf numFmtId="164" fontId="0" fillId="3" borderId="11" xfId="0" applyNumberFormat="1" applyFill="1" applyBorder="1" applyAlignment="1" applyProtection="1">
      <alignment wrapText="1"/>
      <protection locked="0"/>
    </xf>
    <xf numFmtId="0" fontId="0" fillId="5" borderId="12" xfId="0" applyFill="1" applyBorder="1" applyAlignment="1" applyProtection="1">
      <alignment horizontal="center" wrapText="1"/>
    </xf>
    <xf numFmtId="0" fontId="0" fillId="5" borderId="13" xfId="0" applyFill="1" applyBorder="1" applyAlignment="1" applyProtection="1">
      <alignment horizont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059A-9805-476E-BCA1-7376F310AAFC}">
  <dimension ref="A1:Q500"/>
  <sheetViews>
    <sheetView tabSelected="1" zoomScaleNormal="100" workbookViewId="0">
      <selection activeCell="C12" sqref="C12"/>
    </sheetView>
  </sheetViews>
  <sheetFormatPr defaultRowHeight="15.5" x14ac:dyDescent="0.35"/>
  <cols>
    <col min="1" max="1" width="24.3046875" style="40" customWidth="1"/>
    <col min="2" max="2" width="21.3046875" style="40" bestFit="1" customWidth="1"/>
    <col min="3" max="3" width="42.765625" style="40" customWidth="1"/>
    <col min="4" max="4" width="17.84375" style="40" customWidth="1"/>
    <col min="5" max="5" width="16.921875" style="40" customWidth="1"/>
    <col min="6" max="6" width="24.4609375" style="40" customWidth="1"/>
    <col min="7" max="7" width="16.69140625" style="40" customWidth="1"/>
    <col min="8" max="8" width="12.69140625" style="40" customWidth="1"/>
    <col min="9" max="9" width="18.3046875" style="40" bestFit="1" customWidth="1"/>
    <col min="10" max="10" width="11.53515625" style="40" customWidth="1"/>
    <col min="11" max="11" width="20.84375" style="40" bestFit="1" customWidth="1"/>
    <col min="12" max="12" width="49" style="40" bestFit="1" customWidth="1"/>
    <col min="13" max="13" width="9.23046875" style="40" hidden="1" customWidth="1"/>
    <col min="14" max="14" width="21.23046875" style="40" hidden="1" customWidth="1"/>
    <col min="15" max="15" width="14.07421875" style="40" hidden="1" customWidth="1"/>
    <col min="16" max="17" width="9.23046875" style="40" hidden="1" customWidth="1"/>
    <col min="18" max="16384" width="9.23046875" style="40"/>
  </cols>
  <sheetData>
    <row r="1" spans="1:17" ht="16" thickBot="1" x14ac:dyDescent="0.4">
      <c r="A1" s="36" t="s">
        <v>16</v>
      </c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</row>
    <row r="2" spans="1:17" ht="16" thickBot="1" x14ac:dyDescent="0.4">
      <c r="A2" s="41"/>
      <c r="B2" s="42"/>
      <c r="C2" s="42"/>
      <c r="D2" s="39"/>
      <c r="E2" s="39"/>
      <c r="F2" s="39"/>
      <c r="G2" s="39"/>
      <c r="H2" s="39"/>
      <c r="I2" s="39"/>
      <c r="J2" s="39"/>
      <c r="K2" s="39"/>
      <c r="L2" s="39"/>
    </row>
    <row r="3" spans="1:17" x14ac:dyDescent="0.35">
      <c r="A3" s="43" t="s">
        <v>0</v>
      </c>
      <c r="B3" s="44" t="s">
        <v>1</v>
      </c>
      <c r="C3" s="44" t="s">
        <v>260</v>
      </c>
      <c r="D3" s="44" t="s">
        <v>2</v>
      </c>
      <c r="E3" s="44" t="s">
        <v>3</v>
      </c>
      <c r="F3" s="45" t="s">
        <v>4</v>
      </c>
      <c r="G3" s="39"/>
      <c r="H3" s="39"/>
      <c r="I3" s="39"/>
      <c r="J3" s="39"/>
      <c r="K3" s="39"/>
      <c r="L3" s="39"/>
    </row>
    <row r="4" spans="1:17" ht="16" thickBot="1" x14ac:dyDescent="0.4">
      <c r="A4" s="1"/>
      <c r="B4" s="2"/>
      <c r="C4" s="2"/>
      <c r="D4" s="2"/>
      <c r="E4" s="2" t="s">
        <v>98</v>
      </c>
      <c r="F4" s="3"/>
      <c r="G4" s="39"/>
      <c r="H4" s="39"/>
      <c r="I4" s="39"/>
      <c r="J4" s="39"/>
      <c r="K4" s="39"/>
      <c r="L4" s="39"/>
    </row>
    <row r="5" spans="1:17" x14ac:dyDescent="0.35">
      <c r="A5" s="46"/>
      <c r="B5" s="46"/>
      <c r="C5" s="46"/>
      <c r="D5" s="39"/>
      <c r="E5" s="39"/>
      <c r="F5" s="39"/>
      <c r="G5" s="39"/>
      <c r="H5" s="39"/>
      <c r="I5" s="39"/>
      <c r="J5" s="39"/>
      <c r="K5" s="39"/>
      <c r="L5" s="39"/>
    </row>
    <row r="6" spans="1:17" x14ac:dyDescent="0.35">
      <c r="A6" s="47"/>
      <c r="B6" s="47"/>
      <c r="C6" s="47"/>
      <c r="D6" s="47"/>
      <c r="E6" s="47"/>
      <c r="F6" s="47"/>
      <c r="G6" s="47" t="s">
        <v>10</v>
      </c>
      <c r="H6" s="47"/>
      <c r="I6" s="47" t="s">
        <v>12</v>
      </c>
      <c r="J6" s="47"/>
      <c r="K6" s="52" t="s">
        <v>258</v>
      </c>
      <c r="L6" s="52" t="s">
        <v>15</v>
      </c>
    </row>
    <row r="7" spans="1:17" s="49" customFormat="1" ht="31" x14ac:dyDescent="0.35">
      <c r="A7" s="48" t="s">
        <v>5</v>
      </c>
      <c r="B7" s="48" t="s">
        <v>6</v>
      </c>
      <c r="C7" s="48" t="s">
        <v>7</v>
      </c>
      <c r="D7" s="48" t="str">
        <f>IF($E$4="Ydy","4. Gwirioneddol / Mewn Nwyddau ","4. Cyfalaf / Refeniw")</f>
        <v>4. Cyfalaf / Refeniw</v>
      </c>
      <c r="E7" s="48" t="s">
        <v>8</v>
      </c>
      <c r="F7" s="48" t="s">
        <v>9</v>
      </c>
      <c r="G7" s="48" t="s">
        <v>259</v>
      </c>
      <c r="H7" s="48" t="s">
        <v>11</v>
      </c>
      <c r="I7" s="48" t="s">
        <v>13</v>
      </c>
      <c r="J7" s="48" t="s">
        <v>14</v>
      </c>
      <c r="K7" s="53"/>
      <c r="L7" s="53"/>
    </row>
    <row r="8" spans="1:17" s="49" customFormat="1" ht="30" customHeight="1" x14ac:dyDescent="0.35">
      <c r="A8" s="4"/>
      <c r="B8" s="4"/>
      <c r="C8" s="4"/>
      <c r="D8" s="4"/>
      <c r="E8" s="4"/>
      <c r="F8" s="51"/>
      <c r="G8" s="50" t="str">
        <f>IF(A8="","","Ydy")</f>
        <v/>
      </c>
      <c r="H8" s="50" t="str">
        <f>IF(A8="","",Data!$G$2)</f>
        <v/>
      </c>
      <c r="I8" s="4"/>
      <c r="J8" s="51"/>
      <c r="K8" s="4"/>
      <c r="L8" s="4"/>
      <c r="M8" s="49" t="e">
        <f>IF($E$4="Ydy",VLOOKUP(A8,LEADER!$N$17:$O$30,2,FALSE),VLOOKUP(A8,Data!$O$17:$P$28,2,FALSE))</f>
        <v>#N/A</v>
      </c>
      <c r="N8" s="49" t="str">
        <f>A8&amp;B8</f>
        <v/>
      </c>
      <c r="O8" s="49" t="e">
        <f>IF($E$4="Ydy","E",VLOOKUP(N8,Data!$C$3:$D$137,2,FALSE))</f>
        <v>#N/A</v>
      </c>
      <c r="P8" s="49" t="str">
        <f>IF(A8="","",IFERROR(IF(E4="Ydy",VLOOKUP(B8,LEADER!B3:D123,3,FALSE),VLOOKUP(B8,Data!B3:E137,4,FALSE)),"ERROR"))</f>
        <v/>
      </c>
      <c r="Q8" s="49" t="e">
        <f>IF(OR(AND(O8="A",D8="Refeniw"),AND(O8="B",D8="Cyfalaf"),AND(O8="D",D8="Cyfalaf"),AND(O8="D",D8="Refeniw"),AND(O8="E",D8="Gwirioneddol"),AND(O8="E",D8="Mewn Nwyddau"),D8=""),"YES","NO")</f>
        <v>#N/A</v>
      </c>
    </row>
    <row r="9" spans="1:17" s="49" customFormat="1" ht="30" customHeight="1" x14ac:dyDescent="0.35">
      <c r="A9" s="4"/>
      <c r="B9" s="4"/>
      <c r="C9" s="4"/>
      <c r="D9" s="4"/>
      <c r="E9" s="4"/>
      <c r="F9" s="51"/>
      <c r="G9" s="50" t="str">
        <f t="shared" ref="G9:G10" si="0">IF(A9="","","Ydy")</f>
        <v/>
      </c>
      <c r="H9" s="50" t="str">
        <f>IF(A9="","",Data!$G$2)</f>
        <v/>
      </c>
      <c r="I9" s="4"/>
      <c r="J9" s="51"/>
      <c r="K9" s="4"/>
      <c r="L9" s="4"/>
      <c r="M9" s="49" t="e">
        <f>IF($E$4="Ydy",VLOOKUP(A9,LEADER!$N$17:$O$30,2,FALSE),VLOOKUP(A9,Data!$O$17:$P$28,2,FALSE))</f>
        <v>#N/A</v>
      </c>
      <c r="N9" s="49" t="str">
        <f t="shared" ref="N9:N10" si="1">A9&amp;B9</f>
        <v/>
      </c>
      <c r="O9" s="49" t="e">
        <f>IF($E$4="Ydy","E",VLOOKUP(N9,Data!$C$3:$D$137,2,FALSE))</f>
        <v>#N/A</v>
      </c>
      <c r="P9" s="49" t="str">
        <f>IF(A9="","",IFERROR(IF(E5="Ydy",VLOOKUP(B9,LEADER!B4:D124,3,FALSE),VLOOKUP(B9,Data!B4:E138,4,FALSE)),"ERROR"))</f>
        <v/>
      </c>
      <c r="Q9" s="49" t="e">
        <f t="shared" ref="Q9:Q10" si="2">IF(OR(AND(O9="A",D9="Refeniw"),AND(O9="B",D9="Cyfalaf"),AND(O9="D",D9="Cyfalaf"),AND(O9="D",D9="Refeniw"),AND(O9="E",D9="Gwirioneddol"),AND(O9="E",D9="Mewn Nwyddau"),D9=""),"YES","NO")</f>
        <v>#N/A</v>
      </c>
    </row>
    <row r="10" spans="1:17" s="49" customFormat="1" ht="30" customHeight="1" x14ac:dyDescent="0.35">
      <c r="A10" s="4"/>
      <c r="B10" s="4"/>
      <c r="C10" s="4"/>
      <c r="D10" s="4"/>
      <c r="E10" s="4"/>
      <c r="F10" s="51"/>
      <c r="G10" s="50" t="str">
        <f t="shared" si="0"/>
        <v/>
      </c>
      <c r="H10" s="50" t="str">
        <f>IF(A10="","",Data!$G$2)</f>
        <v/>
      </c>
      <c r="I10" s="4"/>
      <c r="J10" s="51"/>
      <c r="K10" s="4"/>
      <c r="L10" s="4"/>
      <c r="M10" s="49" t="e">
        <f>IF($E$4="Ydy",VLOOKUP(A10,LEADER!$N$17:$O$30,2,FALSE),VLOOKUP(A10,Data!$O$17:$P$28,2,FALSE))</f>
        <v>#N/A</v>
      </c>
      <c r="N10" s="49" t="str">
        <f t="shared" si="1"/>
        <v/>
      </c>
      <c r="O10" s="49" t="e">
        <f>IF($E$4="Ydy","E",VLOOKUP(N10,Data!$C$3:$D$137,2,FALSE))</f>
        <v>#N/A</v>
      </c>
      <c r="P10" s="49" t="str">
        <f>IF(A10="","",IFERROR(IF(E6="Ydy",VLOOKUP(B10,LEADER!B5:D125,3,FALSE),VLOOKUP(B10,Data!B5:E139,4,FALSE)),"ERROR"))</f>
        <v/>
      </c>
      <c r="Q10" s="49" t="e">
        <f t="shared" si="2"/>
        <v>#N/A</v>
      </c>
    </row>
    <row r="11" spans="1:17" s="49" customFormat="1" ht="30" customHeight="1" x14ac:dyDescent="0.35">
      <c r="A11" s="4"/>
      <c r="B11" s="4"/>
      <c r="C11" s="4"/>
      <c r="D11" s="4"/>
      <c r="E11" s="4"/>
      <c r="F11" s="51"/>
      <c r="G11" s="50" t="str">
        <f t="shared" ref="G11:G74" si="3">IF(A11="","","Ydy")</f>
        <v/>
      </c>
      <c r="H11" s="50" t="str">
        <f>IF(A11="","",Data!$G$2)</f>
        <v/>
      </c>
      <c r="I11" s="4"/>
      <c r="J11" s="51"/>
      <c r="K11" s="4"/>
      <c r="L11" s="4"/>
      <c r="M11" s="49" t="e">
        <f>IF($E$4="Ydy",VLOOKUP(A11,LEADER!$N$17:$O$30,2,FALSE),VLOOKUP(A11,Data!$O$17:$P$28,2,FALSE))</f>
        <v>#N/A</v>
      </c>
      <c r="N11" s="49" t="str">
        <f t="shared" ref="N11:N74" si="4">A11&amp;B11</f>
        <v/>
      </c>
      <c r="O11" s="49" t="e">
        <f>IF($E$4="Ydy","E",VLOOKUP(N11,Data!$C$3:$D$137,2,FALSE))</f>
        <v>#N/A</v>
      </c>
      <c r="P11" s="49" t="str">
        <f>IF(A11="","",IFERROR(IF(E7="Ydy",VLOOKUP(B11,LEADER!B6:D126,3,FALSE),VLOOKUP(B11,Data!B6:E140,4,FALSE)),"ERROR"))</f>
        <v/>
      </c>
      <c r="Q11" s="49" t="e">
        <f t="shared" ref="Q11:Q74" si="5">IF(OR(AND(O11="A",D11="Refeniw"),AND(O11="B",D11="Cyfalaf"),AND(O11="D",D11="Cyfalaf"),AND(O11="D",D11="Refeniw"),AND(O11="E",D11="Gwirioneddol"),AND(O11="E",D11="Mewn Nwyddau"),D11=""),"YES","NO")</f>
        <v>#N/A</v>
      </c>
    </row>
    <row r="12" spans="1:17" s="49" customFormat="1" ht="30" customHeight="1" x14ac:dyDescent="0.35">
      <c r="A12" s="4"/>
      <c r="B12" s="4"/>
      <c r="C12" s="4"/>
      <c r="D12" s="4"/>
      <c r="E12" s="4"/>
      <c r="F12" s="51"/>
      <c r="G12" s="50" t="str">
        <f t="shared" si="3"/>
        <v/>
      </c>
      <c r="H12" s="50" t="str">
        <f>IF(A12="","",Data!$G$2)</f>
        <v/>
      </c>
      <c r="I12" s="4"/>
      <c r="J12" s="51"/>
      <c r="K12" s="4"/>
      <c r="L12" s="4"/>
      <c r="M12" s="49" t="e">
        <f>IF($E$4="Ydy",VLOOKUP(A12,LEADER!$N$17:$O$30,2,FALSE),VLOOKUP(A12,Data!$O$17:$P$28,2,FALSE))</f>
        <v>#N/A</v>
      </c>
      <c r="N12" s="49" t="str">
        <f t="shared" si="4"/>
        <v/>
      </c>
      <c r="O12" s="49" t="e">
        <f>IF($E$4="Ydy","E",VLOOKUP(N12,Data!$C$3:$D$137,2,FALSE))</f>
        <v>#N/A</v>
      </c>
      <c r="P12" s="49" t="str">
        <f>IF(A12="","",IFERROR(IF(E8="Ydy",VLOOKUP(B12,LEADER!B7:D127,3,FALSE),VLOOKUP(B12,Data!B7:E141,4,FALSE)),"ERROR"))</f>
        <v/>
      </c>
      <c r="Q12" s="49" t="e">
        <f t="shared" si="5"/>
        <v>#N/A</v>
      </c>
    </row>
    <row r="13" spans="1:17" s="49" customFormat="1" ht="30" customHeight="1" x14ac:dyDescent="0.35">
      <c r="A13" s="4"/>
      <c r="B13" s="4"/>
      <c r="C13" s="4"/>
      <c r="D13" s="4"/>
      <c r="E13" s="4"/>
      <c r="F13" s="51"/>
      <c r="G13" s="50" t="str">
        <f t="shared" si="3"/>
        <v/>
      </c>
      <c r="H13" s="50" t="str">
        <f>IF(A13="","",Data!$G$2)</f>
        <v/>
      </c>
      <c r="I13" s="4"/>
      <c r="J13" s="51"/>
      <c r="K13" s="4"/>
      <c r="L13" s="4"/>
      <c r="M13" s="49" t="e">
        <f>IF($E$4="Ydy",VLOOKUP(A13,LEADER!$N$17:$O$30,2,FALSE),VLOOKUP(A13,Data!$O$17:$P$28,2,FALSE))</f>
        <v>#N/A</v>
      </c>
      <c r="N13" s="49" t="str">
        <f t="shared" si="4"/>
        <v/>
      </c>
      <c r="O13" s="49" t="e">
        <f>IF($E$4="Ydy","E",VLOOKUP(N13,Data!$C$3:$D$137,2,FALSE))</f>
        <v>#N/A</v>
      </c>
      <c r="P13" s="49" t="str">
        <f>IF(A13="","",IFERROR(IF(E9="Ydy",VLOOKUP(B13,LEADER!B8:D128,3,FALSE),VLOOKUP(B13,Data!B8:E142,4,FALSE)),"ERROR"))</f>
        <v/>
      </c>
      <c r="Q13" s="49" t="e">
        <f t="shared" si="5"/>
        <v>#N/A</v>
      </c>
    </row>
    <row r="14" spans="1:17" s="49" customFormat="1" ht="30" customHeight="1" x14ac:dyDescent="0.35">
      <c r="A14" s="4"/>
      <c r="B14" s="4"/>
      <c r="C14" s="4"/>
      <c r="D14" s="4"/>
      <c r="E14" s="4"/>
      <c r="F14" s="51"/>
      <c r="G14" s="50" t="str">
        <f t="shared" si="3"/>
        <v/>
      </c>
      <c r="H14" s="50" t="str">
        <f>IF(A14="","",Data!$G$2)</f>
        <v/>
      </c>
      <c r="I14" s="4"/>
      <c r="J14" s="51"/>
      <c r="K14" s="4"/>
      <c r="L14" s="4"/>
      <c r="M14" s="49" t="e">
        <f>IF($E$4="Ydy",VLOOKUP(A14,LEADER!$N$17:$O$30,2,FALSE),VLOOKUP(A14,Data!$O$17:$P$28,2,FALSE))</f>
        <v>#N/A</v>
      </c>
      <c r="N14" s="49" t="str">
        <f t="shared" si="4"/>
        <v/>
      </c>
      <c r="O14" s="49" t="e">
        <f>IF($E$4="Ydy","E",VLOOKUP(N14,Data!$C$3:$D$137,2,FALSE))</f>
        <v>#N/A</v>
      </c>
      <c r="P14" s="49" t="str">
        <f>IF(A14="","",IFERROR(IF(E10="Ydy",VLOOKUP(B14,LEADER!B9:D129,3,FALSE),VLOOKUP(B14,Data!B9:E143,4,FALSE)),"ERROR"))</f>
        <v/>
      </c>
      <c r="Q14" s="49" t="e">
        <f t="shared" si="5"/>
        <v>#N/A</v>
      </c>
    </row>
    <row r="15" spans="1:17" s="49" customFormat="1" ht="30" customHeight="1" x14ac:dyDescent="0.35">
      <c r="A15" s="4"/>
      <c r="B15" s="4"/>
      <c r="C15" s="4"/>
      <c r="D15" s="4"/>
      <c r="E15" s="4"/>
      <c r="F15" s="51"/>
      <c r="G15" s="50" t="str">
        <f t="shared" si="3"/>
        <v/>
      </c>
      <c r="H15" s="50" t="str">
        <f>IF(A15="","",Data!$G$2)</f>
        <v/>
      </c>
      <c r="I15" s="4"/>
      <c r="J15" s="51"/>
      <c r="K15" s="4"/>
      <c r="L15" s="4"/>
      <c r="M15" s="49" t="e">
        <f>IF($E$4="Ydy",VLOOKUP(A15,LEADER!$N$17:$O$30,2,FALSE),VLOOKUP(A15,Data!$O$17:$P$28,2,FALSE))</f>
        <v>#N/A</v>
      </c>
      <c r="N15" s="49" t="str">
        <f t="shared" si="4"/>
        <v/>
      </c>
      <c r="O15" s="49" t="e">
        <f>IF($E$4="Ydy","E",VLOOKUP(N15,Data!$C$3:$D$137,2,FALSE))</f>
        <v>#N/A</v>
      </c>
      <c r="P15" s="49" t="str">
        <f>IF(A15="","",IFERROR(IF(E11="Ydy",VLOOKUP(B15,LEADER!B10:D130,3,FALSE),VLOOKUP(B15,Data!B10:E144,4,FALSE)),"ERROR"))</f>
        <v/>
      </c>
      <c r="Q15" s="49" t="e">
        <f t="shared" si="5"/>
        <v>#N/A</v>
      </c>
    </row>
    <row r="16" spans="1:17" s="49" customFormat="1" ht="30" customHeight="1" x14ac:dyDescent="0.35">
      <c r="A16" s="4"/>
      <c r="B16" s="4"/>
      <c r="C16" s="4"/>
      <c r="D16" s="4"/>
      <c r="E16" s="4"/>
      <c r="F16" s="51"/>
      <c r="G16" s="50" t="str">
        <f t="shared" si="3"/>
        <v/>
      </c>
      <c r="H16" s="50" t="str">
        <f>IF(A16="","",Data!$G$2)</f>
        <v/>
      </c>
      <c r="I16" s="4"/>
      <c r="J16" s="51"/>
      <c r="K16" s="4"/>
      <c r="L16" s="4"/>
      <c r="M16" s="49" t="e">
        <f>IF($E$4="Ydy",VLOOKUP(A16,LEADER!$N$17:$O$30,2,FALSE),VLOOKUP(A16,Data!$O$17:$P$28,2,FALSE))</f>
        <v>#N/A</v>
      </c>
      <c r="N16" s="49" t="str">
        <f t="shared" si="4"/>
        <v/>
      </c>
      <c r="O16" s="49" t="e">
        <f>IF($E$4="Ydy","E",VLOOKUP(N16,Data!$C$3:$D$137,2,FALSE))</f>
        <v>#N/A</v>
      </c>
      <c r="P16" s="49" t="str">
        <f>IF(A16="","",IFERROR(IF(E12="Ydy",VLOOKUP(B16,LEADER!B11:D131,3,FALSE),VLOOKUP(B16,Data!B11:E145,4,FALSE)),"ERROR"))</f>
        <v/>
      </c>
      <c r="Q16" s="49" t="e">
        <f t="shared" si="5"/>
        <v>#N/A</v>
      </c>
    </row>
    <row r="17" spans="1:17" s="49" customFormat="1" ht="30" customHeight="1" x14ac:dyDescent="0.35">
      <c r="A17" s="4"/>
      <c r="B17" s="4"/>
      <c r="C17" s="4"/>
      <c r="D17" s="4"/>
      <c r="E17" s="4"/>
      <c r="F17" s="51"/>
      <c r="G17" s="50" t="str">
        <f t="shared" si="3"/>
        <v/>
      </c>
      <c r="H17" s="50" t="str">
        <f>IF(A17="","",Data!$G$2)</f>
        <v/>
      </c>
      <c r="I17" s="4"/>
      <c r="J17" s="51"/>
      <c r="K17" s="4"/>
      <c r="L17" s="4"/>
      <c r="M17" s="49" t="e">
        <f>IF($E$4="Ydy",VLOOKUP(A17,LEADER!$N$17:$O$30,2,FALSE),VLOOKUP(A17,Data!$O$17:$P$28,2,FALSE))</f>
        <v>#N/A</v>
      </c>
      <c r="N17" s="49" t="str">
        <f t="shared" si="4"/>
        <v/>
      </c>
      <c r="O17" s="49" t="e">
        <f>IF($E$4="Ydy","E",VLOOKUP(N17,Data!$C$3:$D$137,2,FALSE))</f>
        <v>#N/A</v>
      </c>
      <c r="P17" s="49" t="str">
        <f>IF(A17="","",IFERROR(IF(E13="Ydy",VLOOKUP(B17,LEADER!B12:D132,3,FALSE),VLOOKUP(B17,Data!B12:E146,4,FALSE)),"ERROR"))</f>
        <v/>
      </c>
      <c r="Q17" s="49" t="e">
        <f t="shared" si="5"/>
        <v>#N/A</v>
      </c>
    </row>
    <row r="18" spans="1:17" s="49" customFormat="1" ht="30" customHeight="1" x14ac:dyDescent="0.35">
      <c r="A18" s="4"/>
      <c r="B18" s="4"/>
      <c r="C18" s="4"/>
      <c r="D18" s="4"/>
      <c r="E18" s="4"/>
      <c r="F18" s="51"/>
      <c r="G18" s="50" t="str">
        <f t="shared" si="3"/>
        <v/>
      </c>
      <c r="H18" s="50" t="str">
        <f>IF(A18="","",Data!$G$2)</f>
        <v/>
      </c>
      <c r="I18" s="4"/>
      <c r="J18" s="51"/>
      <c r="K18" s="4"/>
      <c r="L18" s="4"/>
      <c r="M18" s="49" t="e">
        <f>IF($E$4="Ydy",VLOOKUP(A18,LEADER!$N$17:$O$30,2,FALSE),VLOOKUP(A18,Data!$O$17:$P$28,2,FALSE))</f>
        <v>#N/A</v>
      </c>
      <c r="N18" s="49" t="str">
        <f t="shared" si="4"/>
        <v/>
      </c>
      <c r="O18" s="49" t="e">
        <f>IF($E$4="Ydy","E",VLOOKUP(N18,Data!$C$3:$D$137,2,FALSE))</f>
        <v>#N/A</v>
      </c>
      <c r="P18" s="49" t="str">
        <f>IF(A18="","",IFERROR(IF(E14="Ydy",VLOOKUP(B18,LEADER!B13:D133,3,FALSE),VLOOKUP(B18,Data!B13:E147,4,FALSE)),"ERROR"))</f>
        <v/>
      </c>
      <c r="Q18" s="49" t="e">
        <f t="shared" si="5"/>
        <v>#N/A</v>
      </c>
    </row>
    <row r="19" spans="1:17" s="49" customFormat="1" ht="30" customHeight="1" x14ac:dyDescent="0.35">
      <c r="A19" s="4"/>
      <c r="B19" s="4"/>
      <c r="C19" s="4"/>
      <c r="D19" s="4"/>
      <c r="E19" s="4"/>
      <c r="F19" s="51"/>
      <c r="G19" s="50" t="str">
        <f t="shared" si="3"/>
        <v/>
      </c>
      <c r="H19" s="50" t="str">
        <f>IF(A19="","",Data!$G$2)</f>
        <v/>
      </c>
      <c r="I19" s="4"/>
      <c r="J19" s="51"/>
      <c r="K19" s="4"/>
      <c r="L19" s="4"/>
      <c r="M19" s="49" t="e">
        <f>IF($E$4="Ydy",VLOOKUP(A19,LEADER!$N$17:$O$30,2,FALSE),VLOOKUP(A19,Data!$O$17:$P$28,2,FALSE))</f>
        <v>#N/A</v>
      </c>
      <c r="N19" s="49" t="str">
        <f t="shared" si="4"/>
        <v/>
      </c>
      <c r="O19" s="49" t="e">
        <f>IF($E$4="Ydy","E",VLOOKUP(N19,Data!$C$3:$D$137,2,FALSE))</f>
        <v>#N/A</v>
      </c>
      <c r="P19" s="49" t="str">
        <f>IF(A19="","",IFERROR(IF(E15="Ydy",VLOOKUP(B19,LEADER!B14:D134,3,FALSE),VLOOKUP(B19,Data!B14:E148,4,FALSE)),"ERROR"))</f>
        <v/>
      </c>
      <c r="Q19" s="49" t="e">
        <f t="shared" si="5"/>
        <v>#N/A</v>
      </c>
    </row>
    <row r="20" spans="1:17" s="49" customFormat="1" ht="30" customHeight="1" x14ac:dyDescent="0.35">
      <c r="A20" s="4"/>
      <c r="B20" s="4"/>
      <c r="C20" s="4"/>
      <c r="D20" s="4"/>
      <c r="E20" s="4"/>
      <c r="F20" s="51"/>
      <c r="G20" s="50" t="str">
        <f t="shared" si="3"/>
        <v/>
      </c>
      <c r="H20" s="50" t="str">
        <f>IF(A20="","",Data!$G$2)</f>
        <v/>
      </c>
      <c r="I20" s="4"/>
      <c r="J20" s="51"/>
      <c r="K20" s="4"/>
      <c r="L20" s="4"/>
      <c r="M20" s="49" t="e">
        <f>IF($E$4="Ydy",VLOOKUP(A20,LEADER!$N$17:$O$30,2,FALSE),VLOOKUP(A20,Data!$O$17:$P$28,2,FALSE))</f>
        <v>#N/A</v>
      </c>
      <c r="N20" s="49" t="str">
        <f t="shared" si="4"/>
        <v/>
      </c>
      <c r="O20" s="49" t="e">
        <f>IF($E$4="Ydy","E",VLOOKUP(N20,Data!$C$3:$D$137,2,FALSE))</f>
        <v>#N/A</v>
      </c>
      <c r="P20" s="49" t="str">
        <f>IF(A20="","",IFERROR(IF(E16="Ydy",VLOOKUP(B20,LEADER!B15:D135,3,FALSE),VLOOKUP(B20,Data!B15:E149,4,FALSE)),"ERROR"))</f>
        <v/>
      </c>
      <c r="Q20" s="49" t="e">
        <f t="shared" si="5"/>
        <v>#N/A</v>
      </c>
    </row>
    <row r="21" spans="1:17" s="49" customFormat="1" ht="30" customHeight="1" x14ac:dyDescent="0.35">
      <c r="A21" s="4"/>
      <c r="B21" s="4"/>
      <c r="C21" s="4"/>
      <c r="D21" s="4"/>
      <c r="E21" s="4"/>
      <c r="F21" s="51"/>
      <c r="G21" s="50" t="str">
        <f t="shared" si="3"/>
        <v/>
      </c>
      <c r="H21" s="50" t="str">
        <f>IF(A21="","",Data!$G$2)</f>
        <v/>
      </c>
      <c r="I21" s="4"/>
      <c r="J21" s="51"/>
      <c r="K21" s="4"/>
      <c r="L21" s="4"/>
      <c r="M21" s="49" t="e">
        <f>IF($E$4="Ydy",VLOOKUP(A21,LEADER!$N$17:$O$30,2,FALSE),VLOOKUP(A21,Data!$O$17:$P$28,2,FALSE))</f>
        <v>#N/A</v>
      </c>
      <c r="N21" s="49" t="str">
        <f t="shared" si="4"/>
        <v/>
      </c>
      <c r="O21" s="49" t="e">
        <f>IF($E$4="Ydy","E",VLOOKUP(N21,Data!$C$3:$D$137,2,FALSE))</f>
        <v>#N/A</v>
      </c>
      <c r="P21" s="49" t="str">
        <f>IF(A21="","",IFERROR(IF(E17="Ydy",VLOOKUP(B21,LEADER!B16:D136,3,FALSE),VLOOKUP(B21,Data!B16:E150,4,FALSE)),"ERROR"))</f>
        <v/>
      </c>
      <c r="Q21" s="49" t="e">
        <f t="shared" si="5"/>
        <v>#N/A</v>
      </c>
    </row>
    <row r="22" spans="1:17" s="49" customFormat="1" ht="30" customHeight="1" x14ac:dyDescent="0.35">
      <c r="A22" s="4"/>
      <c r="B22" s="4"/>
      <c r="C22" s="4"/>
      <c r="D22" s="4"/>
      <c r="E22" s="4"/>
      <c r="F22" s="51"/>
      <c r="G22" s="50" t="str">
        <f t="shared" si="3"/>
        <v/>
      </c>
      <c r="H22" s="50" t="str">
        <f>IF(A22="","",Data!$G$2)</f>
        <v/>
      </c>
      <c r="I22" s="4"/>
      <c r="J22" s="51"/>
      <c r="K22" s="4"/>
      <c r="L22" s="4"/>
      <c r="M22" s="49" t="e">
        <f>IF($E$4="Ydy",VLOOKUP(A22,LEADER!$N$17:$O$30,2,FALSE),VLOOKUP(A22,Data!$O$17:$P$28,2,FALSE))</f>
        <v>#N/A</v>
      </c>
      <c r="N22" s="49" t="str">
        <f t="shared" si="4"/>
        <v/>
      </c>
      <c r="O22" s="49" t="e">
        <f>IF($E$4="Ydy","E",VLOOKUP(N22,Data!$C$3:$D$137,2,FALSE))</f>
        <v>#N/A</v>
      </c>
      <c r="P22" s="49" t="str">
        <f>IF(A22="","",IFERROR(IF(E18="Ydy",VLOOKUP(B22,LEADER!B17:D137,3,FALSE),VLOOKUP(B22,Data!B17:E151,4,FALSE)),"ERROR"))</f>
        <v/>
      </c>
      <c r="Q22" s="49" t="e">
        <f t="shared" si="5"/>
        <v>#N/A</v>
      </c>
    </row>
    <row r="23" spans="1:17" s="49" customFormat="1" ht="30" customHeight="1" x14ac:dyDescent="0.35">
      <c r="A23" s="4"/>
      <c r="B23" s="4"/>
      <c r="C23" s="4"/>
      <c r="D23" s="4"/>
      <c r="E23" s="4"/>
      <c r="F23" s="51"/>
      <c r="G23" s="50" t="str">
        <f t="shared" si="3"/>
        <v/>
      </c>
      <c r="H23" s="50" t="str">
        <f>IF(A23="","",Data!$G$2)</f>
        <v/>
      </c>
      <c r="I23" s="4"/>
      <c r="J23" s="51"/>
      <c r="K23" s="4"/>
      <c r="L23" s="4"/>
      <c r="M23" s="49" t="e">
        <f>IF($E$4="Ydy",VLOOKUP(A23,LEADER!$N$17:$O$30,2,FALSE),VLOOKUP(A23,Data!$O$17:$P$28,2,FALSE))</f>
        <v>#N/A</v>
      </c>
      <c r="N23" s="49" t="str">
        <f t="shared" si="4"/>
        <v/>
      </c>
      <c r="O23" s="49" t="e">
        <f>IF($E$4="Ydy","E",VLOOKUP(N23,Data!$C$3:$D$137,2,FALSE))</f>
        <v>#N/A</v>
      </c>
      <c r="P23" s="49" t="str">
        <f>IF(A23="","",IFERROR(IF(E19="Ydy",VLOOKUP(B23,LEADER!B18:D138,3,FALSE),VLOOKUP(B23,Data!B18:E152,4,FALSE)),"ERROR"))</f>
        <v/>
      </c>
      <c r="Q23" s="49" t="e">
        <f t="shared" si="5"/>
        <v>#N/A</v>
      </c>
    </row>
    <row r="24" spans="1:17" s="49" customFormat="1" ht="30" customHeight="1" x14ac:dyDescent="0.35">
      <c r="A24" s="4"/>
      <c r="B24" s="4"/>
      <c r="C24" s="4"/>
      <c r="D24" s="4"/>
      <c r="E24" s="4"/>
      <c r="F24" s="51"/>
      <c r="G24" s="50" t="str">
        <f t="shared" si="3"/>
        <v/>
      </c>
      <c r="H24" s="50" t="str">
        <f>IF(A24="","",Data!$G$2)</f>
        <v/>
      </c>
      <c r="I24" s="4"/>
      <c r="J24" s="51"/>
      <c r="K24" s="4"/>
      <c r="L24" s="4"/>
      <c r="M24" s="49" t="e">
        <f>IF($E$4="Ydy",VLOOKUP(A24,LEADER!$N$17:$O$30,2,FALSE),VLOOKUP(A24,Data!$O$17:$P$28,2,FALSE))</f>
        <v>#N/A</v>
      </c>
      <c r="N24" s="49" t="str">
        <f t="shared" si="4"/>
        <v/>
      </c>
      <c r="O24" s="49" t="e">
        <f>IF($E$4="Ydy","E",VLOOKUP(N24,Data!$C$3:$D$137,2,FALSE))</f>
        <v>#N/A</v>
      </c>
      <c r="P24" s="49" t="str">
        <f>IF(A24="","",IFERROR(IF(E20="Ydy",VLOOKUP(B24,LEADER!B19:D139,3,FALSE),VLOOKUP(B24,Data!B19:E153,4,FALSE)),"ERROR"))</f>
        <v/>
      </c>
      <c r="Q24" s="49" t="e">
        <f t="shared" si="5"/>
        <v>#N/A</v>
      </c>
    </row>
    <row r="25" spans="1:17" s="49" customFormat="1" ht="30" customHeight="1" x14ac:dyDescent="0.35">
      <c r="A25" s="4"/>
      <c r="B25" s="4"/>
      <c r="C25" s="4"/>
      <c r="D25" s="4"/>
      <c r="E25" s="4"/>
      <c r="F25" s="51"/>
      <c r="G25" s="50" t="str">
        <f t="shared" si="3"/>
        <v/>
      </c>
      <c r="H25" s="50" t="str">
        <f>IF(A25="","",Data!$G$2)</f>
        <v/>
      </c>
      <c r="I25" s="4"/>
      <c r="J25" s="51"/>
      <c r="K25" s="4"/>
      <c r="L25" s="4"/>
      <c r="M25" s="49" t="e">
        <f>IF($E$4="Ydy",VLOOKUP(A25,LEADER!$N$17:$O$30,2,FALSE),VLOOKUP(A25,Data!$O$17:$P$28,2,FALSE))</f>
        <v>#N/A</v>
      </c>
      <c r="N25" s="49" t="str">
        <f t="shared" si="4"/>
        <v/>
      </c>
      <c r="O25" s="49" t="e">
        <f>IF($E$4="Ydy","E",VLOOKUP(N25,Data!$C$3:$D$137,2,FALSE))</f>
        <v>#N/A</v>
      </c>
      <c r="P25" s="49" t="str">
        <f>IF(A25="","",IFERROR(IF(E21="Ydy",VLOOKUP(B25,LEADER!B20:D140,3,FALSE),VLOOKUP(B25,Data!B20:E154,4,FALSE)),"ERROR"))</f>
        <v/>
      </c>
      <c r="Q25" s="49" t="e">
        <f t="shared" si="5"/>
        <v>#N/A</v>
      </c>
    </row>
    <row r="26" spans="1:17" s="49" customFormat="1" ht="30" customHeight="1" x14ac:dyDescent="0.35">
      <c r="A26" s="4"/>
      <c r="B26" s="4"/>
      <c r="C26" s="4"/>
      <c r="D26" s="4"/>
      <c r="E26" s="4"/>
      <c r="F26" s="51"/>
      <c r="G26" s="50" t="str">
        <f t="shared" si="3"/>
        <v/>
      </c>
      <c r="H26" s="50" t="str">
        <f>IF(A26="","",Data!$G$2)</f>
        <v/>
      </c>
      <c r="I26" s="4"/>
      <c r="J26" s="51"/>
      <c r="K26" s="4"/>
      <c r="L26" s="4"/>
      <c r="M26" s="49" t="e">
        <f>IF($E$4="Ydy",VLOOKUP(A26,LEADER!$N$17:$O$30,2,FALSE),VLOOKUP(A26,Data!$O$17:$P$28,2,FALSE))</f>
        <v>#N/A</v>
      </c>
      <c r="N26" s="49" t="str">
        <f t="shared" si="4"/>
        <v/>
      </c>
      <c r="O26" s="49" t="e">
        <f>IF($E$4="Ydy","E",VLOOKUP(N26,Data!$C$3:$D$137,2,FALSE))</f>
        <v>#N/A</v>
      </c>
      <c r="P26" s="49" t="str">
        <f>IF(A26="","",IFERROR(IF(E22="Ydy",VLOOKUP(B26,LEADER!B21:D141,3,FALSE),VLOOKUP(B26,Data!B21:E155,4,FALSE)),"ERROR"))</f>
        <v/>
      </c>
      <c r="Q26" s="49" t="e">
        <f t="shared" si="5"/>
        <v>#N/A</v>
      </c>
    </row>
    <row r="27" spans="1:17" s="49" customFormat="1" ht="30" customHeight="1" x14ac:dyDescent="0.35">
      <c r="A27" s="4"/>
      <c r="B27" s="4"/>
      <c r="C27" s="4"/>
      <c r="D27" s="4"/>
      <c r="E27" s="4"/>
      <c r="F27" s="51"/>
      <c r="G27" s="50" t="str">
        <f t="shared" si="3"/>
        <v/>
      </c>
      <c r="H27" s="50" t="str">
        <f>IF(A27="","",Data!$G$2)</f>
        <v/>
      </c>
      <c r="I27" s="4"/>
      <c r="J27" s="51"/>
      <c r="K27" s="4"/>
      <c r="L27" s="4"/>
      <c r="M27" s="49" t="e">
        <f>IF($E$4="Ydy",VLOOKUP(A27,LEADER!$N$17:$O$30,2,FALSE),VLOOKUP(A27,Data!$O$17:$P$28,2,FALSE))</f>
        <v>#N/A</v>
      </c>
      <c r="N27" s="49" t="str">
        <f t="shared" si="4"/>
        <v/>
      </c>
      <c r="O27" s="49" t="e">
        <f>IF($E$4="Ydy","E",VLOOKUP(N27,Data!$C$3:$D$137,2,FALSE))</f>
        <v>#N/A</v>
      </c>
      <c r="P27" s="49" t="str">
        <f>IF(A27="","",IFERROR(IF(E23="Ydy",VLOOKUP(B27,LEADER!B22:D142,3,FALSE),VLOOKUP(B27,Data!B22:E156,4,FALSE)),"ERROR"))</f>
        <v/>
      </c>
      <c r="Q27" s="49" t="e">
        <f t="shared" si="5"/>
        <v>#N/A</v>
      </c>
    </row>
    <row r="28" spans="1:17" s="49" customFormat="1" ht="30" customHeight="1" x14ac:dyDescent="0.35">
      <c r="A28" s="4"/>
      <c r="B28" s="4"/>
      <c r="C28" s="4"/>
      <c r="D28" s="4"/>
      <c r="E28" s="4"/>
      <c r="F28" s="51"/>
      <c r="G28" s="50" t="str">
        <f t="shared" si="3"/>
        <v/>
      </c>
      <c r="H28" s="50" t="str">
        <f>IF(A28="","",Data!$G$2)</f>
        <v/>
      </c>
      <c r="I28" s="4"/>
      <c r="J28" s="51"/>
      <c r="K28" s="4"/>
      <c r="L28" s="4"/>
      <c r="M28" s="49" t="e">
        <f>IF($E$4="Ydy",VLOOKUP(A28,LEADER!$N$17:$O$30,2,FALSE),VLOOKUP(A28,Data!$O$17:$P$28,2,FALSE))</f>
        <v>#N/A</v>
      </c>
      <c r="N28" s="49" t="str">
        <f t="shared" si="4"/>
        <v/>
      </c>
      <c r="O28" s="49" t="e">
        <f>IF($E$4="Ydy","E",VLOOKUP(N28,Data!$C$3:$D$137,2,FALSE))</f>
        <v>#N/A</v>
      </c>
      <c r="P28" s="49" t="str">
        <f>IF(A28="","",IFERROR(IF(E24="Ydy",VLOOKUP(B28,LEADER!B23:D143,3,FALSE),VLOOKUP(B28,Data!B23:E157,4,FALSE)),"ERROR"))</f>
        <v/>
      </c>
      <c r="Q28" s="49" t="e">
        <f t="shared" si="5"/>
        <v>#N/A</v>
      </c>
    </row>
    <row r="29" spans="1:17" s="49" customFormat="1" ht="30" customHeight="1" x14ac:dyDescent="0.35">
      <c r="A29" s="4"/>
      <c r="B29" s="4"/>
      <c r="C29" s="4"/>
      <c r="D29" s="4"/>
      <c r="E29" s="4"/>
      <c r="F29" s="51"/>
      <c r="G29" s="50" t="str">
        <f t="shared" si="3"/>
        <v/>
      </c>
      <c r="H29" s="50" t="str">
        <f>IF(A29="","",Data!$G$2)</f>
        <v/>
      </c>
      <c r="I29" s="4"/>
      <c r="J29" s="51"/>
      <c r="K29" s="4"/>
      <c r="L29" s="4"/>
      <c r="M29" s="49" t="e">
        <f>IF($E$4="Ydy",VLOOKUP(A29,LEADER!$N$17:$O$30,2,FALSE),VLOOKUP(A29,Data!$O$17:$P$28,2,FALSE))</f>
        <v>#N/A</v>
      </c>
      <c r="N29" s="49" t="str">
        <f t="shared" si="4"/>
        <v/>
      </c>
      <c r="O29" s="49" t="e">
        <f>IF($E$4="Ydy","E",VLOOKUP(N29,Data!$C$3:$D$137,2,FALSE))</f>
        <v>#N/A</v>
      </c>
      <c r="P29" s="49" t="str">
        <f>IF(A29="","",IFERROR(IF(E25="Ydy",VLOOKUP(B29,LEADER!B24:D144,3,FALSE),VLOOKUP(B29,Data!B24:E158,4,FALSE)),"ERROR"))</f>
        <v/>
      </c>
      <c r="Q29" s="49" t="e">
        <f t="shared" si="5"/>
        <v>#N/A</v>
      </c>
    </row>
    <row r="30" spans="1:17" s="49" customFormat="1" ht="30" customHeight="1" x14ac:dyDescent="0.35">
      <c r="A30" s="4"/>
      <c r="B30" s="4"/>
      <c r="C30" s="4"/>
      <c r="D30" s="4"/>
      <c r="E30" s="4"/>
      <c r="F30" s="51"/>
      <c r="G30" s="50" t="str">
        <f t="shared" si="3"/>
        <v/>
      </c>
      <c r="H30" s="50" t="str">
        <f>IF(A30="","",Data!$G$2)</f>
        <v/>
      </c>
      <c r="I30" s="4"/>
      <c r="J30" s="51"/>
      <c r="K30" s="4"/>
      <c r="L30" s="4"/>
      <c r="M30" s="49" t="e">
        <f>IF($E$4="Ydy",VLOOKUP(A30,LEADER!$N$17:$O$30,2,FALSE),VLOOKUP(A30,Data!$O$17:$P$28,2,FALSE))</f>
        <v>#N/A</v>
      </c>
      <c r="N30" s="49" t="str">
        <f t="shared" si="4"/>
        <v/>
      </c>
      <c r="O30" s="49" t="e">
        <f>IF($E$4="Ydy","E",VLOOKUP(N30,Data!$C$3:$D$137,2,FALSE))</f>
        <v>#N/A</v>
      </c>
      <c r="P30" s="49" t="str">
        <f>IF(A30="","",IFERROR(IF(E26="Ydy",VLOOKUP(B30,LEADER!B25:D145,3,FALSE),VLOOKUP(B30,Data!B25:E159,4,FALSE)),"ERROR"))</f>
        <v/>
      </c>
      <c r="Q30" s="49" t="e">
        <f t="shared" si="5"/>
        <v>#N/A</v>
      </c>
    </row>
    <row r="31" spans="1:17" s="49" customFormat="1" ht="30" customHeight="1" x14ac:dyDescent="0.35">
      <c r="A31" s="4"/>
      <c r="B31" s="4"/>
      <c r="C31" s="4"/>
      <c r="D31" s="4"/>
      <c r="E31" s="4"/>
      <c r="F31" s="51"/>
      <c r="G31" s="50" t="str">
        <f t="shared" si="3"/>
        <v/>
      </c>
      <c r="H31" s="50" t="str">
        <f>IF(A31="","",Data!$G$2)</f>
        <v/>
      </c>
      <c r="I31" s="4"/>
      <c r="J31" s="51"/>
      <c r="K31" s="4"/>
      <c r="L31" s="4"/>
      <c r="M31" s="49" t="e">
        <f>IF($E$4="Ydy",VLOOKUP(A31,LEADER!$N$17:$O$30,2,FALSE),VLOOKUP(A31,Data!$O$17:$P$28,2,FALSE))</f>
        <v>#N/A</v>
      </c>
      <c r="N31" s="49" t="str">
        <f t="shared" si="4"/>
        <v/>
      </c>
      <c r="O31" s="49" t="e">
        <f>IF($E$4="Ydy","E",VLOOKUP(N31,Data!$C$3:$D$137,2,FALSE))</f>
        <v>#N/A</v>
      </c>
      <c r="P31" s="49" t="str">
        <f>IF(A31="","",IFERROR(IF(E27="Ydy",VLOOKUP(B31,LEADER!B26:D146,3,FALSE),VLOOKUP(B31,Data!B26:E160,4,FALSE)),"ERROR"))</f>
        <v/>
      </c>
      <c r="Q31" s="49" t="e">
        <f t="shared" si="5"/>
        <v>#N/A</v>
      </c>
    </row>
    <row r="32" spans="1:17" s="49" customFormat="1" ht="30" customHeight="1" x14ac:dyDescent="0.35">
      <c r="A32" s="4"/>
      <c r="B32" s="4"/>
      <c r="C32" s="4"/>
      <c r="D32" s="4"/>
      <c r="E32" s="4"/>
      <c r="F32" s="51"/>
      <c r="G32" s="50" t="str">
        <f t="shared" si="3"/>
        <v/>
      </c>
      <c r="H32" s="50" t="str">
        <f>IF(A32="","",Data!$G$2)</f>
        <v/>
      </c>
      <c r="I32" s="4"/>
      <c r="J32" s="51"/>
      <c r="K32" s="4"/>
      <c r="L32" s="4"/>
      <c r="M32" s="49" t="e">
        <f>IF($E$4="Ydy",VLOOKUP(A32,LEADER!$N$17:$O$30,2,FALSE),VLOOKUP(A32,Data!$O$17:$P$28,2,FALSE))</f>
        <v>#N/A</v>
      </c>
      <c r="N32" s="49" t="str">
        <f t="shared" si="4"/>
        <v/>
      </c>
      <c r="O32" s="49" t="e">
        <f>IF($E$4="Ydy","E",VLOOKUP(N32,Data!$C$3:$D$137,2,FALSE))</f>
        <v>#N/A</v>
      </c>
      <c r="P32" s="49" t="str">
        <f>IF(A32="","",IFERROR(IF(E28="Ydy",VLOOKUP(B32,LEADER!B27:D147,3,FALSE),VLOOKUP(B32,Data!B27:E161,4,FALSE)),"ERROR"))</f>
        <v/>
      </c>
      <c r="Q32" s="49" t="e">
        <f t="shared" si="5"/>
        <v>#N/A</v>
      </c>
    </row>
    <row r="33" spans="1:17" s="49" customFormat="1" ht="30" customHeight="1" x14ac:dyDescent="0.35">
      <c r="A33" s="4"/>
      <c r="B33" s="4"/>
      <c r="C33" s="4"/>
      <c r="D33" s="4"/>
      <c r="E33" s="4"/>
      <c r="F33" s="51"/>
      <c r="G33" s="50" t="str">
        <f t="shared" si="3"/>
        <v/>
      </c>
      <c r="H33" s="50" t="str">
        <f>IF(A33="","",Data!$G$2)</f>
        <v/>
      </c>
      <c r="I33" s="4"/>
      <c r="J33" s="51"/>
      <c r="K33" s="4"/>
      <c r="L33" s="4"/>
      <c r="M33" s="49" t="e">
        <f>IF($E$4="Ydy",VLOOKUP(A33,LEADER!$N$17:$O$30,2,FALSE),VLOOKUP(A33,Data!$O$17:$P$28,2,FALSE))</f>
        <v>#N/A</v>
      </c>
      <c r="N33" s="49" t="str">
        <f t="shared" si="4"/>
        <v/>
      </c>
      <c r="O33" s="49" t="e">
        <f>IF($E$4="Ydy","E",VLOOKUP(N33,Data!$C$3:$D$137,2,FALSE))</f>
        <v>#N/A</v>
      </c>
      <c r="P33" s="49" t="str">
        <f>IF(A33="","",IFERROR(IF(E29="Ydy",VLOOKUP(B33,LEADER!B28:D148,3,FALSE),VLOOKUP(B33,Data!B28:E162,4,FALSE)),"ERROR"))</f>
        <v/>
      </c>
      <c r="Q33" s="49" t="e">
        <f t="shared" si="5"/>
        <v>#N/A</v>
      </c>
    </row>
    <row r="34" spans="1:17" s="49" customFormat="1" ht="30" customHeight="1" x14ac:dyDescent="0.35">
      <c r="A34" s="4"/>
      <c r="B34" s="4"/>
      <c r="C34" s="4"/>
      <c r="D34" s="4"/>
      <c r="E34" s="4"/>
      <c r="F34" s="51"/>
      <c r="G34" s="50" t="str">
        <f t="shared" si="3"/>
        <v/>
      </c>
      <c r="H34" s="50" t="str">
        <f>IF(A34="","",Data!$G$2)</f>
        <v/>
      </c>
      <c r="I34" s="4"/>
      <c r="J34" s="51"/>
      <c r="K34" s="4"/>
      <c r="L34" s="4"/>
      <c r="M34" s="49" t="e">
        <f>IF($E$4="Ydy",VLOOKUP(A34,LEADER!$N$17:$O$30,2,FALSE),VLOOKUP(A34,Data!$O$17:$P$28,2,FALSE))</f>
        <v>#N/A</v>
      </c>
      <c r="N34" s="49" t="str">
        <f t="shared" si="4"/>
        <v/>
      </c>
      <c r="O34" s="49" t="e">
        <f>IF($E$4="Ydy","E",VLOOKUP(N34,Data!$C$3:$D$137,2,FALSE))</f>
        <v>#N/A</v>
      </c>
      <c r="P34" s="49" t="str">
        <f>IF(A34="","",IFERROR(IF(E30="Ydy",VLOOKUP(B34,LEADER!B29:D149,3,FALSE),VLOOKUP(B34,Data!B29:E163,4,FALSE)),"ERROR"))</f>
        <v/>
      </c>
      <c r="Q34" s="49" t="e">
        <f t="shared" si="5"/>
        <v>#N/A</v>
      </c>
    </row>
    <row r="35" spans="1:17" s="49" customFormat="1" ht="30" customHeight="1" x14ac:dyDescent="0.35">
      <c r="A35" s="4"/>
      <c r="B35" s="4"/>
      <c r="C35" s="4"/>
      <c r="D35" s="4"/>
      <c r="E35" s="4"/>
      <c r="F35" s="51"/>
      <c r="G35" s="50" t="str">
        <f t="shared" si="3"/>
        <v/>
      </c>
      <c r="H35" s="50" t="str">
        <f>IF(A35="","",Data!$G$2)</f>
        <v/>
      </c>
      <c r="I35" s="4"/>
      <c r="J35" s="51"/>
      <c r="K35" s="4"/>
      <c r="L35" s="4"/>
      <c r="M35" s="49" t="e">
        <f>IF($E$4="Ydy",VLOOKUP(A35,LEADER!$N$17:$O$30,2,FALSE),VLOOKUP(A35,Data!$O$17:$P$28,2,FALSE))</f>
        <v>#N/A</v>
      </c>
      <c r="N35" s="49" t="str">
        <f t="shared" si="4"/>
        <v/>
      </c>
      <c r="O35" s="49" t="e">
        <f>IF($E$4="Ydy","E",VLOOKUP(N35,Data!$C$3:$D$137,2,FALSE))</f>
        <v>#N/A</v>
      </c>
      <c r="P35" s="49" t="str">
        <f>IF(A35="","",IFERROR(IF(E31="Ydy",VLOOKUP(B35,LEADER!B30:D150,3,FALSE),VLOOKUP(B35,Data!B30:E164,4,FALSE)),"ERROR"))</f>
        <v/>
      </c>
      <c r="Q35" s="49" t="e">
        <f t="shared" si="5"/>
        <v>#N/A</v>
      </c>
    </row>
    <row r="36" spans="1:17" s="49" customFormat="1" ht="30" customHeight="1" x14ac:dyDescent="0.35">
      <c r="A36" s="4"/>
      <c r="B36" s="4"/>
      <c r="C36" s="4"/>
      <c r="D36" s="4"/>
      <c r="E36" s="4"/>
      <c r="F36" s="51"/>
      <c r="G36" s="50" t="str">
        <f t="shared" si="3"/>
        <v/>
      </c>
      <c r="H36" s="50" t="str">
        <f>IF(A36="","",Data!$G$2)</f>
        <v/>
      </c>
      <c r="I36" s="4"/>
      <c r="J36" s="51"/>
      <c r="K36" s="4"/>
      <c r="L36" s="4"/>
      <c r="M36" s="49" t="e">
        <f>IF($E$4="Ydy",VLOOKUP(A36,LEADER!$N$17:$O$30,2,FALSE),VLOOKUP(A36,Data!$O$17:$P$28,2,FALSE))</f>
        <v>#N/A</v>
      </c>
      <c r="N36" s="49" t="str">
        <f t="shared" si="4"/>
        <v/>
      </c>
      <c r="O36" s="49" t="e">
        <f>IF($E$4="Ydy","E",VLOOKUP(N36,Data!$C$3:$D$137,2,FALSE))</f>
        <v>#N/A</v>
      </c>
      <c r="P36" s="49" t="str">
        <f>IF(A36="","",IFERROR(IF(E32="Ydy",VLOOKUP(B36,LEADER!B31:D151,3,FALSE),VLOOKUP(B36,Data!B31:E165,4,FALSE)),"ERROR"))</f>
        <v/>
      </c>
      <c r="Q36" s="49" t="e">
        <f t="shared" si="5"/>
        <v>#N/A</v>
      </c>
    </row>
    <row r="37" spans="1:17" s="49" customFormat="1" ht="30" customHeight="1" x14ac:dyDescent="0.35">
      <c r="A37" s="4"/>
      <c r="B37" s="4"/>
      <c r="C37" s="4"/>
      <c r="D37" s="4"/>
      <c r="E37" s="4"/>
      <c r="F37" s="51"/>
      <c r="G37" s="50" t="str">
        <f t="shared" si="3"/>
        <v/>
      </c>
      <c r="H37" s="50" t="str">
        <f>IF(A37="","",Data!$G$2)</f>
        <v/>
      </c>
      <c r="I37" s="4"/>
      <c r="J37" s="51"/>
      <c r="K37" s="4"/>
      <c r="L37" s="4"/>
      <c r="M37" s="49" t="e">
        <f>IF($E$4="Ydy",VLOOKUP(A37,LEADER!$N$17:$O$30,2,FALSE),VLOOKUP(A37,Data!$O$17:$P$28,2,FALSE))</f>
        <v>#N/A</v>
      </c>
      <c r="N37" s="49" t="str">
        <f t="shared" si="4"/>
        <v/>
      </c>
      <c r="O37" s="49" t="e">
        <f>IF($E$4="Ydy","E",VLOOKUP(N37,Data!$C$3:$D$137,2,FALSE))</f>
        <v>#N/A</v>
      </c>
      <c r="P37" s="49" t="str">
        <f>IF(A37="","",IFERROR(IF(E33="Ydy",VLOOKUP(B37,LEADER!B32:D152,3,FALSE),VLOOKUP(B37,Data!B32:E166,4,FALSE)),"ERROR"))</f>
        <v/>
      </c>
      <c r="Q37" s="49" t="e">
        <f t="shared" si="5"/>
        <v>#N/A</v>
      </c>
    </row>
    <row r="38" spans="1:17" ht="30" customHeight="1" x14ac:dyDescent="0.35">
      <c r="A38" s="4"/>
      <c r="B38" s="4"/>
      <c r="C38" s="4"/>
      <c r="D38" s="4"/>
      <c r="E38" s="4"/>
      <c r="F38" s="51"/>
      <c r="G38" s="50" t="str">
        <f t="shared" si="3"/>
        <v/>
      </c>
      <c r="H38" s="50" t="str">
        <f>IF(A38="","",Data!$G$2)</f>
        <v/>
      </c>
      <c r="I38" s="4"/>
      <c r="J38" s="51"/>
      <c r="K38" s="4"/>
      <c r="L38" s="4"/>
      <c r="M38" s="49" t="e">
        <f>IF($E$4="Ydy",VLOOKUP(A38,LEADER!$N$17:$O$30,2,FALSE),VLOOKUP(A38,Data!$O$17:$P$28,2,FALSE))</f>
        <v>#N/A</v>
      </c>
      <c r="N38" s="49" t="str">
        <f t="shared" si="4"/>
        <v/>
      </c>
      <c r="O38" s="49" t="e">
        <f>IF($E$4="Ydy","E",VLOOKUP(N38,Data!$C$3:$D$137,2,FALSE))</f>
        <v>#N/A</v>
      </c>
      <c r="P38" s="49" t="str">
        <f>IF(A38="","",IFERROR(IF(E34="Ydy",VLOOKUP(B38,LEADER!B33:D153,3,FALSE),VLOOKUP(B38,Data!B33:E167,4,FALSE)),"ERROR"))</f>
        <v/>
      </c>
      <c r="Q38" s="49" t="e">
        <f t="shared" si="5"/>
        <v>#N/A</v>
      </c>
    </row>
    <row r="39" spans="1:17" ht="30" customHeight="1" x14ac:dyDescent="0.35">
      <c r="A39" s="4"/>
      <c r="B39" s="4"/>
      <c r="C39" s="4"/>
      <c r="D39" s="4"/>
      <c r="E39" s="4"/>
      <c r="F39" s="51"/>
      <c r="G39" s="50" t="str">
        <f t="shared" si="3"/>
        <v/>
      </c>
      <c r="H39" s="50" t="str">
        <f>IF(A39="","",Data!$G$2)</f>
        <v/>
      </c>
      <c r="I39" s="4"/>
      <c r="J39" s="51"/>
      <c r="K39" s="4"/>
      <c r="L39" s="4"/>
      <c r="M39" s="49" t="e">
        <f>IF($E$4="Ydy",VLOOKUP(A39,LEADER!$N$17:$O$30,2,FALSE),VLOOKUP(A39,Data!$O$17:$P$28,2,FALSE))</f>
        <v>#N/A</v>
      </c>
      <c r="N39" s="49" t="str">
        <f t="shared" si="4"/>
        <v/>
      </c>
      <c r="O39" s="49" t="e">
        <f>IF($E$4="Ydy","E",VLOOKUP(N39,Data!$C$3:$D$137,2,FALSE))</f>
        <v>#N/A</v>
      </c>
      <c r="P39" s="49" t="str">
        <f>IF(A39="","",IFERROR(IF(E35="Ydy",VLOOKUP(B39,LEADER!B34:D154,3,FALSE),VLOOKUP(B39,Data!B34:E168,4,FALSE)),"ERROR"))</f>
        <v/>
      </c>
      <c r="Q39" s="49" t="e">
        <f t="shared" si="5"/>
        <v>#N/A</v>
      </c>
    </row>
    <row r="40" spans="1:17" ht="30" customHeight="1" x14ac:dyDescent="0.35">
      <c r="A40" s="4"/>
      <c r="B40" s="4"/>
      <c r="C40" s="4"/>
      <c r="D40" s="4"/>
      <c r="E40" s="4"/>
      <c r="F40" s="51"/>
      <c r="G40" s="50" t="str">
        <f t="shared" si="3"/>
        <v/>
      </c>
      <c r="H40" s="50" t="str">
        <f>IF(A40="","",Data!$G$2)</f>
        <v/>
      </c>
      <c r="I40" s="4"/>
      <c r="J40" s="51"/>
      <c r="K40" s="4"/>
      <c r="L40" s="4"/>
      <c r="M40" s="49" t="e">
        <f>IF($E$4="Ydy",VLOOKUP(A40,LEADER!$N$17:$O$30,2,FALSE),VLOOKUP(A40,Data!$O$17:$P$28,2,FALSE))</f>
        <v>#N/A</v>
      </c>
      <c r="N40" s="49" t="str">
        <f t="shared" si="4"/>
        <v/>
      </c>
      <c r="O40" s="49" t="e">
        <f>IF($E$4="Ydy","E",VLOOKUP(N40,Data!$C$3:$D$137,2,FALSE))</f>
        <v>#N/A</v>
      </c>
      <c r="P40" s="49" t="str">
        <f>IF(A40="","",IFERROR(IF(E36="Ydy",VLOOKUP(B40,LEADER!B35:D155,3,FALSE),VLOOKUP(B40,Data!B35:E169,4,FALSE)),"ERROR"))</f>
        <v/>
      </c>
      <c r="Q40" s="49" t="e">
        <f t="shared" si="5"/>
        <v>#N/A</v>
      </c>
    </row>
    <row r="41" spans="1:17" ht="30" customHeight="1" x14ac:dyDescent="0.35">
      <c r="A41" s="4"/>
      <c r="B41" s="4"/>
      <c r="C41" s="4"/>
      <c r="D41" s="4"/>
      <c r="E41" s="4"/>
      <c r="F41" s="51"/>
      <c r="G41" s="50" t="str">
        <f t="shared" si="3"/>
        <v/>
      </c>
      <c r="H41" s="50" t="str">
        <f>IF(A41="","",Data!$G$2)</f>
        <v/>
      </c>
      <c r="I41" s="4"/>
      <c r="J41" s="51"/>
      <c r="K41" s="4"/>
      <c r="L41" s="4"/>
      <c r="M41" s="49" t="e">
        <f>IF($E$4="Ydy",VLOOKUP(A41,LEADER!$N$17:$O$30,2,FALSE),VLOOKUP(A41,Data!$O$17:$P$28,2,FALSE))</f>
        <v>#N/A</v>
      </c>
      <c r="N41" s="49" t="str">
        <f t="shared" si="4"/>
        <v/>
      </c>
      <c r="O41" s="49" t="e">
        <f>IF($E$4="Ydy","E",VLOOKUP(N41,Data!$C$3:$D$137,2,FALSE))</f>
        <v>#N/A</v>
      </c>
      <c r="P41" s="49" t="str">
        <f>IF(A41="","",IFERROR(IF(E37="Ydy",VLOOKUP(B41,LEADER!B36:D156,3,FALSE),VLOOKUP(B41,Data!B36:E170,4,FALSE)),"ERROR"))</f>
        <v/>
      </c>
      <c r="Q41" s="49" t="e">
        <f t="shared" si="5"/>
        <v>#N/A</v>
      </c>
    </row>
    <row r="42" spans="1:17" ht="30" customHeight="1" x14ac:dyDescent="0.35">
      <c r="A42" s="4"/>
      <c r="B42" s="4"/>
      <c r="C42" s="4"/>
      <c r="D42" s="4"/>
      <c r="E42" s="4"/>
      <c r="F42" s="51"/>
      <c r="G42" s="50" t="str">
        <f t="shared" si="3"/>
        <v/>
      </c>
      <c r="H42" s="50" t="str">
        <f>IF(A42="","",Data!$G$2)</f>
        <v/>
      </c>
      <c r="I42" s="4"/>
      <c r="J42" s="51"/>
      <c r="K42" s="4"/>
      <c r="L42" s="4"/>
      <c r="M42" s="49" t="e">
        <f>IF($E$4="Ydy",VLOOKUP(A42,LEADER!$N$17:$O$30,2,FALSE),VLOOKUP(A42,Data!$O$17:$P$28,2,FALSE))</f>
        <v>#N/A</v>
      </c>
      <c r="N42" s="49" t="str">
        <f t="shared" si="4"/>
        <v/>
      </c>
      <c r="O42" s="49" t="e">
        <f>IF($E$4="Ydy","E",VLOOKUP(N42,Data!$C$3:$D$137,2,FALSE))</f>
        <v>#N/A</v>
      </c>
      <c r="P42" s="49" t="str">
        <f>IF(A42="","",IFERROR(IF(E38="Ydy",VLOOKUP(B42,LEADER!B37:D157,3,FALSE),VLOOKUP(B42,Data!B37:E171,4,FALSE)),"ERROR"))</f>
        <v/>
      </c>
      <c r="Q42" s="49" t="e">
        <f t="shared" si="5"/>
        <v>#N/A</v>
      </c>
    </row>
    <row r="43" spans="1:17" ht="30" customHeight="1" x14ac:dyDescent="0.35">
      <c r="A43" s="4"/>
      <c r="B43" s="4"/>
      <c r="C43" s="4"/>
      <c r="D43" s="4"/>
      <c r="E43" s="4"/>
      <c r="F43" s="51"/>
      <c r="G43" s="50" t="str">
        <f t="shared" si="3"/>
        <v/>
      </c>
      <c r="H43" s="50" t="str">
        <f>IF(A43="","",Data!$G$2)</f>
        <v/>
      </c>
      <c r="I43" s="4"/>
      <c r="J43" s="51"/>
      <c r="K43" s="4"/>
      <c r="L43" s="4"/>
      <c r="M43" s="49" t="e">
        <f>IF($E$4="Ydy",VLOOKUP(A43,LEADER!$N$17:$O$30,2,FALSE),VLOOKUP(A43,Data!$O$17:$P$28,2,FALSE))</f>
        <v>#N/A</v>
      </c>
      <c r="N43" s="49" t="str">
        <f t="shared" si="4"/>
        <v/>
      </c>
      <c r="O43" s="49" t="e">
        <f>IF($E$4="Ydy","E",VLOOKUP(N43,Data!$C$3:$D$137,2,FALSE))</f>
        <v>#N/A</v>
      </c>
      <c r="P43" s="49" t="str">
        <f>IF(A43="","",IFERROR(IF(E39="Ydy",VLOOKUP(B43,LEADER!B38:D158,3,FALSE),VLOOKUP(B43,Data!B38:E172,4,FALSE)),"ERROR"))</f>
        <v/>
      </c>
      <c r="Q43" s="49" t="e">
        <f t="shared" si="5"/>
        <v>#N/A</v>
      </c>
    </row>
    <row r="44" spans="1:17" ht="30" customHeight="1" x14ac:dyDescent="0.35">
      <c r="A44" s="4"/>
      <c r="B44" s="4"/>
      <c r="C44" s="4"/>
      <c r="D44" s="4"/>
      <c r="E44" s="4"/>
      <c r="F44" s="51"/>
      <c r="G44" s="50" t="str">
        <f t="shared" si="3"/>
        <v/>
      </c>
      <c r="H44" s="50" t="str">
        <f>IF(A44="","",Data!$G$2)</f>
        <v/>
      </c>
      <c r="I44" s="4"/>
      <c r="J44" s="51"/>
      <c r="K44" s="4"/>
      <c r="L44" s="4"/>
      <c r="M44" s="49" t="e">
        <f>IF($E$4="Ydy",VLOOKUP(A44,LEADER!$N$17:$O$30,2,FALSE),VLOOKUP(A44,Data!$O$17:$P$28,2,FALSE))</f>
        <v>#N/A</v>
      </c>
      <c r="N44" s="49" t="str">
        <f t="shared" si="4"/>
        <v/>
      </c>
      <c r="O44" s="49" t="e">
        <f>IF($E$4="Ydy","E",VLOOKUP(N44,Data!$C$3:$D$137,2,FALSE))</f>
        <v>#N/A</v>
      </c>
      <c r="P44" s="49" t="str">
        <f>IF(A44="","",IFERROR(IF(E40="Ydy",VLOOKUP(B44,LEADER!B39:D159,3,FALSE),VLOOKUP(B44,Data!B39:E173,4,FALSE)),"ERROR"))</f>
        <v/>
      </c>
      <c r="Q44" s="49" t="e">
        <f t="shared" si="5"/>
        <v>#N/A</v>
      </c>
    </row>
    <row r="45" spans="1:17" ht="30" customHeight="1" x14ac:dyDescent="0.35">
      <c r="A45" s="4"/>
      <c r="B45" s="4"/>
      <c r="C45" s="4"/>
      <c r="D45" s="4"/>
      <c r="E45" s="4"/>
      <c r="F45" s="51"/>
      <c r="G45" s="50" t="str">
        <f t="shared" si="3"/>
        <v/>
      </c>
      <c r="H45" s="50" t="str">
        <f>IF(A45="","",Data!$G$2)</f>
        <v/>
      </c>
      <c r="I45" s="4"/>
      <c r="J45" s="51"/>
      <c r="K45" s="4"/>
      <c r="L45" s="4"/>
      <c r="M45" s="49" t="e">
        <f>IF($E$4="Ydy",VLOOKUP(A45,LEADER!$N$17:$O$30,2,FALSE),VLOOKUP(A45,Data!$O$17:$P$28,2,FALSE))</f>
        <v>#N/A</v>
      </c>
      <c r="N45" s="49" t="str">
        <f t="shared" si="4"/>
        <v/>
      </c>
      <c r="O45" s="49" t="e">
        <f>IF($E$4="Ydy","E",VLOOKUP(N45,Data!$C$3:$D$137,2,FALSE))</f>
        <v>#N/A</v>
      </c>
      <c r="P45" s="49" t="str">
        <f>IF(A45="","",IFERROR(IF(E41="Ydy",VLOOKUP(B45,LEADER!B40:D160,3,FALSE),VLOOKUP(B45,Data!B40:E174,4,FALSE)),"ERROR"))</f>
        <v/>
      </c>
      <c r="Q45" s="49" t="e">
        <f t="shared" si="5"/>
        <v>#N/A</v>
      </c>
    </row>
    <row r="46" spans="1:17" ht="30" customHeight="1" x14ac:dyDescent="0.35">
      <c r="A46" s="4"/>
      <c r="B46" s="4"/>
      <c r="C46" s="4"/>
      <c r="D46" s="4"/>
      <c r="E46" s="4"/>
      <c r="F46" s="51"/>
      <c r="G46" s="50" t="str">
        <f t="shared" si="3"/>
        <v/>
      </c>
      <c r="H46" s="50" t="str">
        <f>IF(A46="","",Data!$G$2)</f>
        <v/>
      </c>
      <c r="I46" s="4"/>
      <c r="J46" s="51"/>
      <c r="K46" s="4"/>
      <c r="L46" s="4"/>
      <c r="M46" s="49" t="e">
        <f>IF($E$4="Ydy",VLOOKUP(A46,LEADER!$N$17:$O$30,2,FALSE),VLOOKUP(A46,Data!$O$17:$P$28,2,FALSE))</f>
        <v>#N/A</v>
      </c>
      <c r="N46" s="49" t="str">
        <f t="shared" si="4"/>
        <v/>
      </c>
      <c r="O46" s="49" t="e">
        <f>IF($E$4="Ydy","E",VLOOKUP(N46,Data!$C$3:$D$137,2,FALSE))</f>
        <v>#N/A</v>
      </c>
      <c r="P46" s="49" t="str">
        <f>IF(A46="","",IFERROR(IF(E42="Ydy",VLOOKUP(B46,LEADER!B41:D161,3,FALSE),VLOOKUP(B46,Data!B41:E175,4,FALSE)),"ERROR"))</f>
        <v/>
      </c>
      <c r="Q46" s="49" t="e">
        <f t="shared" si="5"/>
        <v>#N/A</v>
      </c>
    </row>
    <row r="47" spans="1:17" ht="30" customHeight="1" x14ac:dyDescent="0.35">
      <c r="A47" s="4"/>
      <c r="B47" s="4"/>
      <c r="C47" s="4"/>
      <c r="D47" s="4"/>
      <c r="E47" s="4"/>
      <c r="F47" s="51"/>
      <c r="G47" s="50" t="str">
        <f t="shared" si="3"/>
        <v/>
      </c>
      <c r="H47" s="50" t="str">
        <f>IF(A47="","",Data!$G$2)</f>
        <v/>
      </c>
      <c r="I47" s="4"/>
      <c r="J47" s="51"/>
      <c r="K47" s="4"/>
      <c r="L47" s="4"/>
      <c r="M47" s="49" t="e">
        <f>IF($E$4="Ydy",VLOOKUP(A47,LEADER!$N$17:$O$30,2,FALSE),VLOOKUP(A47,Data!$O$17:$P$28,2,FALSE))</f>
        <v>#N/A</v>
      </c>
      <c r="N47" s="49" t="str">
        <f t="shared" si="4"/>
        <v/>
      </c>
      <c r="O47" s="49" t="e">
        <f>IF($E$4="Ydy","E",VLOOKUP(N47,Data!$C$3:$D$137,2,FALSE))</f>
        <v>#N/A</v>
      </c>
      <c r="P47" s="49" t="str">
        <f>IF(A47="","",IFERROR(IF(E43="Ydy",VLOOKUP(B47,LEADER!B42:D162,3,FALSE),VLOOKUP(B47,Data!B42:E176,4,FALSE)),"ERROR"))</f>
        <v/>
      </c>
      <c r="Q47" s="49" t="e">
        <f t="shared" si="5"/>
        <v>#N/A</v>
      </c>
    </row>
    <row r="48" spans="1:17" ht="30" customHeight="1" x14ac:dyDescent="0.35">
      <c r="A48" s="4"/>
      <c r="B48" s="4"/>
      <c r="C48" s="4"/>
      <c r="D48" s="4"/>
      <c r="E48" s="4"/>
      <c r="F48" s="51"/>
      <c r="G48" s="50" t="str">
        <f t="shared" si="3"/>
        <v/>
      </c>
      <c r="H48" s="50" t="str">
        <f>IF(A48="","",Data!$G$2)</f>
        <v/>
      </c>
      <c r="I48" s="4"/>
      <c r="J48" s="51"/>
      <c r="K48" s="4"/>
      <c r="L48" s="4"/>
      <c r="M48" s="49" t="e">
        <f>IF($E$4="Ydy",VLOOKUP(A48,LEADER!$N$17:$O$30,2,FALSE),VLOOKUP(A48,Data!$O$17:$P$28,2,FALSE))</f>
        <v>#N/A</v>
      </c>
      <c r="N48" s="49" t="str">
        <f t="shared" si="4"/>
        <v/>
      </c>
      <c r="O48" s="49" t="e">
        <f>IF($E$4="Ydy","E",VLOOKUP(N48,Data!$C$3:$D$137,2,FALSE))</f>
        <v>#N/A</v>
      </c>
      <c r="P48" s="49" t="str">
        <f>IF(A48="","",IFERROR(IF(E44="Ydy",VLOOKUP(B48,LEADER!B43:D163,3,FALSE),VLOOKUP(B48,Data!B43:E177,4,FALSE)),"ERROR"))</f>
        <v/>
      </c>
      <c r="Q48" s="49" t="e">
        <f t="shared" si="5"/>
        <v>#N/A</v>
      </c>
    </row>
    <row r="49" spans="1:17" ht="30" customHeight="1" x14ac:dyDescent="0.35">
      <c r="A49" s="4"/>
      <c r="B49" s="4"/>
      <c r="C49" s="4"/>
      <c r="D49" s="4"/>
      <c r="E49" s="4"/>
      <c r="F49" s="51"/>
      <c r="G49" s="50" t="str">
        <f t="shared" si="3"/>
        <v/>
      </c>
      <c r="H49" s="50" t="str">
        <f>IF(A49="","",Data!$G$2)</f>
        <v/>
      </c>
      <c r="I49" s="4"/>
      <c r="J49" s="51"/>
      <c r="K49" s="4"/>
      <c r="L49" s="4"/>
      <c r="M49" s="49" t="e">
        <f>IF($E$4="Ydy",VLOOKUP(A49,LEADER!$N$17:$O$30,2,FALSE),VLOOKUP(A49,Data!$O$17:$P$28,2,FALSE))</f>
        <v>#N/A</v>
      </c>
      <c r="N49" s="49" t="str">
        <f t="shared" si="4"/>
        <v/>
      </c>
      <c r="O49" s="49" t="e">
        <f>IF($E$4="Ydy","E",VLOOKUP(N49,Data!$C$3:$D$137,2,FALSE))</f>
        <v>#N/A</v>
      </c>
      <c r="P49" s="49" t="str">
        <f>IF(A49="","",IFERROR(IF(E45="Ydy",VLOOKUP(B49,LEADER!B44:D164,3,FALSE),VLOOKUP(B49,Data!B44:E178,4,FALSE)),"ERROR"))</f>
        <v/>
      </c>
      <c r="Q49" s="49" t="e">
        <f t="shared" si="5"/>
        <v>#N/A</v>
      </c>
    </row>
    <row r="50" spans="1:17" ht="30" customHeight="1" x14ac:dyDescent="0.35">
      <c r="A50" s="4"/>
      <c r="B50" s="4"/>
      <c r="C50" s="4"/>
      <c r="D50" s="4"/>
      <c r="E50" s="4"/>
      <c r="F50" s="51"/>
      <c r="G50" s="50" t="str">
        <f t="shared" si="3"/>
        <v/>
      </c>
      <c r="H50" s="50" t="str">
        <f>IF(A50="","",Data!$G$2)</f>
        <v/>
      </c>
      <c r="I50" s="4"/>
      <c r="J50" s="51"/>
      <c r="K50" s="4"/>
      <c r="L50" s="4"/>
      <c r="M50" s="49" t="e">
        <f>IF($E$4="Ydy",VLOOKUP(A50,LEADER!$N$17:$O$30,2,FALSE),VLOOKUP(A50,Data!$O$17:$P$28,2,FALSE))</f>
        <v>#N/A</v>
      </c>
      <c r="N50" s="49" t="str">
        <f t="shared" si="4"/>
        <v/>
      </c>
      <c r="O50" s="49" t="e">
        <f>IF($E$4="Ydy","E",VLOOKUP(N50,Data!$C$3:$D$137,2,FALSE))</f>
        <v>#N/A</v>
      </c>
      <c r="P50" s="49" t="str">
        <f>IF(A50="","",IFERROR(IF(E46="Ydy",VLOOKUP(B50,LEADER!B45:D165,3,FALSE),VLOOKUP(B50,Data!B45:E179,4,FALSE)),"ERROR"))</f>
        <v/>
      </c>
      <c r="Q50" s="49" t="e">
        <f t="shared" si="5"/>
        <v>#N/A</v>
      </c>
    </row>
    <row r="51" spans="1:17" ht="30" customHeight="1" x14ac:dyDescent="0.35">
      <c r="A51" s="4"/>
      <c r="B51" s="4"/>
      <c r="C51" s="4"/>
      <c r="D51" s="4"/>
      <c r="E51" s="4"/>
      <c r="F51" s="51"/>
      <c r="G51" s="50" t="str">
        <f t="shared" si="3"/>
        <v/>
      </c>
      <c r="H51" s="50" t="str">
        <f>IF(A51="","",Data!$G$2)</f>
        <v/>
      </c>
      <c r="I51" s="4"/>
      <c r="J51" s="51"/>
      <c r="K51" s="4"/>
      <c r="L51" s="4"/>
      <c r="M51" s="49" t="e">
        <f>IF($E$4="Ydy",VLOOKUP(A51,LEADER!$N$17:$O$30,2,FALSE),VLOOKUP(A51,Data!$O$17:$P$28,2,FALSE))</f>
        <v>#N/A</v>
      </c>
      <c r="N51" s="49" t="str">
        <f t="shared" si="4"/>
        <v/>
      </c>
      <c r="O51" s="49" t="e">
        <f>IF($E$4="Ydy","E",VLOOKUP(N51,Data!$C$3:$D$137,2,FALSE))</f>
        <v>#N/A</v>
      </c>
      <c r="P51" s="49" t="str">
        <f>IF(A51="","",IFERROR(IF(E47="Ydy",VLOOKUP(B51,LEADER!B46:D166,3,FALSE),VLOOKUP(B51,Data!B46:E180,4,FALSE)),"ERROR"))</f>
        <v/>
      </c>
      <c r="Q51" s="49" t="e">
        <f t="shared" si="5"/>
        <v>#N/A</v>
      </c>
    </row>
    <row r="52" spans="1:17" ht="30" customHeight="1" x14ac:dyDescent="0.35">
      <c r="A52" s="4"/>
      <c r="B52" s="4"/>
      <c r="C52" s="4"/>
      <c r="D52" s="4"/>
      <c r="E52" s="4"/>
      <c r="F52" s="51"/>
      <c r="G52" s="50" t="str">
        <f t="shared" si="3"/>
        <v/>
      </c>
      <c r="H52" s="50" t="str">
        <f>IF(A52="","",Data!$G$2)</f>
        <v/>
      </c>
      <c r="I52" s="4"/>
      <c r="J52" s="51"/>
      <c r="K52" s="4"/>
      <c r="L52" s="4"/>
      <c r="M52" s="49" t="e">
        <f>IF($E$4="Ydy",VLOOKUP(A52,LEADER!$N$17:$O$30,2,FALSE),VLOOKUP(A52,Data!$O$17:$P$28,2,FALSE))</f>
        <v>#N/A</v>
      </c>
      <c r="N52" s="49" t="str">
        <f t="shared" si="4"/>
        <v/>
      </c>
      <c r="O52" s="49" t="e">
        <f>IF($E$4="Ydy","E",VLOOKUP(N52,Data!$C$3:$D$137,2,FALSE))</f>
        <v>#N/A</v>
      </c>
      <c r="P52" s="49" t="str">
        <f>IF(A52="","",IFERROR(IF(E48="Ydy",VLOOKUP(B52,LEADER!B47:D167,3,FALSE),VLOOKUP(B52,Data!B47:E181,4,FALSE)),"ERROR"))</f>
        <v/>
      </c>
      <c r="Q52" s="49" t="e">
        <f t="shared" si="5"/>
        <v>#N/A</v>
      </c>
    </row>
    <row r="53" spans="1:17" ht="30" customHeight="1" x14ac:dyDescent="0.35">
      <c r="A53" s="4"/>
      <c r="B53" s="4"/>
      <c r="C53" s="4"/>
      <c r="D53" s="4"/>
      <c r="E53" s="4"/>
      <c r="F53" s="51"/>
      <c r="G53" s="50" t="str">
        <f t="shared" si="3"/>
        <v/>
      </c>
      <c r="H53" s="50" t="str">
        <f>IF(A53="","",Data!$G$2)</f>
        <v/>
      </c>
      <c r="I53" s="4"/>
      <c r="J53" s="51"/>
      <c r="K53" s="4"/>
      <c r="L53" s="4"/>
      <c r="M53" s="49" t="e">
        <f>IF($E$4="Ydy",VLOOKUP(A53,LEADER!$N$17:$O$30,2,FALSE),VLOOKUP(A53,Data!$O$17:$P$28,2,FALSE))</f>
        <v>#N/A</v>
      </c>
      <c r="N53" s="49" t="str">
        <f t="shared" si="4"/>
        <v/>
      </c>
      <c r="O53" s="49" t="e">
        <f>IF($E$4="Ydy","E",VLOOKUP(N53,Data!$C$3:$D$137,2,FALSE))</f>
        <v>#N/A</v>
      </c>
      <c r="P53" s="49" t="str">
        <f>IF(A53="","",IFERROR(IF(E49="Ydy",VLOOKUP(B53,LEADER!B48:D168,3,FALSE),VLOOKUP(B53,Data!B48:E182,4,FALSE)),"ERROR"))</f>
        <v/>
      </c>
      <c r="Q53" s="49" t="e">
        <f t="shared" si="5"/>
        <v>#N/A</v>
      </c>
    </row>
    <row r="54" spans="1:17" ht="30" customHeight="1" x14ac:dyDescent="0.35">
      <c r="A54" s="4"/>
      <c r="B54" s="4"/>
      <c r="C54" s="4"/>
      <c r="D54" s="4"/>
      <c r="E54" s="4"/>
      <c r="F54" s="51"/>
      <c r="G54" s="50" t="str">
        <f t="shared" si="3"/>
        <v/>
      </c>
      <c r="H54" s="50" t="str">
        <f>IF(A54="","",Data!$G$2)</f>
        <v/>
      </c>
      <c r="I54" s="4"/>
      <c r="J54" s="51"/>
      <c r="K54" s="4"/>
      <c r="L54" s="4"/>
      <c r="M54" s="49" t="e">
        <f>IF($E$4="Ydy",VLOOKUP(A54,LEADER!$N$17:$O$30,2,FALSE),VLOOKUP(A54,Data!$O$17:$P$28,2,FALSE))</f>
        <v>#N/A</v>
      </c>
      <c r="N54" s="49" t="str">
        <f t="shared" si="4"/>
        <v/>
      </c>
      <c r="O54" s="49" t="e">
        <f>IF($E$4="Ydy","E",VLOOKUP(N54,Data!$C$3:$D$137,2,FALSE))</f>
        <v>#N/A</v>
      </c>
      <c r="P54" s="49" t="str">
        <f>IF(A54="","",IFERROR(IF(E50="Ydy",VLOOKUP(B54,LEADER!B49:D169,3,FALSE),VLOOKUP(B54,Data!B49:E183,4,FALSE)),"ERROR"))</f>
        <v/>
      </c>
      <c r="Q54" s="49" t="e">
        <f t="shared" si="5"/>
        <v>#N/A</v>
      </c>
    </row>
    <row r="55" spans="1:17" ht="30" customHeight="1" x14ac:dyDescent="0.35">
      <c r="A55" s="4"/>
      <c r="B55" s="4"/>
      <c r="C55" s="4"/>
      <c r="D55" s="4"/>
      <c r="E55" s="4"/>
      <c r="F55" s="51"/>
      <c r="G55" s="50" t="str">
        <f t="shared" si="3"/>
        <v/>
      </c>
      <c r="H55" s="50" t="str">
        <f>IF(A55="","",Data!$G$2)</f>
        <v/>
      </c>
      <c r="I55" s="4"/>
      <c r="J55" s="51"/>
      <c r="K55" s="4"/>
      <c r="L55" s="4"/>
      <c r="M55" s="49" t="e">
        <f>IF($E$4="Ydy",VLOOKUP(A55,LEADER!$N$17:$O$30,2,FALSE),VLOOKUP(A55,Data!$O$17:$P$28,2,FALSE))</f>
        <v>#N/A</v>
      </c>
      <c r="N55" s="49" t="str">
        <f t="shared" si="4"/>
        <v/>
      </c>
      <c r="O55" s="49" t="e">
        <f>IF($E$4="Ydy","E",VLOOKUP(N55,Data!$C$3:$D$137,2,FALSE))</f>
        <v>#N/A</v>
      </c>
      <c r="P55" s="49" t="str">
        <f>IF(A55="","",IFERROR(IF(E51="Ydy",VLOOKUP(B55,LEADER!B50:D170,3,FALSE),VLOOKUP(B55,Data!B50:E184,4,FALSE)),"ERROR"))</f>
        <v/>
      </c>
      <c r="Q55" s="49" t="e">
        <f t="shared" si="5"/>
        <v>#N/A</v>
      </c>
    </row>
    <row r="56" spans="1:17" ht="30" customHeight="1" x14ac:dyDescent="0.35">
      <c r="A56" s="4"/>
      <c r="B56" s="4"/>
      <c r="C56" s="4"/>
      <c r="D56" s="4"/>
      <c r="E56" s="4"/>
      <c r="F56" s="51"/>
      <c r="G56" s="50" t="str">
        <f t="shared" si="3"/>
        <v/>
      </c>
      <c r="H56" s="50" t="str">
        <f>IF(A56="","",Data!$G$2)</f>
        <v/>
      </c>
      <c r="I56" s="4"/>
      <c r="J56" s="51"/>
      <c r="K56" s="4"/>
      <c r="L56" s="4"/>
      <c r="M56" s="49" t="e">
        <f>IF($E$4="Ydy",VLOOKUP(A56,LEADER!$N$17:$O$30,2,FALSE),VLOOKUP(A56,Data!$O$17:$P$28,2,FALSE))</f>
        <v>#N/A</v>
      </c>
      <c r="N56" s="49" t="str">
        <f t="shared" si="4"/>
        <v/>
      </c>
      <c r="O56" s="49" t="e">
        <f>IF($E$4="Ydy","E",VLOOKUP(N56,Data!$C$3:$D$137,2,FALSE))</f>
        <v>#N/A</v>
      </c>
      <c r="P56" s="49" t="str">
        <f>IF(A56="","",IFERROR(IF(E52="Ydy",VLOOKUP(B56,LEADER!B51:D171,3,FALSE),VLOOKUP(B56,Data!B51:E185,4,FALSE)),"ERROR"))</f>
        <v/>
      </c>
      <c r="Q56" s="49" t="e">
        <f t="shared" si="5"/>
        <v>#N/A</v>
      </c>
    </row>
    <row r="57" spans="1:17" ht="30" customHeight="1" x14ac:dyDescent="0.35">
      <c r="A57" s="4"/>
      <c r="B57" s="4"/>
      <c r="C57" s="4"/>
      <c r="D57" s="4"/>
      <c r="E57" s="4"/>
      <c r="F57" s="51"/>
      <c r="G57" s="50" t="str">
        <f t="shared" si="3"/>
        <v/>
      </c>
      <c r="H57" s="50" t="str">
        <f>IF(A57="","",Data!$G$2)</f>
        <v/>
      </c>
      <c r="I57" s="4"/>
      <c r="J57" s="51"/>
      <c r="K57" s="4"/>
      <c r="L57" s="4"/>
      <c r="M57" s="49" t="e">
        <f>IF($E$4="Ydy",VLOOKUP(A57,LEADER!$N$17:$O$30,2,FALSE),VLOOKUP(A57,Data!$O$17:$P$28,2,FALSE))</f>
        <v>#N/A</v>
      </c>
      <c r="N57" s="49" t="str">
        <f t="shared" si="4"/>
        <v/>
      </c>
      <c r="O57" s="49" t="e">
        <f>IF($E$4="Ydy","E",VLOOKUP(N57,Data!$C$3:$D$137,2,FALSE))</f>
        <v>#N/A</v>
      </c>
      <c r="P57" s="49" t="str">
        <f>IF(A57="","",IFERROR(IF(E53="Ydy",VLOOKUP(B57,LEADER!B52:D172,3,FALSE),VLOOKUP(B57,Data!B52:E186,4,FALSE)),"ERROR"))</f>
        <v/>
      </c>
      <c r="Q57" s="49" t="e">
        <f t="shared" si="5"/>
        <v>#N/A</v>
      </c>
    </row>
    <row r="58" spans="1:17" ht="30" customHeight="1" x14ac:dyDescent="0.35">
      <c r="A58" s="4"/>
      <c r="B58" s="4"/>
      <c r="C58" s="4"/>
      <c r="D58" s="4"/>
      <c r="E58" s="4"/>
      <c r="F58" s="51"/>
      <c r="G58" s="50" t="str">
        <f t="shared" si="3"/>
        <v/>
      </c>
      <c r="H58" s="50" t="str">
        <f>IF(A58="","",Data!$G$2)</f>
        <v/>
      </c>
      <c r="I58" s="4"/>
      <c r="J58" s="51"/>
      <c r="K58" s="4"/>
      <c r="L58" s="4"/>
      <c r="M58" s="49" t="e">
        <f>IF($E$4="Ydy",VLOOKUP(A58,LEADER!$N$17:$O$30,2,FALSE),VLOOKUP(A58,Data!$O$17:$P$28,2,FALSE))</f>
        <v>#N/A</v>
      </c>
      <c r="N58" s="49" t="str">
        <f t="shared" si="4"/>
        <v/>
      </c>
      <c r="O58" s="49" t="e">
        <f>IF($E$4="Ydy","E",VLOOKUP(N58,Data!$C$3:$D$137,2,FALSE))</f>
        <v>#N/A</v>
      </c>
      <c r="P58" s="49" t="str">
        <f>IF(A58="","",IFERROR(IF(E54="Ydy",VLOOKUP(B58,LEADER!B53:D173,3,FALSE),VLOOKUP(B58,Data!B53:E187,4,FALSE)),"ERROR"))</f>
        <v/>
      </c>
      <c r="Q58" s="49" t="e">
        <f t="shared" si="5"/>
        <v>#N/A</v>
      </c>
    </row>
    <row r="59" spans="1:17" ht="30" customHeight="1" x14ac:dyDescent="0.35">
      <c r="A59" s="4"/>
      <c r="B59" s="4"/>
      <c r="C59" s="4"/>
      <c r="D59" s="4"/>
      <c r="E59" s="4"/>
      <c r="F59" s="51"/>
      <c r="G59" s="50" t="str">
        <f t="shared" si="3"/>
        <v/>
      </c>
      <c r="H59" s="50" t="str">
        <f>IF(A59="","",Data!$G$2)</f>
        <v/>
      </c>
      <c r="I59" s="4"/>
      <c r="J59" s="51"/>
      <c r="K59" s="4"/>
      <c r="L59" s="4"/>
      <c r="M59" s="49" t="e">
        <f>IF($E$4="Ydy",VLOOKUP(A59,LEADER!$N$17:$O$30,2,FALSE),VLOOKUP(A59,Data!$O$17:$P$28,2,FALSE))</f>
        <v>#N/A</v>
      </c>
      <c r="N59" s="49" t="str">
        <f t="shared" si="4"/>
        <v/>
      </c>
      <c r="O59" s="49" t="e">
        <f>IF($E$4="Ydy","E",VLOOKUP(N59,Data!$C$3:$D$137,2,FALSE))</f>
        <v>#N/A</v>
      </c>
      <c r="P59" s="49" t="str">
        <f>IF(A59="","",IFERROR(IF(E55="Ydy",VLOOKUP(B59,LEADER!B54:D174,3,FALSE),VLOOKUP(B59,Data!B54:E188,4,FALSE)),"ERROR"))</f>
        <v/>
      </c>
      <c r="Q59" s="49" t="e">
        <f t="shared" si="5"/>
        <v>#N/A</v>
      </c>
    </row>
    <row r="60" spans="1:17" ht="30" customHeight="1" x14ac:dyDescent="0.35">
      <c r="A60" s="4"/>
      <c r="B60" s="4"/>
      <c r="C60" s="4"/>
      <c r="D60" s="4"/>
      <c r="E60" s="4"/>
      <c r="F60" s="51"/>
      <c r="G60" s="50" t="str">
        <f t="shared" si="3"/>
        <v/>
      </c>
      <c r="H60" s="50" t="str">
        <f>IF(A60="","",Data!$G$2)</f>
        <v/>
      </c>
      <c r="I60" s="4"/>
      <c r="J60" s="51"/>
      <c r="K60" s="4"/>
      <c r="L60" s="4"/>
      <c r="M60" s="49" t="e">
        <f>IF($E$4="Ydy",VLOOKUP(A60,LEADER!$N$17:$O$30,2,FALSE),VLOOKUP(A60,Data!$O$17:$P$28,2,FALSE))</f>
        <v>#N/A</v>
      </c>
      <c r="N60" s="49" t="str">
        <f t="shared" si="4"/>
        <v/>
      </c>
      <c r="O60" s="49" t="e">
        <f>IF($E$4="Ydy","E",VLOOKUP(N60,Data!$C$3:$D$137,2,FALSE))</f>
        <v>#N/A</v>
      </c>
      <c r="P60" s="49" t="str">
        <f>IF(A60="","",IFERROR(IF(E56="Ydy",VLOOKUP(B60,LEADER!B55:D175,3,FALSE),VLOOKUP(B60,Data!B55:E189,4,FALSE)),"ERROR"))</f>
        <v/>
      </c>
      <c r="Q60" s="49" t="e">
        <f t="shared" si="5"/>
        <v>#N/A</v>
      </c>
    </row>
    <row r="61" spans="1:17" ht="30" customHeight="1" x14ac:dyDescent="0.35">
      <c r="A61" s="4"/>
      <c r="B61" s="4"/>
      <c r="C61" s="4"/>
      <c r="D61" s="4"/>
      <c r="E61" s="4"/>
      <c r="F61" s="51"/>
      <c r="G61" s="50" t="str">
        <f t="shared" si="3"/>
        <v/>
      </c>
      <c r="H61" s="50" t="str">
        <f>IF(A61="","",Data!$G$2)</f>
        <v/>
      </c>
      <c r="I61" s="4"/>
      <c r="J61" s="51"/>
      <c r="K61" s="4"/>
      <c r="L61" s="4"/>
      <c r="M61" s="49" t="e">
        <f>IF($E$4="Ydy",VLOOKUP(A61,LEADER!$N$17:$O$30,2,FALSE),VLOOKUP(A61,Data!$O$17:$P$28,2,FALSE))</f>
        <v>#N/A</v>
      </c>
      <c r="N61" s="49" t="str">
        <f t="shared" si="4"/>
        <v/>
      </c>
      <c r="O61" s="49" t="e">
        <f>IF($E$4="Ydy","E",VLOOKUP(N61,Data!$C$3:$D$137,2,FALSE))</f>
        <v>#N/A</v>
      </c>
      <c r="P61" s="49" t="str">
        <f>IF(A61="","",IFERROR(IF(E57="Ydy",VLOOKUP(B61,LEADER!B56:D176,3,FALSE),VLOOKUP(B61,Data!B56:E190,4,FALSE)),"ERROR"))</f>
        <v/>
      </c>
      <c r="Q61" s="49" t="e">
        <f t="shared" si="5"/>
        <v>#N/A</v>
      </c>
    </row>
    <row r="62" spans="1:17" ht="30" customHeight="1" x14ac:dyDescent="0.35">
      <c r="A62" s="4"/>
      <c r="B62" s="4"/>
      <c r="C62" s="4"/>
      <c r="D62" s="4"/>
      <c r="E62" s="4"/>
      <c r="F62" s="51"/>
      <c r="G62" s="50" t="str">
        <f t="shared" si="3"/>
        <v/>
      </c>
      <c r="H62" s="50" t="str">
        <f>IF(A62="","",Data!$G$2)</f>
        <v/>
      </c>
      <c r="I62" s="4"/>
      <c r="J62" s="51"/>
      <c r="K62" s="4"/>
      <c r="L62" s="4"/>
      <c r="M62" s="49" t="e">
        <f>IF($E$4="Ydy",VLOOKUP(A62,LEADER!$N$17:$O$30,2,FALSE),VLOOKUP(A62,Data!$O$17:$P$28,2,FALSE))</f>
        <v>#N/A</v>
      </c>
      <c r="N62" s="49" t="str">
        <f t="shared" si="4"/>
        <v/>
      </c>
      <c r="O62" s="49" t="e">
        <f>IF($E$4="Ydy","E",VLOOKUP(N62,Data!$C$3:$D$137,2,FALSE))</f>
        <v>#N/A</v>
      </c>
      <c r="P62" s="49" t="str">
        <f>IF(A62="","",IFERROR(IF(E58="Ydy",VLOOKUP(B62,LEADER!B57:D177,3,FALSE),VLOOKUP(B62,Data!B57:E191,4,FALSE)),"ERROR"))</f>
        <v/>
      </c>
      <c r="Q62" s="49" t="e">
        <f t="shared" si="5"/>
        <v>#N/A</v>
      </c>
    </row>
    <row r="63" spans="1:17" ht="30" customHeight="1" x14ac:dyDescent="0.35">
      <c r="A63" s="4"/>
      <c r="B63" s="4"/>
      <c r="C63" s="4"/>
      <c r="D63" s="4"/>
      <c r="E63" s="4"/>
      <c r="F63" s="51"/>
      <c r="G63" s="50" t="str">
        <f t="shared" si="3"/>
        <v/>
      </c>
      <c r="H63" s="50" t="str">
        <f>IF(A63="","",Data!$G$2)</f>
        <v/>
      </c>
      <c r="I63" s="4"/>
      <c r="J63" s="51"/>
      <c r="K63" s="4"/>
      <c r="L63" s="4"/>
      <c r="M63" s="49" t="e">
        <f>IF($E$4="Ydy",VLOOKUP(A63,LEADER!$N$17:$O$30,2,FALSE),VLOOKUP(A63,Data!$O$17:$P$28,2,FALSE))</f>
        <v>#N/A</v>
      </c>
      <c r="N63" s="49" t="str">
        <f t="shared" si="4"/>
        <v/>
      </c>
      <c r="O63" s="49" t="e">
        <f>IF($E$4="Ydy","E",VLOOKUP(N63,Data!$C$3:$D$137,2,FALSE))</f>
        <v>#N/A</v>
      </c>
      <c r="P63" s="49" t="str">
        <f>IF(A63="","",IFERROR(IF(E59="Ydy",VLOOKUP(B63,LEADER!B58:D178,3,FALSE),VLOOKUP(B63,Data!B58:E192,4,FALSE)),"ERROR"))</f>
        <v/>
      </c>
      <c r="Q63" s="49" t="e">
        <f t="shared" si="5"/>
        <v>#N/A</v>
      </c>
    </row>
    <row r="64" spans="1:17" ht="30" customHeight="1" x14ac:dyDescent="0.35">
      <c r="A64" s="4"/>
      <c r="B64" s="4"/>
      <c r="C64" s="4"/>
      <c r="D64" s="4"/>
      <c r="E64" s="4"/>
      <c r="F64" s="51"/>
      <c r="G64" s="50" t="str">
        <f t="shared" si="3"/>
        <v/>
      </c>
      <c r="H64" s="50" t="str">
        <f>IF(A64="","",Data!$G$2)</f>
        <v/>
      </c>
      <c r="I64" s="4"/>
      <c r="J64" s="51"/>
      <c r="K64" s="4"/>
      <c r="L64" s="4"/>
      <c r="M64" s="49" t="e">
        <f>IF($E$4="Ydy",VLOOKUP(A64,LEADER!$N$17:$O$30,2,FALSE),VLOOKUP(A64,Data!$O$17:$P$28,2,FALSE))</f>
        <v>#N/A</v>
      </c>
      <c r="N64" s="49" t="str">
        <f t="shared" si="4"/>
        <v/>
      </c>
      <c r="O64" s="49" t="e">
        <f>IF($E$4="Ydy","E",VLOOKUP(N64,Data!$C$3:$D$137,2,FALSE))</f>
        <v>#N/A</v>
      </c>
      <c r="P64" s="49" t="str">
        <f>IF(A64="","",IFERROR(IF(E60="Ydy",VLOOKUP(B64,LEADER!B59:D179,3,FALSE),VLOOKUP(B64,Data!B59:E193,4,FALSE)),"ERROR"))</f>
        <v/>
      </c>
      <c r="Q64" s="49" t="e">
        <f t="shared" si="5"/>
        <v>#N/A</v>
      </c>
    </row>
    <row r="65" spans="1:17" ht="30" customHeight="1" x14ac:dyDescent="0.35">
      <c r="A65" s="4"/>
      <c r="B65" s="4"/>
      <c r="C65" s="4"/>
      <c r="D65" s="4"/>
      <c r="E65" s="4"/>
      <c r="F65" s="51"/>
      <c r="G65" s="50" t="str">
        <f t="shared" si="3"/>
        <v/>
      </c>
      <c r="H65" s="50" t="str">
        <f>IF(A65="","",Data!$G$2)</f>
        <v/>
      </c>
      <c r="I65" s="4"/>
      <c r="J65" s="51"/>
      <c r="K65" s="4"/>
      <c r="L65" s="4"/>
      <c r="M65" s="49" t="e">
        <f>IF($E$4="Ydy",VLOOKUP(A65,LEADER!$N$17:$O$30,2,FALSE),VLOOKUP(A65,Data!$O$17:$P$28,2,FALSE))</f>
        <v>#N/A</v>
      </c>
      <c r="N65" s="49" t="str">
        <f t="shared" si="4"/>
        <v/>
      </c>
      <c r="O65" s="49" t="e">
        <f>IF($E$4="Ydy","E",VLOOKUP(N65,Data!$C$3:$D$137,2,FALSE))</f>
        <v>#N/A</v>
      </c>
      <c r="P65" s="49" t="str">
        <f>IF(A65="","",IFERROR(IF(E61="Ydy",VLOOKUP(B65,LEADER!B60:D180,3,FALSE),VLOOKUP(B65,Data!B60:E194,4,FALSE)),"ERROR"))</f>
        <v/>
      </c>
      <c r="Q65" s="49" t="e">
        <f t="shared" si="5"/>
        <v>#N/A</v>
      </c>
    </row>
    <row r="66" spans="1:17" ht="30" customHeight="1" x14ac:dyDescent="0.35">
      <c r="A66" s="4"/>
      <c r="B66" s="4"/>
      <c r="C66" s="4"/>
      <c r="D66" s="4"/>
      <c r="E66" s="4"/>
      <c r="F66" s="51"/>
      <c r="G66" s="50" t="str">
        <f t="shared" si="3"/>
        <v/>
      </c>
      <c r="H66" s="50" t="str">
        <f>IF(A66="","",Data!$G$2)</f>
        <v/>
      </c>
      <c r="I66" s="4"/>
      <c r="J66" s="51"/>
      <c r="K66" s="4"/>
      <c r="L66" s="4"/>
      <c r="M66" s="49" t="e">
        <f>IF($E$4="Ydy",VLOOKUP(A66,LEADER!$N$17:$O$30,2,FALSE),VLOOKUP(A66,Data!$O$17:$P$28,2,FALSE))</f>
        <v>#N/A</v>
      </c>
      <c r="N66" s="49" t="str">
        <f t="shared" si="4"/>
        <v/>
      </c>
      <c r="O66" s="49" t="e">
        <f>IF($E$4="Ydy","E",VLOOKUP(N66,Data!$C$3:$D$137,2,FALSE))</f>
        <v>#N/A</v>
      </c>
      <c r="P66" s="49" t="str">
        <f>IF(A66="","",IFERROR(IF(E62="Ydy",VLOOKUP(B66,LEADER!B61:D181,3,FALSE),VLOOKUP(B66,Data!B61:E195,4,FALSE)),"ERROR"))</f>
        <v/>
      </c>
      <c r="Q66" s="49" t="e">
        <f t="shared" si="5"/>
        <v>#N/A</v>
      </c>
    </row>
    <row r="67" spans="1:17" ht="30" customHeight="1" x14ac:dyDescent="0.35">
      <c r="A67" s="4"/>
      <c r="B67" s="4"/>
      <c r="C67" s="4"/>
      <c r="D67" s="4"/>
      <c r="E67" s="4"/>
      <c r="F67" s="51"/>
      <c r="G67" s="50" t="str">
        <f t="shared" si="3"/>
        <v/>
      </c>
      <c r="H67" s="50" t="str">
        <f>IF(A67="","",Data!$G$2)</f>
        <v/>
      </c>
      <c r="I67" s="4"/>
      <c r="J67" s="51"/>
      <c r="K67" s="4"/>
      <c r="L67" s="4"/>
      <c r="M67" s="49" t="e">
        <f>IF($E$4="Ydy",VLOOKUP(A67,LEADER!$N$17:$O$30,2,FALSE),VLOOKUP(A67,Data!$O$17:$P$28,2,FALSE))</f>
        <v>#N/A</v>
      </c>
      <c r="N67" s="49" t="str">
        <f t="shared" si="4"/>
        <v/>
      </c>
      <c r="O67" s="49" t="e">
        <f>IF($E$4="Ydy","E",VLOOKUP(N67,Data!$C$3:$D$137,2,FALSE))</f>
        <v>#N/A</v>
      </c>
      <c r="P67" s="49" t="str">
        <f>IF(A67="","",IFERROR(IF(E63="Ydy",VLOOKUP(B67,LEADER!B62:D182,3,FALSE),VLOOKUP(B67,Data!B62:E196,4,FALSE)),"ERROR"))</f>
        <v/>
      </c>
      <c r="Q67" s="49" t="e">
        <f t="shared" si="5"/>
        <v>#N/A</v>
      </c>
    </row>
    <row r="68" spans="1:17" ht="30" customHeight="1" x14ac:dyDescent="0.35">
      <c r="A68" s="4"/>
      <c r="B68" s="4"/>
      <c r="C68" s="4"/>
      <c r="D68" s="4"/>
      <c r="E68" s="4"/>
      <c r="F68" s="51"/>
      <c r="G68" s="50" t="str">
        <f t="shared" si="3"/>
        <v/>
      </c>
      <c r="H68" s="50" t="str">
        <f>IF(A68="","",Data!$G$2)</f>
        <v/>
      </c>
      <c r="I68" s="4"/>
      <c r="J68" s="51"/>
      <c r="K68" s="4"/>
      <c r="L68" s="4"/>
      <c r="M68" s="49" t="e">
        <f>IF($E$4="Ydy",VLOOKUP(A68,LEADER!$N$17:$O$30,2,FALSE),VLOOKUP(A68,Data!$O$17:$P$28,2,FALSE))</f>
        <v>#N/A</v>
      </c>
      <c r="N68" s="49" t="str">
        <f t="shared" si="4"/>
        <v/>
      </c>
      <c r="O68" s="49" t="e">
        <f>IF($E$4="Ydy","E",VLOOKUP(N68,Data!$C$3:$D$137,2,FALSE))</f>
        <v>#N/A</v>
      </c>
      <c r="P68" s="49" t="str">
        <f>IF(A68="","",IFERROR(IF(E64="Ydy",VLOOKUP(B68,LEADER!B63:D183,3,FALSE),VLOOKUP(B68,Data!B63:E197,4,FALSE)),"ERROR"))</f>
        <v/>
      </c>
      <c r="Q68" s="49" t="e">
        <f t="shared" si="5"/>
        <v>#N/A</v>
      </c>
    </row>
    <row r="69" spans="1:17" ht="30" customHeight="1" x14ac:dyDescent="0.35">
      <c r="A69" s="4"/>
      <c r="B69" s="4"/>
      <c r="C69" s="4"/>
      <c r="D69" s="4"/>
      <c r="E69" s="4"/>
      <c r="F69" s="51"/>
      <c r="G69" s="50" t="str">
        <f t="shared" si="3"/>
        <v/>
      </c>
      <c r="H69" s="50" t="str">
        <f>IF(A69="","",Data!$G$2)</f>
        <v/>
      </c>
      <c r="I69" s="4"/>
      <c r="J69" s="51"/>
      <c r="K69" s="4"/>
      <c r="L69" s="4"/>
      <c r="M69" s="49" t="e">
        <f>IF($E$4="Ydy",VLOOKUP(A69,LEADER!$N$17:$O$30,2,FALSE),VLOOKUP(A69,Data!$O$17:$P$28,2,FALSE))</f>
        <v>#N/A</v>
      </c>
      <c r="N69" s="49" t="str">
        <f t="shared" si="4"/>
        <v/>
      </c>
      <c r="O69" s="49" t="e">
        <f>IF($E$4="Ydy","E",VLOOKUP(N69,Data!$C$3:$D$137,2,FALSE))</f>
        <v>#N/A</v>
      </c>
      <c r="P69" s="49" t="str">
        <f>IF(A69="","",IFERROR(IF(E65="Ydy",VLOOKUP(B69,LEADER!B64:D184,3,FALSE),VLOOKUP(B69,Data!B64:E198,4,FALSE)),"ERROR"))</f>
        <v/>
      </c>
      <c r="Q69" s="49" t="e">
        <f t="shared" si="5"/>
        <v>#N/A</v>
      </c>
    </row>
    <row r="70" spans="1:17" ht="30" customHeight="1" x14ac:dyDescent="0.35">
      <c r="A70" s="4"/>
      <c r="B70" s="4"/>
      <c r="C70" s="4"/>
      <c r="D70" s="4"/>
      <c r="E70" s="4"/>
      <c r="F70" s="51"/>
      <c r="G70" s="50" t="str">
        <f t="shared" si="3"/>
        <v/>
      </c>
      <c r="H70" s="50" t="str">
        <f>IF(A70="","",Data!$G$2)</f>
        <v/>
      </c>
      <c r="I70" s="4"/>
      <c r="J70" s="51"/>
      <c r="K70" s="4"/>
      <c r="L70" s="4"/>
      <c r="M70" s="49" t="e">
        <f>IF($E$4="Ydy",VLOOKUP(A70,LEADER!$N$17:$O$30,2,FALSE),VLOOKUP(A70,Data!$O$17:$P$28,2,FALSE))</f>
        <v>#N/A</v>
      </c>
      <c r="N70" s="49" t="str">
        <f t="shared" si="4"/>
        <v/>
      </c>
      <c r="O70" s="49" t="e">
        <f>IF($E$4="Ydy","E",VLOOKUP(N70,Data!$C$3:$D$137,2,FALSE))</f>
        <v>#N/A</v>
      </c>
      <c r="P70" s="49" t="str">
        <f>IF(A70="","",IFERROR(IF(E66="Ydy",VLOOKUP(B70,LEADER!B65:D185,3,FALSE),VLOOKUP(B70,Data!B65:E199,4,FALSE)),"ERROR"))</f>
        <v/>
      </c>
      <c r="Q70" s="49" t="e">
        <f t="shared" si="5"/>
        <v>#N/A</v>
      </c>
    </row>
    <row r="71" spans="1:17" ht="30" customHeight="1" x14ac:dyDescent="0.35">
      <c r="A71" s="4"/>
      <c r="B71" s="4"/>
      <c r="C71" s="4"/>
      <c r="D71" s="4"/>
      <c r="E71" s="4"/>
      <c r="F71" s="51"/>
      <c r="G71" s="50" t="str">
        <f t="shared" si="3"/>
        <v/>
      </c>
      <c r="H71" s="50" t="str">
        <f>IF(A71="","",Data!$G$2)</f>
        <v/>
      </c>
      <c r="I71" s="4"/>
      <c r="J71" s="51"/>
      <c r="K71" s="4"/>
      <c r="L71" s="4"/>
      <c r="M71" s="49" t="e">
        <f>IF($E$4="Ydy",VLOOKUP(A71,LEADER!$N$17:$O$30,2,FALSE),VLOOKUP(A71,Data!$O$17:$P$28,2,FALSE))</f>
        <v>#N/A</v>
      </c>
      <c r="N71" s="49" t="str">
        <f t="shared" si="4"/>
        <v/>
      </c>
      <c r="O71" s="49" t="e">
        <f>IF($E$4="Ydy","E",VLOOKUP(N71,Data!$C$3:$D$137,2,FALSE))</f>
        <v>#N/A</v>
      </c>
      <c r="P71" s="49" t="str">
        <f>IF(A71="","",IFERROR(IF(E67="Ydy",VLOOKUP(B71,LEADER!B66:D186,3,FALSE),VLOOKUP(B71,Data!B66:E200,4,FALSE)),"ERROR"))</f>
        <v/>
      </c>
      <c r="Q71" s="49" t="e">
        <f t="shared" si="5"/>
        <v>#N/A</v>
      </c>
    </row>
    <row r="72" spans="1:17" ht="30" customHeight="1" x14ac:dyDescent="0.35">
      <c r="A72" s="4"/>
      <c r="B72" s="4"/>
      <c r="C72" s="4"/>
      <c r="D72" s="4"/>
      <c r="E72" s="4"/>
      <c r="F72" s="51"/>
      <c r="G72" s="50" t="str">
        <f t="shared" si="3"/>
        <v/>
      </c>
      <c r="H72" s="50" t="str">
        <f>IF(A72="","",Data!$G$2)</f>
        <v/>
      </c>
      <c r="I72" s="4"/>
      <c r="J72" s="51"/>
      <c r="K72" s="4"/>
      <c r="L72" s="4"/>
      <c r="M72" s="49" t="e">
        <f>IF($E$4="Ydy",VLOOKUP(A72,LEADER!$N$17:$O$30,2,FALSE),VLOOKUP(A72,Data!$O$17:$P$28,2,FALSE))</f>
        <v>#N/A</v>
      </c>
      <c r="N72" s="49" t="str">
        <f t="shared" si="4"/>
        <v/>
      </c>
      <c r="O72" s="49" t="e">
        <f>IF($E$4="Ydy","E",VLOOKUP(N72,Data!$C$3:$D$137,2,FALSE))</f>
        <v>#N/A</v>
      </c>
      <c r="P72" s="49" t="str">
        <f>IF(A72="","",IFERROR(IF(E68="Ydy",VLOOKUP(B72,LEADER!B67:D187,3,FALSE),VLOOKUP(B72,Data!B67:E201,4,FALSE)),"ERROR"))</f>
        <v/>
      </c>
      <c r="Q72" s="49" t="e">
        <f t="shared" si="5"/>
        <v>#N/A</v>
      </c>
    </row>
    <row r="73" spans="1:17" ht="30" customHeight="1" x14ac:dyDescent="0.35">
      <c r="A73" s="4"/>
      <c r="B73" s="4"/>
      <c r="C73" s="4"/>
      <c r="D73" s="4"/>
      <c r="E73" s="4"/>
      <c r="F73" s="51"/>
      <c r="G73" s="50" t="str">
        <f t="shared" si="3"/>
        <v/>
      </c>
      <c r="H73" s="50" t="str">
        <f>IF(A73="","",Data!$G$2)</f>
        <v/>
      </c>
      <c r="I73" s="4"/>
      <c r="J73" s="51"/>
      <c r="K73" s="4"/>
      <c r="L73" s="4"/>
      <c r="M73" s="49" t="e">
        <f>IF($E$4="Ydy",VLOOKUP(A73,LEADER!$N$17:$O$30,2,FALSE),VLOOKUP(A73,Data!$O$17:$P$28,2,FALSE))</f>
        <v>#N/A</v>
      </c>
      <c r="N73" s="49" t="str">
        <f t="shared" si="4"/>
        <v/>
      </c>
      <c r="O73" s="49" t="e">
        <f>IF($E$4="Ydy","E",VLOOKUP(N73,Data!$C$3:$D$137,2,FALSE))</f>
        <v>#N/A</v>
      </c>
      <c r="P73" s="49" t="str">
        <f>IF(A73="","",IFERROR(IF(E69="Ydy",VLOOKUP(B73,LEADER!B68:D188,3,FALSE),VLOOKUP(B73,Data!B68:E202,4,FALSE)),"ERROR"))</f>
        <v/>
      </c>
      <c r="Q73" s="49" t="e">
        <f t="shared" si="5"/>
        <v>#N/A</v>
      </c>
    </row>
    <row r="74" spans="1:17" ht="30" customHeight="1" x14ac:dyDescent="0.35">
      <c r="A74" s="4"/>
      <c r="B74" s="4"/>
      <c r="C74" s="4"/>
      <c r="D74" s="4"/>
      <c r="E74" s="4"/>
      <c r="F74" s="51"/>
      <c r="G74" s="50" t="str">
        <f t="shared" si="3"/>
        <v/>
      </c>
      <c r="H74" s="50" t="str">
        <f>IF(A74="","",Data!$G$2)</f>
        <v/>
      </c>
      <c r="I74" s="4"/>
      <c r="J74" s="51"/>
      <c r="K74" s="4"/>
      <c r="L74" s="4"/>
      <c r="M74" s="49" t="e">
        <f>IF($E$4="Ydy",VLOOKUP(A74,LEADER!$N$17:$O$30,2,FALSE),VLOOKUP(A74,Data!$O$17:$P$28,2,FALSE))</f>
        <v>#N/A</v>
      </c>
      <c r="N74" s="49" t="str">
        <f t="shared" si="4"/>
        <v/>
      </c>
      <c r="O74" s="49" t="e">
        <f>IF($E$4="Ydy","E",VLOOKUP(N74,Data!$C$3:$D$137,2,FALSE))</f>
        <v>#N/A</v>
      </c>
      <c r="P74" s="49" t="str">
        <f>IF(A74="","",IFERROR(IF(E70="Ydy",VLOOKUP(B74,LEADER!B69:D189,3,FALSE),VLOOKUP(B74,Data!B69:E203,4,FALSE)),"ERROR"))</f>
        <v/>
      </c>
      <c r="Q74" s="49" t="e">
        <f t="shared" si="5"/>
        <v>#N/A</v>
      </c>
    </row>
    <row r="75" spans="1:17" ht="30" customHeight="1" x14ac:dyDescent="0.35">
      <c r="A75" s="4"/>
      <c r="B75" s="4"/>
      <c r="C75" s="4"/>
      <c r="D75" s="4"/>
      <c r="E75" s="4"/>
      <c r="F75" s="51"/>
      <c r="G75" s="50" t="str">
        <f t="shared" ref="G75:G138" si="6">IF(A75="","","Ydy")</f>
        <v/>
      </c>
      <c r="H75" s="50" t="str">
        <f>IF(A75="","",Data!$G$2)</f>
        <v/>
      </c>
      <c r="I75" s="4"/>
      <c r="J75" s="51"/>
      <c r="K75" s="4"/>
      <c r="L75" s="4"/>
      <c r="M75" s="49" t="e">
        <f>IF($E$4="Ydy",VLOOKUP(A75,LEADER!$N$17:$O$30,2,FALSE),VLOOKUP(A75,Data!$O$17:$P$28,2,FALSE))</f>
        <v>#N/A</v>
      </c>
      <c r="N75" s="49" t="str">
        <f t="shared" ref="N75:N138" si="7">A75&amp;B75</f>
        <v/>
      </c>
      <c r="O75" s="49" t="e">
        <f>IF($E$4="Ydy","E",VLOOKUP(N75,Data!$C$3:$D$137,2,FALSE))</f>
        <v>#N/A</v>
      </c>
      <c r="P75" s="49" t="str">
        <f>IF(A75="","",IFERROR(IF(E71="Ydy",VLOOKUP(B75,LEADER!B70:D190,3,FALSE),VLOOKUP(B75,Data!B70:E204,4,FALSE)),"ERROR"))</f>
        <v/>
      </c>
      <c r="Q75" s="49" t="e">
        <f t="shared" ref="Q75:Q138" si="8">IF(OR(AND(O75="A",D75="Refeniw"),AND(O75="B",D75="Cyfalaf"),AND(O75="D",D75="Cyfalaf"),AND(O75="D",D75="Refeniw"),AND(O75="E",D75="Gwirioneddol"),AND(O75="E",D75="Mewn Nwyddau"),D75=""),"YES","NO")</f>
        <v>#N/A</v>
      </c>
    </row>
    <row r="76" spans="1:17" ht="30" customHeight="1" x14ac:dyDescent="0.35">
      <c r="A76" s="4"/>
      <c r="B76" s="4"/>
      <c r="C76" s="4"/>
      <c r="D76" s="4"/>
      <c r="E76" s="4"/>
      <c r="F76" s="51"/>
      <c r="G76" s="50" t="str">
        <f t="shared" si="6"/>
        <v/>
      </c>
      <c r="H76" s="50" t="str">
        <f>IF(A76="","",Data!$G$2)</f>
        <v/>
      </c>
      <c r="I76" s="4"/>
      <c r="J76" s="51"/>
      <c r="K76" s="4"/>
      <c r="L76" s="4"/>
      <c r="M76" s="49" t="e">
        <f>IF($E$4="Ydy",VLOOKUP(A76,LEADER!$N$17:$O$30,2,FALSE),VLOOKUP(A76,Data!$O$17:$P$28,2,FALSE))</f>
        <v>#N/A</v>
      </c>
      <c r="N76" s="49" t="str">
        <f t="shared" si="7"/>
        <v/>
      </c>
      <c r="O76" s="49" t="e">
        <f>IF($E$4="Ydy","E",VLOOKUP(N76,Data!$C$3:$D$137,2,FALSE))</f>
        <v>#N/A</v>
      </c>
      <c r="P76" s="49" t="str">
        <f>IF(A76="","",IFERROR(IF(E72="Ydy",VLOOKUP(B76,LEADER!B71:D191,3,FALSE),VLOOKUP(B76,Data!B71:E205,4,FALSE)),"ERROR"))</f>
        <v/>
      </c>
      <c r="Q76" s="49" t="e">
        <f t="shared" si="8"/>
        <v>#N/A</v>
      </c>
    </row>
    <row r="77" spans="1:17" ht="30" customHeight="1" x14ac:dyDescent="0.35">
      <c r="A77" s="4"/>
      <c r="B77" s="4"/>
      <c r="C77" s="4"/>
      <c r="D77" s="4"/>
      <c r="E77" s="4"/>
      <c r="F77" s="51"/>
      <c r="G77" s="50" t="str">
        <f t="shared" si="6"/>
        <v/>
      </c>
      <c r="H77" s="50" t="str">
        <f>IF(A77="","",Data!$G$2)</f>
        <v/>
      </c>
      <c r="I77" s="4"/>
      <c r="J77" s="51"/>
      <c r="K77" s="4"/>
      <c r="L77" s="4"/>
      <c r="M77" s="49" t="e">
        <f>IF($E$4="Ydy",VLOOKUP(A77,LEADER!$N$17:$O$30,2,FALSE),VLOOKUP(A77,Data!$O$17:$P$28,2,FALSE))</f>
        <v>#N/A</v>
      </c>
      <c r="N77" s="49" t="str">
        <f t="shared" si="7"/>
        <v/>
      </c>
      <c r="O77" s="49" t="e">
        <f>IF($E$4="Ydy","E",VLOOKUP(N77,Data!$C$3:$D$137,2,FALSE))</f>
        <v>#N/A</v>
      </c>
      <c r="P77" s="49" t="str">
        <f>IF(A77="","",IFERROR(IF(E73="Ydy",VLOOKUP(B77,LEADER!B72:D192,3,FALSE),VLOOKUP(B77,Data!B72:E206,4,FALSE)),"ERROR"))</f>
        <v/>
      </c>
      <c r="Q77" s="49" t="e">
        <f t="shared" si="8"/>
        <v>#N/A</v>
      </c>
    </row>
    <row r="78" spans="1:17" ht="30" customHeight="1" x14ac:dyDescent="0.35">
      <c r="A78" s="4"/>
      <c r="B78" s="4"/>
      <c r="C78" s="4"/>
      <c r="D78" s="4"/>
      <c r="E78" s="4"/>
      <c r="F78" s="51"/>
      <c r="G78" s="50" t="str">
        <f t="shared" si="6"/>
        <v/>
      </c>
      <c r="H78" s="50" t="str">
        <f>IF(A78="","",Data!$G$2)</f>
        <v/>
      </c>
      <c r="I78" s="4"/>
      <c r="J78" s="51"/>
      <c r="K78" s="4"/>
      <c r="L78" s="4"/>
      <c r="M78" s="49" t="e">
        <f>IF($E$4="Ydy",VLOOKUP(A78,LEADER!$N$17:$O$30,2,FALSE),VLOOKUP(A78,Data!$O$17:$P$28,2,FALSE))</f>
        <v>#N/A</v>
      </c>
      <c r="N78" s="49" t="str">
        <f t="shared" si="7"/>
        <v/>
      </c>
      <c r="O78" s="49" t="e">
        <f>IF($E$4="Ydy","E",VLOOKUP(N78,Data!$C$3:$D$137,2,FALSE))</f>
        <v>#N/A</v>
      </c>
      <c r="P78" s="49" t="str">
        <f>IF(A78="","",IFERROR(IF(E74="Ydy",VLOOKUP(B78,LEADER!B73:D193,3,FALSE),VLOOKUP(B78,Data!B73:E207,4,FALSE)),"ERROR"))</f>
        <v/>
      </c>
      <c r="Q78" s="49" t="e">
        <f t="shared" si="8"/>
        <v>#N/A</v>
      </c>
    </row>
    <row r="79" spans="1:17" ht="30" customHeight="1" x14ac:dyDescent="0.35">
      <c r="A79" s="4"/>
      <c r="B79" s="4"/>
      <c r="C79" s="4"/>
      <c r="D79" s="4"/>
      <c r="E79" s="4"/>
      <c r="F79" s="51"/>
      <c r="G79" s="50" t="str">
        <f t="shared" si="6"/>
        <v/>
      </c>
      <c r="H79" s="50" t="str">
        <f>IF(A79="","",Data!$G$2)</f>
        <v/>
      </c>
      <c r="I79" s="4"/>
      <c r="J79" s="51"/>
      <c r="K79" s="4"/>
      <c r="L79" s="4"/>
      <c r="M79" s="49" t="e">
        <f>IF($E$4="Ydy",VLOOKUP(A79,LEADER!$N$17:$O$30,2,FALSE),VLOOKUP(A79,Data!$O$17:$P$28,2,FALSE))</f>
        <v>#N/A</v>
      </c>
      <c r="N79" s="49" t="str">
        <f t="shared" si="7"/>
        <v/>
      </c>
      <c r="O79" s="49" t="e">
        <f>IF($E$4="Ydy","E",VLOOKUP(N79,Data!$C$3:$D$137,2,FALSE))</f>
        <v>#N/A</v>
      </c>
      <c r="P79" s="49" t="str">
        <f>IF(A79="","",IFERROR(IF(E75="Ydy",VLOOKUP(B79,LEADER!B74:D194,3,FALSE),VLOOKUP(B79,Data!B74:E208,4,FALSE)),"ERROR"))</f>
        <v/>
      </c>
      <c r="Q79" s="49" t="e">
        <f t="shared" si="8"/>
        <v>#N/A</v>
      </c>
    </row>
    <row r="80" spans="1:17" ht="30" customHeight="1" x14ac:dyDescent="0.35">
      <c r="A80" s="4"/>
      <c r="B80" s="4"/>
      <c r="C80" s="4"/>
      <c r="D80" s="4"/>
      <c r="E80" s="4"/>
      <c r="F80" s="51"/>
      <c r="G80" s="50" t="str">
        <f t="shared" si="6"/>
        <v/>
      </c>
      <c r="H80" s="50" t="str">
        <f>IF(A80="","",Data!$G$2)</f>
        <v/>
      </c>
      <c r="I80" s="4"/>
      <c r="J80" s="51"/>
      <c r="K80" s="4"/>
      <c r="L80" s="4"/>
      <c r="M80" s="49" t="e">
        <f>IF($E$4="Ydy",VLOOKUP(A80,LEADER!$N$17:$O$30,2,FALSE),VLOOKUP(A80,Data!$O$17:$P$28,2,FALSE))</f>
        <v>#N/A</v>
      </c>
      <c r="N80" s="49" t="str">
        <f t="shared" si="7"/>
        <v/>
      </c>
      <c r="O80" s="49" t="e">
        <f>IF($E$4="Ydy","E",VLOOKUP(N80,Data!$C$3:$D$137,2,FALSE))</f>
        <v>#N/A</v>
      </c>
      <c r="P80" s="49" t="str">
        <f>IF(A80="","",IFERROR(IF(E76="Ydy",VLOOKUP(B80,LEADER!B75:D195,3,FALSE),VLOOKUP(B80,Data!B75:E209,4,FALSE)),"ERROR"))</f>
        <v/>
      </c>
      <c r="Q80" s="49" t="e">
        <f t="shared" si="8"/>
        <v>#N/A</v>
      </c>
    </row>
    <row r="81" spans="1:17" ht="30" customHeight="1" x14ac:dyDescent="0.35">
      <c r="A81" s="4"/>
      <c r="B81" s="4"/>
      <c r="C81" s="4"/>
      <c r="D81" s="4"/>
      <c r="E81" s="4"/>
      <c r="F81" s="51"/>
      <c r="G81" s="50" t="str">
        <f t="shared" si="6"/>
        <v/>
      </c>
      <c r="H81" s="50" t="str">
        <f>IF(A81="","",Data!$G$2)</f>
        <v/>
      </c>
      <c r="I81" s="4"/>
      <c r="J81" s="51"/>
      <c r="K81" s="4"/>
      <c r="L81" s="4"/>
      <c r="M81" s="49" t="e">
        <f>IF($E$4="Ydy",VLOOKUP(A81,LEADER!$N$17:$O$30,2,FALSE),VLOOKUP(A81,Data!$O$17:$P$28,2,FALSE))</f>
        <v>#N/A</v>
      </c>
      <c r="N81" s="49" t="str">
        <f t="shared" si="7"/>
        <v/>
      </c>
      <c r="O81" s="49" t="e">
        <f>IF($E$4="Ydy","E",VLOOKUP(N81,Data!$C$3:$D$137,2,FALSE))</f>
        <v>#N/A</v>
      </c>
      <c r="P81" s="49" t="str">
        <f>IF(A81="","",IFERROR(IF(E77="Ydy",VLOOKUP(B81,LEADER!B76:D196,3,FALSE),VLOOKUP(B81,Data!B76:E210,4,FALSE)),"ERROR"))</f>
        <v/>
      </c>
      <c r="Q81" s="49" t="e">
        <f t="shared" si="8"/>
        <v>#N/A</v>
      </c>
    </row>
    <row r="82" spans="1:17" ht="30" customHeight="1" x14ac:dyDescent="0.35">
      <c r="A82" s="4"/>
      <c r="B82" s="4"/>
      <c r="C82" s="4"/>
      <c r="D82" s="4"/>
      <c r="E82" s="4"/>
      <c r="F82" s="51"/>
      <c r="G82" s="50" t="str">
        <f t="shared" si="6"/>
        <v/>
      </c>
      <c r="H82" s="50" t="str">
        <f>IF(A82="","",Data!$G$2)</f>
        <v/>
      </c>
      <c r="I82" s="4"/>
      <c r="J82" s="51"/>
      <c r="K82" s="4"/>
      <c r="L82" s="4"/>
      <c r="M82" s="49" t="e">
        <f>IF($E$4="Ydy",VLOOKUP(A82,LEADER!$N$17:$O$30,2,FALSE),VLOOKUP(A82,Data!$O$17:$P$28,2,FALSE))</f>
        <v>#N/A</v>
      </c>
      <c r="N82" s="49" t="str">
        <f t="shared" si="7"/>
        <v/>
      </c>
      <c r="O82" s="49" t="e">
        <f>IF($E$4="Ydy","E",VLOOKUP(N82,Data!$C$3:$D$137,2,FALSE))</f>
        <v>#N/A</v>
      </c>
      <c r="P82" s="49" t="str">
        <f>IF(A82="","",IFERROR(IF(E78="Ydy",VLOOKUP(B82,LEADER!B77:D197,3,FALSE),VLOOKUP(B82,Data!B77:E211,4,FALSE)),"ERROR"))</f>
        <v/>
      </c>
      <c r="Q82" s="49" t="e">
        <f t="shared" si="8"/>
        <v>#N/A</v>
      </c>
    </row>
    <row r="83" spans="1:17" ht="30" customHeight="1" x14ac:dyDescent="0.35">
      <c r="A83" s="4"/>
      <c r="B83" s="4"/>
      <c r="C83" s="4"/>
      <c r="D83" s="4"/>
      <c r="E83" s="4"/>
      <c r="F83" s="51"/>
      <c r="G83" s="50" t="str">
        <f t="shared" si="6"/>
        <v/>
      </c>
      <c r="H83" s="50" t="str">
        <f>IF(A83="","",Data!$G$2)</f>
        <v/>
      </c>
      <c r="I83" s="4"/>
      <c r="J83" s="51"/>
      <c r="K83" s="4"/>
      <c r="L83" s="4"/>
      <c r="M83" s="49" t="e">
        <f>IF($E$4="Ydy",VLOOKUP(A83,LEADER!$N$17:$O$30,2,FALSE),VLOOKUP(A83,Data!$O$17:$P$28,2,FALSE))</f>
        <v>#N/A</v>
      </c>
      <c r="N83" s="49" t="str">
        <f t="shared" si="7"/>
        <v/>
      </c>
      <c r="O83" s="49" t="e">
        <f>IF($E$4="Ydy","E",VLOOKUP(N83,Data!$C$3:$D$137,2,FALSE))</f>
        <v>#N/A</v>
      </c>
      <c r="P83" s="49" t="str">
        <f>IF(A83="","",IFERROR(IF(E79="Ydy",VLOOKUP(B83,LEADER!B78:D198,3,FALSE),VLOOKUP(B83,Data!B78:E212,4,FALSE)),"ERROR"))</f>
        <v/>
      </c>
      <c r="Q83" s="49" t="e">
        <f t="shared" si="8"/>
        <v>#N/A</v>
      </c>
    </row>
    <row r="84" spans="1:17" ht="30" customHeight="1" x14ac:dyDescent="0.35">
      <c r="A84" s="4"/>
      <c r="B84" s="4"/>
      <c r="C84" s="4"/>
      <c r="D84" s="4"/>
      <c r="E84" s="4"/>
      <c r="F84" s="51"/>
      <c r="G84" s="50" t="str">
        <f t="shared" si="6"/>
        <v/>
      </c>
      <c r="H84" s="50" t="str">
        <f>IF(A84="","",Data!$G$2)</f>
        <v/>
      </c>
      <c r="I84" s="4"/>
      <c r="J84" s="51"/>
      <c r="K84" s="4"/>
      <c r="L84" s="4"/>
      <c r="M84" s="49" t="e">
        <f>IF($E$4="Ydy",VLOOKUP(A84,LEADER!$N$17:$O$30,2,FALSE),VLOOKUP(A84,Data!$O$17:$P$28,2,FALSE))</f>
        <v>#N/A</v>
      </c>
      <c r="N84" s="49" t="str">
        <f t="shared" si="7"/>
        <v/>
      </c>
      <c r="O84" s="49" t="e">
        <f>IF($E$4="Ydy","E",VLOOKUP(N84,Data!$C$3:$D$137,2,FALSE))</f>
        <v>#N/A</v>
      </c>
      <c r="P84" s="49" t="str">
        <f>IF(A84="","",IFERROR(IF(E80="Ydy",VLOOKUP(B84,LEADER!B79:D199,3,FALSE),VLOOKUP(B84,Data!B79:E213,4,FALSE)),"ERROR"))</f>
        <v/>
      </c>
      <c r="Q84" s="49" t="e">
        <f t="shared" si="8"/>
        <v>#N/A</v>
      </c>
    </row>
    <row r="85" spans="1:17" ht="30" customHeight="1" x14ac:dyDescent="0.35">
      <c r="A85" s="4"/>
      <c r="B85" s="4"/>
      <c r="C85" s="4"/>
      <c r="D85" s="4"/>
      <c r="E85" s="4"/>
      <c r="F85" s="51"/>
      <c r="G85" s="50" t="str">
        <f t="shared" si="6"/>
        <v/>
      </c>
      <c r="H85" s="50" t="str">
        <f>IF(A85="","",Data!$G$2)</f>
        <v/>
      </c>
      <c r="I85" s="4"/>
      <c r="J85" s="51"/>
      <c r="K85" s="4"/>
      <c r="L85" s="4"/>
      <c r="M85" s="49" t="e">
        <f>IF($E$4="Ydy",VLOOKUP(A85,LEADER!$N$17:$O$30,2,FALSE),VLOOKUP(A85,Data!$O$17:$P$28,2,FALSE))</f>
        <v>#N/A</v>
      </c>
      <c r="N85" s="49" t="str">
        <f t="shared" si="7"/>
        <v/>
      </c>
      <c r="O85" s="49" t="e">
        <f>IF($E$4="Ydy","E",VLOOKUP(N85,Data!$C$3:$D$137,2,FALSE))</f>
        <v>#N/A</v>
      </c>
      <c r="P85" s="49" t="str">
        <f>IF(A85="","",IFERROR(IF(E81="Ydy",VLOOKUP(B85,LEADER!B80:D200,3,FALSE),VLOOKUP(B85,Data!B80:E214,4,FALSE)),"ERROR"))</f>
        <v/>
      </c>
      <c r="Q85" s="49" t="e">
        <f t="shared" si="8"/>
        <v>#N/A</v>
      </c>
    </row>
    <row r="86" spans="1:17" ht="30" customHeight="1" x14ac:dyDescent="0.35">
      <c r="A86" s="4"/>
      <c r="B86" s="4"/>
      <c r="C86" s="4"/>
      <c r="D86" s="4"/>
      <c r="E86" s="4"/>
      <c r="F86" s="51"/>
      <c r="G86" s="50" t="str">
        <f t="shared" si="6"/>
        <v/>
      </c>
      <c r="H86" s="50" t="str">
        <f>IF(A86="","",Data!$G$2)</f>
        <v/>
      </c>
      <c r="I86" s="4"/>
      <c r="J86" s="51"/>
      <c r="K86" s="4"/>
      <c r="L86" s="4"/>
      <c r="M86" s="49" t="e">
        <f>IF($E$4="Ydy",VLOOKUP(A86,LEADER!$N$17:$O$30,2,FALSE),VLOOKUP(A86,Data!$O$17:$P$28,2,FALSE))</f>
        <v>#N/A</v>
      </c>
      <c r="N86" s="49" t="str">
        <f t="shared" si="7"/>
        <v/>
      </c>
      <c r="O86" s="49" t="e">
        <f>IF($E$4="Ydy","E",VLOOKUP(N86,Data!$C$3:$D$137,2,FALSE))</f>
        <v>#N/A</v>
      </c>
      <c r="P86" s="49" t="str">
        <f>IF(A86="","",IFERROR(IF(E82="Ydy",VLOOKUP(B86,LEADER!B81:D201,3,FALSE),VLOOKUP(B86,Data!B81:E215,4,FALSE)),"ERROR"))</f>
        <v/>
      </c>
      <c r="Q86" s="49" t="e">
        <f t="shared" si="8"/>
        <v>#N/A</v>
      </c>
    </row>
    <row r="87" spans="1:17" ht="30" customHeight="1" x14ac:dyDescent="0.35">
      <c r="A87" s="4"/>
      <c r="B87" s="4"/>
      <c r="C87" s="4"/>
      <c r="D87" s="4"/>
      <c r="E87" s="4"/>
      <c r="F87" s="51"/>
      <c r="G87" s="50" t="str">
        <f t="shared" si="6"/>
        <v/>
      </c>
      <c r="H87" s="50" t="str">
        <f>IF(A87="","",Data!$G$2)</f>
        <v/>
      </c>
      <c r="I87" s="4"/>
      <c r="J87" s="51"/>
      <c r="K87" s="4"/>
      <c r="L87" s="4"/>
      <c r="M87" s="49" t="e">
        <f>IF($E$4="Ydy",VLOOKUP(A87,LEADER!$N$17:$O$30,2,FALSE),VLOOKUP(A87,Data!$O$17:$P$28,2,FALSE))</f>
        <v>#N/A</v>
      </c>
      <c r="N87" s="49" t="str">
        <f t="shared" si="7"/>
        <v/>
      </c>
      <c r="O87" s="49" t="e">
        <f>IF($E$4="Ydy","E",VLOOKUP(N87,Data!$C$3:$D$137,2,FALSE))</f>
        <v>#N/A</v>
      </c>
      <c r="P87" s="49" t="str">
        <f>IF(A87="","",IFERROR(IF(E83="Ydy",VLOOKUP(B87,LEADER!B82:D202,3,FALSE),VLOOKUP(B87,Data!B82:E216,4,FALSE)),"ERROR"))</f>
        <v/>
      </c>
      <c r="Q87" s="49" t="e">
        <f t="shared" si="8"/>
        <v>#N/A</v>
      </c>
    </row>
    <row r="88" spans="1:17" ht="30" customHeight="1" x14ac:dyDescent="0.35">
      <c r="A88" s="4"/>
      <c r="B88" s="4"/>
      <c r="C88" s="4"/>
      <c r="D88" s="4"/>
      <c r="E88" s="4"/>
      <c r="F88" s="51"/>
      <c r="G88" s="50" t="str">
        <f t="shared" si="6"/>
        <v/>
      </c>
      <c r="H88" s="50" t="str">
        <f>IF(A88="","",Data!$G$2)</f>
        <v/>
      </c>
      <c r="I88" s="4"/>
      <c r="J88" s="51"/>
      <c r="K88" s="4"/>
      <c r="L88" s="4"/>
      <c r="M88" s="49" t="e">
        <f>IF($E$4="Ydy",VLOOKUP(A88,LEADER!$N$17:$O$30,2,FALSE),VLOOKUP(A88,Data!$O$17:$P$28,2,FALSE))</f>
        <v>#N/A</v>
      </c>
      <c r="N88" s="49" t="str">
        <f t="shared" si="7"/>
        <v/>
      </c>
      <c r="O88" s="49" t="e">
        <f>IF($E$4="Ydy","E",VLOOKUP(N88,Data!$C$3:$D$137,2,FALSE))</f>
        <v>#N/A</v>
      </c>
      <c r="P88" s="49" t="str">
        <f>IF(A88="","",IFERROR(IF(E84="Ydy",VLOOKUP(B88,LEADER!B83:D203,3,FALSE),VLOOKUP(B88,Data!B83:E217,4,FALSE)),"ERROR"))</f>
        <v/>
      </c>
      <c r="Q88" s="49" t="e">
        <f t="shared" si="8"/>
        <v>#N/A</v>
      </c>
    </row>
    <row r="89" spans="1:17" ht="30" customHeight="1" x14ac:dyDescent="0.35">
      <c r="A89" s="4"/>
      <c r="B89" s="4"/>
      <c r="C89" s="4"/>
      <c r="D89" s="4"/>
      <c r="E89" s="4"/>
      <c r="F89" s="51"/>
      <c r="G89" s="50" t="str">
        <f t="shared" si="6"/>
        <v/>
      </c>
      <c r="H89" s="50" t="str">
        <f>IF(A89="","",Data!$G$2)</f>
        <v/>
      </c>
      <c r="I89" s="4"/>
      <c r="J89" s="51"/>
      <c r="K89" s="4"/>
      <c r="L89" s="4"/>
      <c r="M89" s="49" t="e">
        <f>IF($E$4="Ydy",VLOOKUP(A89,LEADER!$N$17:$O$30,2,FALSE),VLOOKUP(A89,Data!$O$17:$P$28,2,FALSE))</f>
        <v>#N/A</v>
      </c>
      <c r="N89" s="49" t="str">
        <f t="shared" si="7"/>
        <v/>
      </c>
      <c r="O89" s="49" t="e">
        <f>IF($E$4="Ydy","E",VLOOKUP(N89,Data!$C$3:$D$137,2,FALSE))</f>
        <v>#N/A</v>
      </c>
      <c r="P89" s="49" t="str">
        <f>IF(A89="","",IFERROR(IF(E85="Ydy",VLOOKUP(B89,LEADER!B84:D204,3,FALSE),VLOOKUP(B89,Data!B84:E218,4,FALSE)),"ERROR"))</f>
        <v/>
      </c>
      <c r="Q89" s="49" t="e">
        <f t="shared" si="8"/>
        <v>#N/A</v>
      </c>
    </row>
    <row r="90" spans="1:17" ht="30" customHeight="1" x14ac:dyDescent="0.35">
      <c r="A90" s="4"/>
      <c r="B90" s="4"/>
      <c r="C90" s="4"/>
      <c r="D90" s="4"/>
      <c r="E90" s="4"/>
      <c r="F90" s="51"/>
      <c r="G90" s="50" t="str">
        <f t="shared" si="6"/>
        <v/>
      </c>
      <c r="H90" s="50" t="str">
        <f>IF(A90="","",Data!$G$2)</f>
        <v/>
      </c>
      <c r="I90" s="4"/>
      <c r="J90" s="51"/>
      <c r="K90" s="4"/>
      <c r="L90" s="4"/>
      <c r="M90" s="49" t="e">
        <f>IF($E$4="Ydy",VLOOKUP(A90,LEADER!$N$17:$O$30,2,FALSE),VLOOKUP(A90,Data!$O$17:$P$28,2,FALSE))</f>
        <v>#N/A</v>
      </c>
      <c r="N90" s="49" t="str">
        <f t="shared" si="7"/>
        <v/>
      </c>
      <c r="O90" s="49" t="e">
        <f>IF($E$4="Ydy","E",VLOOKUP(N90,Data!$C$3:$D$137,2,FALSE))</f>
        <v>#N/A</v>
      </c>
      <c r="P90" s="49" t="str">
        <f>IF(A90="","",IFERROR(IF(E86="Ydy",VLOOKUP(B90,LEADER!B85:D205,3,FALSE),VLOOKUP(B90,Data!B85:E219,4,FALSE)),"ERROR"))</f>
        <v/>
      </c>
      <c r="Q90" s="49" t="e">
        <f t="shared" si="8"/>
        <v>#N/A</v>
      </c>
    </row>
    <row r="91" spans="1:17" ht="30" customHeight="1" x14ac:dyDescent="0.35">
      <c r="A91" s="4"/>
      <c r="B91" s="4"/>
      <c r="C91" s="4"/>
      <c r="D91" s="4"/>
      <c r="E91" s="4"/>
      <c r="F91" s="51"/>
      <c r="G91" s="50" t="str">
        <f t="shared" si="6"/>
        <v/>
      </c>
      <c r="H91" s="50" t="str">
        <f>IF(A91="","",Data!$G$2)</f>
        <v/>
      </c>
      <c r="I91" s="4"/>
      <c r="J91" s="51"/>
      <c r="K91" s="4"/>
      <c r="L91" s="4"/>
      <c r="M91" s="49" t="e">
        <f>IF($E$4="Ydy",VLOOKUP(A91,LEADER!$N$17:$O$30,2,FALSE),VLOOKUP(A91,Data!$O$17:$P$28,2,FALSE))</f>
        <v>#N/A</v>
      </c>
      <c r="N91" s="49" t="str">
        <f t="shared" si="7"/>
        <v/>
      </c>
      <c r="O91" s="49" t="e">
        <f>IF($E$4="Ydy","E",VLOOKUP(N91,Data!$C$3:$D$137,2,FALSE))</f>
        <v>#N/A</v>
      </c>
      <c r="P91" s="49" t="str">
        <f>IF(A91="","",IFERROR(IF(E87="Ydy",VLOOKUP(B91,LEADER!B86:D206,3,FALSE),VLOOKUP(B91,Data!B86:E220,4,FALSE)),"ERROR"))</f>
        <v/>
      </c>
      <c r="Q91" s="49" t="e">
        <f t="shared" si="8"/>
        <v>#N/A</v>
      </c>
    </row>
    <row r="92" spans="1:17" ht="30" customHeight="1" x14ac:dyDescent="0.35">
      <c r="A92" s="4"/>
      <c r="B92" s="4"/>
      <c r="C92" s="4"/>
      <c r="D92" s="4"/>
      <c r="E92" s="4"/>
      <c r="F92" s="51"/>
      <c r="G92" s="50" t="str">
        <f t="shared" si="6"/>
        <v/>
      </c>
      <c r="H92" s="50" t="str">
        <f>IF(A92="","",Data!$G$2)</f>
        <v/>
      </c>
      <c r="I92" s="4"/>
      <c r="J92" s="51"/>
      <c r="K92" s="4"/>
      <c r="L92" s="4"/>
      <c r="M92" s="49" t="e">
        <f>IF($E$4="Ydy",VLOOKUP(A92,LEADER!$N$17:$O$30,2,FALSE),VLOOKUP(A92,Data!$O$17:$P$28,2,FALSE))</f>
        <v>#N/A</v>
      </c>
      <c r="N92" s="49" t="str">
        <f t="shared" si="7"/>
        <v/>
      </c>
      <c r="O92" s="49" t="e">
        <f>IF($E$4="Ydy","E",VLOOKUP(N92,Data!$C$3:$D$137,2,FALSE))</f>
        <v>#N/A</v>
      </c>
      <c r="P92" s="49" t="str">
        <f>IF(A92="","",IFERROR(IF(E88="Ydy",VLOOKUP(B92,LEADER!B87:D207,3,FALSE),VLOOKUP(B92,Data!B87:E221,4,FALSE)),"ERROR"))</f>
        <v/>
      </c>
      <c r="Q92" s="49" t="e">
        <f t="shared" si="8"/>
        <v>#N/A</v>
      </c>
    </row>
    <row r="93" spans="1:17" ht="30" customHeight="1" x14ac:dyDescent="0.35">
      <c r="A93" s="4"/>
      <c r="B93" s="4"/>
      <c r="C93" s="4"/>
      <c r="D93" s="4"/>
      <c r="E93" s="4"/>
      <c r="F93" s="51"/>
      <c r="G93" s="50" t="str">
        <f t="shared" si="6"/>
        <v/>
      </c>
      <c r="H93" s="50" t="str">
        <f>IF(A93="","",Data!$G$2)</f>
        <v/>
      </c>
      <c r="I93" s="4"/>
      <c r="J93" s="51"/>
      <c r="K93" s="4"/>
      <c r="L93" s="4"/>
      <c r="M93" s="49" t="e">
        <f>IF($E$4="Ydy",VLOOKUP(A93,LEADER!$N$17:$O$30,2,FALSE),VLOOKUP(A93,Data!$O$17:$P$28,2,FALSE))</f>
        <v>#N/A</v>
      </c>
      <c r="N93" s="49" t="str">
        <f t="shared" si="7"/>
        <v/>
      </c>
      <c r="O93" s="49" t="e">
        <f>IF($E$4="Ydy","E",VLOOKUP(N93,Data!$C$3:$D$137,2,FALSE))</f>
        <v>#N/A</v>
      </c>
      <c r="P93" s="49" t="str">
        <f>IF(A93="","",IFERROR(IF(E89="Ydy",VLOOKUP(B93,LEADER!B88:D208,3,FALSE),VLOOKUP(B93,Data!B88:E222,4,FALSE)),"ERROR"))</f>
        <v/>
      </c>
      <c r="Q93" s="49" t="e">
        <f t="shared" si="8"/>
        <v>#N/A</v>
      </c>
    </row>
    <row r="94" spans="1:17" ht="30" customHeight="1" x14ac:dyDescent="0.35">
      <c r="A94" s="4"/>
      <c r="B94" s="4"/>
      <c r="C94" s="4"/>
      <c r="D94" s="4"/>
      <c r="E94" s="4"/>
      <c r="F94" s="51"/>
      <c r="G94" s="50" t="str">
        <f t="shared" si="6"/>
        <v/>
      </c>
      <c r="H94" s="50" t="str">
        <f>IF(A94="","",Data!$G$2)</f>
        <v/>
      </c>
      <c r="I94" s="4"/>
      <c r="J94" s="51"/>
      <c r="K94" s="4"/>
      <c r="L94" s="4"/>
      <c r="M94" s="49" t="e">
        <f>IF($E$4="Ydy",VLOOKUP(A94,LEADER!$N$17:$O$30,2,FALSE),VLOOKUP(A94,Data!$O$17:$P$28,2,FALSE))</f>
        <v>#N/A</v>
      </c>
      <c r="N94" s="49" t="str">
        <f t="shared" si="7"/>
        <v/>
      </c>
      <c r="O94" s="49" t="e">
        <f>IF($E$4="Ydy","E",VLOOKUP(N94,Data!$C$3:$D$137,2,FALSE))</f>
        <v>#N/A</v>
      </c>
      <c r="P94" s="49" t="str">
        <f>IF(A94="","",IFERROR(IF(E90="Ydy",VLOOKUP(B94,LEADER!B89:D209,3,FALSE),VLOOKUP(B94,Data!B89:E223,4,FALSE)),"ERROR"))</f>
        <v/>
      </c>
      <c r="Q94" s="49" t="e">
        <f t="shared" si="8"/>
        <v>#N/A</v>
      </c>
    </row>
    <row r="95" spans="1:17" ht="30" customHeight="1" x14ac:dyDescent="0.35">
      <c r="A95" s="4"/>
      <c r="B95" s="4"/>
      <c r="C95" s="4"/>
      <c r="D95" s="4"/>
      <c r="E95" s="4"/>
      <c r="F95" s="51"/>
      <c r="G95" s="50" t="str">
        <f t="shared" si="6"/>
        <v/>
      </c>
      <c r="H95" s="50" t="str">
        <f>IF(A95="","",Data!$G$2)</f>
        <v/>
      </c>
      <c r="I95" s="4"/>
      <c r="J95" s="51"/>
      <c r="K95" s="4"/>
      <c r="L95" s="4"/>
      <c r="M95" s="49" t="e">
        <f>IF($E$4="Ydy",VLOOKUP(A95,LEADER!$N$17:$O$30,2,FALSE),VLOOKUP(A95,Data!$O$17:$P$28,2,FALSE))</f>
        <v>#N/A</v>
      </c>
      <c r="N95" s="49" t="str">
        <f t="shared" si="7"/>
        <v/>
      </c>
      <c r="O95" s="49" t="e">
        <f>IF($E$4="Ydy","E",VLOOKUP(N95,Data!$C$3:$D$137,2,FALSE))</f>
        <v>#N/A</v>
      </c>
      <c r="P95" s="49" t="str">
        <f>IF(A95="","",IFERROR(IF(E91="Ydy",VLOOKUP(B95,LEADER!B90:D210,3,FALSE),VLOOKUP(B95,Data!B90:E224,4,FALSE)),"ERROR"))</f>
        <v/>
      </c>
      <c r="Q95" s="49" t="e">
        <f t="shared" si="8"/>
        <v>#N/A</v>
      </c>
    </row>
    <row r="96" spans="1:17" ht="30" customHeight="1" x14ac:dyDescent="0.35">
      <c r="A96" s="4"/>
      <c r="B96" s="4"/>
      <c r="C96" s="4"/>
      <c r="D96" s="4"/>
      <c r="E96" s="4"/>
      <c r="F96" s="51"/>
      <c r="G96" s="50" t="str">
        <f t="shared" si="6"/>
        <v/>
      </c>
      <c r="H96" s="50" t="str">
        <f>IF(A96="","",Data!$G$2)</f>
        <v/>
      </c>
      <c r="I96" s="4"/>
      <c r="J96" s="51"/>
      <c r="K96" s="4"/>
      <c r="L96" s="4"/>
      <c r="M96" s="49" t="e">
        <f>IF($E$4="Ydy",VLOOKUP(A96,LEADER!$N$17:$O$30,2,FALSE),VLOOKUP(A96,Data!$O$17:$P$28,2,FALSE))</f>
        <v>#N/A</v>
      </c>
      <c r="N96" s="49" t="str">
        <f t="shared" si="7"/>
        <v/>
      </c>
      <c r="O96" s="49" t="e">
        <f>IF($E$4="Ydy","E",VLOOKUP(N96,Data!$C$3:$D$137,2,FALSE))</f>
        <v>#N/A</v>
      </c>
      <c r="P96" s="49" t="str">
        <f>IF(A96="","",IFERROR(IF(E92="Ydy",VLOOKUP(B96,LEADER!B91:D211,3,FALSE),VLOOKUP(B96,Data!B91:E225,4,FALSE)),"ERROR"))</f>
        <v/>
      </c>
      <c r="Q96" s="49" t="e">
        <f t="shared" si="8"/>
        <v>#N/A</v>
      </c>
    </row>
    <row r="97" spans="1:17" ht="30" customHeight="1" x14ac:dyDescent="0.35">
      <c r="A97" s="4"/>
      <c r="B97" s="4"/>
      <c r="C97" s="4"/>
      <c r="D97" s="4"/>
      <c r="E97" s="4"/>
      <c r="F97" s="51"/>
      <c r="G97" s="50" t="str">
        <f t="shared" si="6"/>
        <v/>
      </c>
      <c r="H97" s="50" t="str">
        <f>IF(A97="","",Data!$G$2)</f>
        <v/>
      </c>
      <c r="I97" s="4"/>
      <c r="J97" s="51"/>
      <c r="K97" s="4"/>
      <c r="L97" s="4"/>
      <c r="M97" s="49" t="e">
        <f>IF($E$4="Ydy",VLOOKUP(A97,LEADER!$N$17:$O$30,2,FALSE),VLOOKUP(A97,Data!$O$17:$P$28,2,FALSE))</f>
        <v>#N/A</v>
      </c>
      <c r="N97" s="49" t="str">
        <f t="shared" si="7"/>
        <v/>
      </c>
      <c r="O97" s="49" t="e">
        <f>IF($E$4="Ydy","E",VLOOKUP(N97,Data!$C$3:$D$137,2,FALSE))</f>
        <v>#N/A</v>
      </c>
      <c r="P97" s="49" t="str">
        <f>IF(A97="","",IFERROR(IF(E93="Ydy",VLOOKUP(B97,LEADER!B92:D212,3,FALSE),VLOOKUP(B97,Data!B92:E226,4,FALSE)),"ERROR"))</f>
        <v/>
      </c>
      <c r="Q97" s="49" t="e">
        <f t="shared" si="8"/>
        <v>#N/A</v>
      </c>
    </row>
    <row r="98" spans="1:17" ht="30" customHeight="1" x14ac:dyDescent="0.35">
      <c r="A98" s="4"/>
      <c r="B98" s="4"/>
      <c r="C98" s="4"/>
      <c r="D98" s="4"/>
      <c r="E98" s="4"/>
      <c r="F98" s="51"/>
      <c r="G98" s="50" t="str">
        <f t="shared" si="6"/>
        <v/>
      </c>
      <c r="H98" s="50" t="str">
        <f>IF(A98="","",Data!$G$2)</f>
        <v/>
      </c>
      <c r="I98" s="4"/>
      <c r="J98" s="51"/>
      <c r="K98" s="4"/>
      <c r="L98" s="4"/>
      <c r="M98" s="49" t="e">
        <f>IF($E$4="Ydy",VLOOKUP(A98,LEADER!$N$17:$O$30,2,FALSE),VLOOKUP(A98,Data!$O$17:$P$28,2,FALSE))</f>
        <v>#N/A</v>
      </c>
      <c r="N98" s="49" t="str">
        <f t="shared" si="7"/>
        <v/>
      </c>
      <c r="O98" s="49" t="e">
        <f>IF($E$4="Ydy","E",VLOOKUP(N98,Data!$C$3:$D$137,2,FALSE))</f>
        <v>#N/A</v>
      </c>
      <c r="P98" s="49" t="str">
        <f>IF(A98="","",IFERROR(IF(E94="Ydy",VLOOKUP(B98,LEADER!B93:D213,3,FALSE),VLOOKUP(B98,Data!B93:E227,4,FALSE)),"ERROR"))</f>
        <v/>
      </c>
      <c r="Q98" s="49" t="e">
        <f t="shared" si="8"/>
        <v>#N/A</v>
      </c>
    </row>
    <row r="99" spans="1:17" ht="30" customHeight="1" x14ac:dyDescent="0.35">
      <c r="A99" s="4"/>
      <c r="B99" s="4"/>
      <c r="C99" s="4"/>
      <c r="D99" s="4"/>
      <c r="E99" s="4"/>
      <c r="F99" s="51"/>
      <c r="G99" s="50" t="str">
        <f t="shared" si="6"/>
        <v/>
      </c>
      <c r="H99" s="50" t="str">
        <f>IF(A99="","",Data!$G$2)</f>
        <v/>
      </c>
      <c r="I99" s="4"/>
      <c r="J99" s="51"/>
      <c r="K99" s="4"/>
      <c r="L99" s="4"/>
      <c r="M99" s="49" t="e">
        <f>IF($E$4="Ydy",VLOOKUP(A99,LEADER!$N$17:$O$30,2,FALSE),VLOOKUP(A99,Data!$O$17:$P$28,2,FALSE))</f>
        <v>#N/A</v>
      </c>
      <c r="N99" s="49" t="str">
        <f t="shared" si="7"/>
        <v/>
      </c>
      <c r="O99" s="49" t="e">
        <f>IF($E$4="Ydy","E",VLOOKUP(N99,Data!$C$3:$D$137,2,FALSE))</f>
        <v>#N/A</v>
      </c>
      <c r="P99" s="49" t="str">
        <f>IF(A99="","",IFERROR(IF(E95="Ydy",VLOOKUP(B99,LEADER!B94:D214,3,FALSE),VLOOKUP(B99,Data!B94:E228,4,FALSE)),"ERROR"))</f>
        <v/>
      </c>
      <c r="Q99" s="49" t="e">
        <f t="shared" si="8"/>
        <v>#N/A</v>
      </c>
    </row>
    <row r="100" spans="1:17" ht="30" customHeight="1" x14ac:dyDescent="0.35">
      <c r="A100" s="4"/>
      <c r="B100" s="4"/>
      <c r="C100" s="4"/>
      <c r="D100" s="4"/>
      <c r="E100" s="4"/>
      <c r="F100" s="51"/>
      <c r="G100" s="50" t="str">
        <f t="shared" si="6"/>
        <v/>
      </c>
      <c r="H100" s="50" t="str">
        <f>IF(A100="","",Data!$G$2)</f>
        <v/>
      </c>
      <c r="I100" s="4"/>
      <c r="J100" s="51"/>
      <c r="K100" s="4"/>
      <c r="L100" s="4"/>
      <c r="M100" s="49" t="e">
        <f>IF($E$4="Ydy",VLOOKUP(A100,LEADER!$N$17:$O$30,2,FALSE),VLOOKUP(A100,Data!$O$17:$P$28,2,FALSE))</f>
        <v>#N/A</v>
      </c>
      <c r="N100" s="49" t="str">
        <f t="shared" si="7"/>
        <v/>
      </c>
      <c r="O100" s="49" t="e">
        <f>IF($E$4="Ydy","E",VLOOKUP(N100,Data!$C$3:$D$137,2,FALSE))</f>
        <v>#N/A</v>
      </c>
      <c r="P100" s="49" t="str">
        <f>IF(A100="","",IFERROR(IF(E96="Ydy",VLOOKUP(B100,LEADER!B95:D215,3,FALSE),VLOOKUP(B100,Data!B95:E229,4,FALSE)),"ERROR"))</f>
        <v/>
      </c>
      <c r="Q100" s="49" t="e">
        <f t="shared" si="8"/>
        <v>#N/A</v>
      </c>
    </row>
    <row r="101" spans="1:17" ht="30" customHeight="1" x14ac:dyDescent="0.35">
      <c r="A101" s="4"/>
      <c r="B101" s="4"/>
      <c r="C101" s="4"/>
      <c r="D101" s="4"/>
      <c r="E101" s="4"/>
      <c r="F101" s="51"/>
      <c r="G101" s="50" t="str">
        <f t="shared" si="6"/>
        <v/>
      </c>
      <c r="H101" s="50" t="str">
        <f>IF(A101="","",Data!$G$2)</f>
        <v/>
      </c>
      <c r="I101" s="4"/>
      <c r="J101" s="51"/>
      <c r="K101" s="4"/>
      <c r="L101" s="4"/>
      <c r="M101" s="49" t="e">
        <f>IF($E$4="Ydy",VLOOKUP(A101,LEADER!$N$17:$O$30,2,FALSE),VLOOKUP(A101,Data!$O$17:$P$28,2,FALSE))</f>
        <v>#N/A</v>
      </c>
      <c r="N101" s="49" t="str">
        <f t="shared" si="7"/>
        <v/>
      </c>
      <c r="O101" s="49" t="e">
        <f>IF($E$4="Ydy","E",VLOOKUP(N101,Data!$C$3:$D$137,2,FALSE))</f>
        <v>#N/A</v>
      </c>
      <c r="P101" s="49" t="str">
        <f>IF(A101="","",IFERROR(IF(E97="Ydy",VLOOKUP(B101,LEADER!B96:D216,3,FALSE),VLOOKUP(B101,Data!B96:E230,4,FALSE)),"ERROR"))</f>
        <v/>
      </c>
      <c r="Q101" s="49" t="e">
        <f t="shared" si="8"/>
        <v>#N/A</v>
      </c>
    </row>
    <row r="102" spans="1:17" ht="30" customHeight="1" x14ac:dyDescent="0.35">
      <c r="A102" s="4"/>
      <c r="B102" s="4"/>
      <c r="C102" s="4"/>
      <c r="D102" s="4"/>
      <c r="E102" s="4"/>
      <c r="F102" s="51"/>
      <c r="G102" s="50" t="str">
        <f t="shared" si="6"/>
        <v/>
      </c>
      <c r="H102" s="50" t="str">
        <f>IF(A102="","",Data!$G$2)</f>
        <v/>
      </c>
      <c r="I102" s="4"/>
      <c r="J102" s="51"/>
      <c r="K102" s="4"/>
      <c r="L102" s="4"/>
      <c r="M102" s="49" t="e">
        <f>IF($E$4="Ydy",VLOOKUP(A102,LEADER!$N$17:$O$30,2,FALSE),VLOOKUP(A102,Data!$O$17:$P$28,2,FALSE))</f>
        <v>#N/A</v>
      </c>
      <c r="N102" s="49" t="str">
        <f t="shared" si="7"/>
        <v/>
      </c>
      <c r="O102" s="49" t="e">
        <f>IF($E$4="Ydy","E",VLOOKUP(N102,Data!$C$3:$D$137,2,FALSE))</f>
        <v>#N/A</v>
      </c>
      <c r="P102" s="49" t="str">
        <f>IF(A102="","",IFERROR(IF(E98="Ydy",VLOOKUP(B102,LEADER!B97:D217,3,FALSE),VLOOKUP(B102,Data!B97:E231,4,FALSE)),"ERROR"))</f>
        <v/>
      </c>
      <c r="Q102" s="49" t="e">
        <f t="shared" si="8"/>
        <v>#N/A</v>
      </c>
    </row>
    <row r="103" spans="1:17" ht="30" customHeight="1" x14ac:dyDescent="0.35">
      <c r="A103" s="4"/>
      <c r="B103" s="4"/>
      <c r="C103" s="4"/>
      <c r="D103" s="4"/>
      <c r="E103" s="4"/>
      <c r="F103" s="51"/>
      <c r="G103" s="50" t="str">
        <f t="shared" si="6"/>
        <v/>
      </c>
      <c r="H103" s="50" t="str">
        <f>IF(A103="","",Data!$G$2)</f>
        <v/>
      </c>
      <c r="I103" s="4"/>
      <c r="J103" s="51"/>
      <c r="K103" s="4"/>
      <c r="L103" s="4"/>
      <c r="M103" s="49" t="e">
        <f>IF($E$4="Ydy",VLOOKUP(A103,LEADER!$N$17:$O$30,2,FALSE),VLOOKUP(A103,Data!$O$17:$P$28,2,FALSE))</f>
        <v>#N/A</v>
      </c>
      <c r="N103" s="49" t="str">
        <f t="shared" si="7"/>
        <v/>
      </c>
      <c r="O103" s="49" t="e">
        <f>IF($E$4="Ydy","E",VLOOKUP(N103,Data!$C$3:$D$137,2,FALSE))</f>
        <v>#N/A</v>
      </c>
      <c r="P103" s="49" t="str">
        <f>IF(A103="","",IFERROR(IF(E99="Ydy",VLOOKUP(B103,LEADER!B98:D218,3,FALSE),VLOOKUP(B103,Data!B98:E232,4,FALSE)),"ERROR"))</f>
        <v/>
      </c>
      <c r="Q103" s="49" t="e">
        <f t="shared" si="8"/>
        <v>#N/A</v>
      </c>
    </row>
    <row r="104" spans="1:17" ht="30" customHeight="1" x14ac:dyDescent="0.35">
      <c r="A104" s="4"/>
      <c r="B104" s="4"/>
      <c r="C104" s="4"/>
      <c r="D104" s="4"/>
      <c r="E104" s="4"/>
      <c r="F104" s="51"/>
      <c r="G104" s="50" t="str">
        <f t="shared" si="6"/>
        <v/>
      </c>
      <c r="H104" s="50" t="str">
        <f>IF(A104="","",Data!$G$2)</f>
        <v/>
      </c>
      <c r="I104" s="4"/>
      <c r="J104" s="51"/>
      <c r="K104" s="4"/>
      <c r="L104" s="4"/>
      <c r="M104" s="49" t="e">
        <f>IF($E$4="Ydy",VLOOKUP(A104,LEADER!$N$17:$O$30,2,FALSE),VLOOKUP(A104,Data!$O$17:$P$28,2,FALSE))</f>
        <v>#N/A</v>
      </c>
      <c r="N104" s="49" t="str">
        <f t="shared" si="7"/>
        <v/>
      </c>
      <c r="O104" s="49" t="e">
        <f>IF($E$4="Ydy","E",VLOOKUP(N104,Data!$C$3:$D$137,2,FALSE))</f>
        <v>#N/A</v>
      </c>
      <c r="P104" s="49" t="str">
        <f>IF(A104="","",IFERROR(IF(E100="Ydy",VLOOKUP(B104,LEADER!B99:D219,3,FALSE),VLOOKUP(B104,Data!B99:E233,4,FALSE)),"ERROR"))</f>
        <v/>
      </c>
      <c r="Q104" s="49" t="e">
        <f t="shared" si="8"/>
        <v>#N/A</v>
      </c>
    </row>
    <row r="105" spans="1:17" ht="30" customHeight="1" x14ac:dyDescent="0.35">
      <c r="A105" s="4"/>
      <c r="B105" s="4"/>
      <c r="C105" s="4"/>
      <c r="D105" s="4"/>
      <c r="E105" s="4"/>
      <c r="F105" s="51"/>
      <c r="G105" s="50" t="str">
        <f t="shared" si="6"/>
        <v/>
      </c>
      <c r="H105" s="50" t="str">
        <f>IF(A105="","",Data!$G$2)</f>
        <v/>
      </c>
      <c r="I105" s="4"/>
      <c r="J105" s="51"/>
      <c r="K105" s="4"/>
      <c r="L105" s="4"/>
      <c r="M105" s="49" t="e">
        <f>IF($E$4="Ydy",VLOOKUP(A105,LEADER!$N$17:$O$30,2,FALSE),VLOOKUP(A105,Data!$O$17:$P$28,2,FALSE))</f>
        <v>#N/A</v>
      </c>
      <c r="N105" s="49" t="str">
        <f t="shared" si="7"/>
        <v/>
      </c>
      <c r="O105" s="49" t="e">
        <f>IF($E$4="Ydy","E",VLOOKUP(N105,Data!$C$3:$D$137,2,FALSE))</f>
        <v>#N/A</v>
      </c>
      <c r="P105" s="49" t="str">
        <f>IF(A105="","",IFERROR(IF(E101="Ydy",VLOOKUP(B105,LEADER!B100:D220,3,FALSE),VLOOKUP(B105,Data!B100:E234,4,FALSE)),"ERROR"))</f>
        <v/>
      </c>
      <c r="Q105" s="49" t="e">
        <f t="shared" si="8"/>
        <v>#N/A</v>
      </c>
    </row>
    <row r="106" spans="1:17" ht="30" customHeight="1" x14ac:dyDescent="0.35">
      <c r="A106" s="4"/>
      <c r="B106" s="4"/>
      <c r="C106" s="4"/>
      <c r="D106" s="4"/>
      <c r="E106" s="4"/>
      <c r="F106" s="51"/>
      <c r="G106" s="50" t="str">
        <f t="shared" si="6"/>
        <v/>
      </c>
      <c r="H106" s="50" t="str">
        <f>IF(A106="","",Data!$G$2)</f>
        <v/>
      </c>
      <c r="I106" s="4"/>
      <c r="J106" s="51"/>
      <c r="K106" s="4"/>
      <c r="L106" s="4"/>
      <c r="M106" s="49" t="e">
        <f>IF($E$4="Ydy",VLOOKUP(A106,LEADER!$N$17:$O$30,2,FALSE),VLOOKUP(A106,Data!$O$17:$P$28,2,FALSE))</f>
        <v>#N/A</v>
      </c>
      <c r="N106" s="49" t="str">
        <f t="shared" si="7"/>
        <v/>
      </c>
      <c r="O106" s="49" t="e">
        <f>IF($E$4="Ydy","E",VLOOKUP(N106,Data!$C$3:$D$137,2,FALSE))</f>
        <v>#N/A</v>
      </c>
      <c r="P106" s="49" t="str">
        <f>IF(A106="","",IFERROR(IF(E102="Ydy",VLOOKUP(B106,LEADER!B101:D221,3,FALSE),VLOOKUP(B106,Data!B101:E235,4,FALSE)),"ERROR"))</f>
        <v/>
      </c>
      <c r="Q106" s="49" t="e">
        <f t="shared" si="8"/>
        <v>#N/A</v>
      </c>
    </row>
    <row r="107" spans="1:17" ht="30" customHeight="1" x14ac:dyDescent="0.35">
      <c r="A107" s="4"/>
      <c r="B107" s="4"/>
      <c r="C107" s="4"/>
      <c r="D107" s="4"/>
      <c r="E107" s="4"/>
      <c r="F107" s="51"/>
      <c r="G107" s="50" t="str">
        <f t="shared" si="6"/>
        <v/>
      </c>
      <c r="H107" s="50" t="str">
        <f>IF(A107="","",Data!$G$2)</f>
        <v/>
      </c>
      <c r="I107" s="4"/>
      <c r="J107" s="51"/>
      <c r="K107" s="4"/>
      <c r="L107" s="4"/>
      <c r="M107" s="49" t="e">
        <f>IF($E$4="Ydy",VLOOKUP(A107,LEADER!$N$17:$O$30,2,FALSE),VLOOKUP(A107,Data!$O$17:$P$28,2,FALSE))</f>
        <v>#N/A</v>
      </c>
      <c r="N107" s="49" t="str">
        <f t="shared" si="7"/>
        <v/>
      </c>
      <c r="O107" s="49" t="e">
        <f>IF($E$4="Ydy","E",VLOOKUP(N107,Data!$C$3:$D$137,2,FALSE))</f>
        <v>#N/A</v>
      </c>
      <c r="P107" s="49" t="str">
        <f>IF(A107="","",IFERROR(IF(E103="Ydy",VLOOKUP(B107,LEADER!B102:D222,3,FALSE),VLOOKUP(B107,Data!B102:E236,4,FALSE)),"ERROR"))</f>
        <v/>
      </c>
      <c r="Q107" s="49" t="e">
        <f t="shared" si="8"/>
        <v>#N/A</v>
      </c>
    </row>
    <row r="108" spans="1:17" ht="30" customHeight="1" x14ac:dyDescent="0.35">
      <c r="A108" s="4"/>
      <c r="B108" s="4"/>
      <c r="C108" s="4"/>
      <c r="D108" s="4"/>
      <c r="E108" s="4"/>
      <c r="F108" s="51"/>
      <c r="G108" s="50" t="str">
        <f t="shared" si="6"/>
        <v/>
      </c>
      <c r="H108" s="50" t="str">
        <f>IF(A108="","",Data!$G$2)</f>
        <v/>
      </c>
      <c r="I108" s="4"/>
      <c r="J108" s="51"/>
      <c r="K108" s="4"/>
      <c r="L108" s="4"/>
      <c r="M108" s="49" t="e">
        <f>IF($E$4="Ydy",VLOOKUP(A108,LEADER!$N$17:$O$30,2,FALSE),VLOOKUP(A108,Data!$O$17:$P$28,2,FALSE))</f>
        <v>#N/A</v>
      </c>
      <c r="N108" s="49" t="str">
        <f t="shared" si="7"/>
        <v/>
      </c>
      <c r="O108" s="49" t="e">
        <f>IF($E$4="Ydy","E",VLOOKUP(N108,Data!$C$3:$D$137,2,FALSE))</f>
        <v>#N/A</v>
      </c>
      <c r="P108" s="49" t="str">
        <f>IF(A108="","",IFERROR(IF(E104="Ydy",VLOOKUP(B108,LEADER!B103:D223,3,FALSE),VLOOKUP(B108,Data!B103:E237,4,FALSE)),"ERROR"))</f>
        <v/>
      </c>
      <c r="Q108" s="49" t="e">
        <f t="shared" si="8"/>
        <v>#N/A</v>
      </c>
    </row>
    <row r="109" spans="1:17" ht="30" customHeight="1" x14ac:dyDescent="0.35">
      <c r="A109" s="4"/>
      <c r="B109" s="4"/>
      <c r="C109" s="4"/>
      <c r="D109" s="4"/>
      <c r="E109" s="4"/>
      <c r="F109" s="51"/>
      <c r="G109" s="50" t="str">
        <f t="shared" si="6"/>
        <v/>
      </c>
      <c r="H109" s="50" t="str">
        <f>IF(A109="","",Data!$G$2)</f>
        <v/>
      </c>
      <c r="I109" s="4"/>
      <c r="J109" s="51"/>
      <c r="K109" s="4"/>
      <c r="L109" s="4"/>
      <c r="M109" s="49" t="e">
        <f>IF($E$4="Ydy",VLOOKUP(A109,LEADER!$N$17:$O$30,2,FALSE),VLOOKUP(A109,Data!$O$17:$P$28,2,FALSE))</f>
        <v>#N/A</v>
      </c>
      <c r="N109" s="49" t="str">
        <f t="shared" si="7"/>
        <v/>
      </c>
      <c r="O109" s="49" t="e">
        <f>IF($E$4="Ydy","E",VLOOKUP(N109,Data!$C$3:$D$137,2,FALSE))</f>
        <v>#N/A</v>
      </c>
      <c r="P109" s="49" t="str">
        <f>IF(A109="","",IFERROR(IF(E105="Ydy",VLOOKUP(B109,LEADER!B104:D224,3,FALSE),VLOOKUP(B109,Data!B104:E238,4,FALSE)),"ERROR"))</f>
        <v/>
      </c>
      <c r="Q109" s="49" t="e">
        <f t="shared" si="8"/>
        <v>#N/A</v>
      </c>
    </row>
    <row r="110" spans="1:17" ht="30" customHeight="1" x14ac:dyDescent="0.35">
      <c r="A110" s="4"/>
      <c r="B110" s="4"/>
      <c r="C110" s="4"/>
      <c r="D110" s="4"/>
      <c r="E110" s="4"/>
      <c r="F110" s="51"/>
      <c r="G110" s="50" t="str">
        <f t="shared" si="6"/>
        <v/>
      </c>
      <c r="H110" s="50" t="str">
        <f>IF(A110="","",Data!$G$2)</f>
        <v/>
      </c>
      <c r="I110" s="4"/>
      <c r="J110" s="51"/>
      <c r="K110" s="4"/>
      <c r="L110" s="4"/>
      <c r="M110" s="49" t="e">
        <f>IF($E$4="Ydy",VLOOKUP(A110,LEADER!$N$17:$O$30,2,FALSE),VLOOKUP(A110,Data!$O$17:$P$28,2,FALSE))</f>
        <v>#N/A</v>
      </c>
      <c r="N110" s="49" t="str">
        <f t="shared" si="7"/>
        <v/>
      </c>
      <c r="O110" s="49" t="e">
        <f>IF($E$4="Ydy","E",VLOOKUP(N110,Data!$C$3:$D$137,2,FALSE))</f>
        <v>#N/A</v>
      </c>
      <c r="P110" s="49" t="str">
        <f>IF(A110="","",IFERROR(IF(E106="Ydy",VLOOKUP(B110,LEADER!B105:D225,3,FALSE),VLOOKUP(B110,Data!B105:E239,4,FALSE)),"ERROR"))</f>
        <v/>
      </c>
      <c r="Q110" s="49" t="e">
        <f t="shared" si="8"/>
        <v>#N/A</v>
      </c>
    </row>
    <row r="111" spans="1:17" ht="30" customHeight="1" x14ac:dyDescent="0.35">
      <c r="A111" s="4"/>
      <c r="B111" s="4"/>
      <c r="C111" s="4"/>
      <c r="D111" s="4"/>
      <c r="E111" s="4"/>
      <c r="F111" s="51"/>
      <c r="G111" s="50" t="str">
        <f t="shared" si="6"/>
        <v/>
      </c>
      <c r="H111" s="50" t="str">
        <f>IF(A111="","",Data!$G$2)</f>
        <v/>
      </c>
      <c r="I111" s="4"/>
      <c r="J111" s="51"/>
      <c r="K111" s="4"/>
      <c r="L111" s="4"/>
      <c r="M111" s="49" t="e">
        <f>IF($E$4="Ydy",VLOOKUP(A111,LEADER!$N$17:$O$30,2,FALSE),VLOOKUP(A111,Data!$O$17:$P$28,2,FALSE))</f>
        <v>#N/A</v>
      </c>
      <c r="N111" s="49" t="str">
        <f t="shared" si="7"/>
        <v/>
      </c>
      <c r="O111" s="49" t="e">
        <f>IF($E$4="Ydy","E",VLOOKUP(N111,Data!$C$3:$D$137,2,FALSE))</f>
        <v>#N/A</v>
      </c>
      <c r="P111" s="49" t="str">
        <f>IF(A111="","",IFERROR(IF(E107="Ydy",VLOOKUP(B111,LEADER!B106:D226,3,FALSE),VLOOKUP(B111,Data!B106:E240,4,FALSE)),"ERROR"))</f>
        <v/>
      </c>
      <c r="Q111" s="49" t="e">
        <f t="shared" si="8"/>
        <v>#N/A</v>
      </c>
    </row>
    <row r="112" spans="1:17" ht="30" customHeight="1" x14ac:dyDescent="0.35">
      <c r="A112" s="4"/>
      <c r="B112" s="4"/>
      <c r="C112" s="4"/>
      <c r="D112" s="4"/>
      <c r="E112" s="4"/>
      <c r="F112" s="51"/>
      <c r="G112" s="50" t="str">
        <f t="shared" si="6"/>
        <v/>
      </c>
      <c r="H112" s="50" t="str">
        <f>IF(A112="","",Data!$G$2)</f>
        <v/>
      </c>
      <c r="I112" s="4"/>
      <c r="J112" s="51"/>
      <c r="K112" s="4"/>
      <c r="L112" s="4"/>
      <c r="M112" s="49" t="e">
        <f>IF($E$4="Ydy",VLOOKUP(A112,LEADER!$N$17:$O$30,2,FALSE),VLOOKUP(A112,Data!$O$17:$P$28,2,FALSE))</f>
        <v>#N/A</v>
      </c>
      <c r="N112" s="49" t="str">
        <f t="shared" si="7"/>
        <v/>
      </c>
      <c r="O112" s="49" t="e">
        <f>IF($E$4="Ydy","E",VLOOKUP(N112,Data!$C$3:$D$137,2,FALSE))</f>
        <v>#N/A</v>
      </c>
      <c r="P112" s="49" t="str">
        <f>IF(A112="","",IFERROR(IF(E108="Ydy",VLOOKUP(B112,LEADER!B107:D227,3,FALSE),VLOOKUP(B112,Data!B107:E241,4,FALSE)),"ERROR"))</f>
        <v/>
      </c>
      <c r="Q112" s="49" t="e">
        <f t="shared" si="8"/>
        <v>#N/A</v>
      </c>
    </row>
    <row r="113" spans="1:17" ht="30" customHeight="1" x14ac:dyDescent="0.35">
      <c r="A113" s="4"/>
      <c r="B113" s="4"/>
      <c r="C113" s="4"/>
      <c r="D113" s="4"/>
      <c r="E113" s="4"/>
      <c r="F113" s="51"/>
      <c r="G113" s="50" t="str">
        <f t="shared" si="6"/>
        <v/>
      </c>
      <c r="H113" s="50" t="str">
        <f>IF(A113="","",Data!$G$2)</f>
        <v/>
      </c>
      <c r="I113" s="4"/>
      <c r="J113" s="51"/>
      <c r="K113" s="4"/>
      <c r="L113" s="4"/>
      <c r="M113" s="49" t="e">
        <f>IF($E$4="Ydy",VLOOKUP(A113,LEADER!$N$17:$O$30,2,FALSE),VLOOKUP(A113,Data!$O$17:$P$28,2,FALSE))</f>
        <v>#N/A</v>
      </c>
      <c r="N113" s="49" t="str">
        <f t="shared" si="7"/>
        <v/>
      </c>
      <c r="O113" s="49" t="e">
        <f>IF($E$4="Ydy","E",VLOOKUP(N113,Data!$C$3:$D$137,2,FALSE))</f>
        <v>#N/A</v>
      </c>
      <c r="P113" s="49" t="str">
        <f>IF(A113="","",IFERROR(IF(E109="Ydy",VLOOKUP(B113,LEADER!B108:D228,3,FALSE),VLOOKUP(B113,Data!B108:E242,4,FALSE)),"ERROR"))</f>
        <v/>
      </c>
      <c r="Q113" s="49" t="e">
        <f t="shared" si="8"/>
        <v>#N/A</v>
      </c>
    </row>
    <row r="114" spans="1:17" ht="30" customHeight="1" x14ac:dyDescent="0.35">
      <c r="A114" s="4"/>
      <c r="B114" s="4"/>
      <c r="C114" s="4"/>
      <c r="D114" s="4"/>
      <c r="E114" s="4"/>
      <c r="F114" s="51"/>
      <c r="G114" s="50" t="str">
        <f t="shared" si="6"/>
        <v/>
      </c>
      <c r="H114" s="50" t="str">
        <f>IF(A114="","",Data!$G$2)</f>
        <v/>
      </c>
      <c r="I114" s="4"/>
      <c r="J114" s="51"/>
      <c r="K114" s="4"/>
      <c r="L114" s="4"/>
      <c r="M114" s="49" t="e">
        <f>IF($E$4="Ydy",VLOOKUP(A114,LEADER!$N$17:$O$30,2,FALSE),VLOOKUP(A114,Data!$O$17:$P$28,2,FALSE))</f>
        <v>#N/A</v>
      </c>
      <c r="N114" s="49" t="str">
        <f t="shared" si="7"/>
        <v/>
      </c>
      <c r="O114" s="49" t="e">
        <f>IF($E$4="Ydy","E",VLOOKUP(N114,Data!$C$3:$D$137,2,FALSE))</f>
        <v>#N/A</v>
      </c>
      <c r="P114" s="49" t="str">
        <f>IF(A114="","",IFERROR(IF(E110="Ydy",VLOOKUP(B114,LEADER!B109:D229,3,FALSE),VLOOKUP(B114,Data!B109:E243,4,FALSE)),"ERROR"))</f>
        <v/>
      </c>
      <c r="Q114" s="49" t="e">
        <f t="shared" si="8"/>
        <v>#N/A</v>
      </c>
    </row>
    <row r="115" spans="1:17" ht="30" customHeight="1" x14ac:dyDescent="0.35">
      <c r="A115" s="4"/>
      <c r="B115" s="4"/>
      <c r="C115" s="4"/>
      <c r="D115" s="4"/>
      <c r="E115" s="4"/>
      <c r="F115" s="51"/>
      <c r="G115" s="50" t="str">
        <f t="shared" si="6"/>
        <v/>
      </c>
      <c r="H115" s="50" t="str">
        <f>IF(A115="","",Data!$G$2)</f>
        <v/>
      </c>
      <c r="I115" s="4"/>
      <c r="J115" s="51"/>
      <c r="K115" s="4"/>
      <c r="L115" s="4"/>
      <c r="M115" s="49" t="e">
        <f>IF($E$4="Ydy",VLOOKUP(A115,LEADER!$N$17:$O$30,2,FALSE),VLOOKUP(A115,Data!$O$17:$P$28,2,FALSE))</f>
        <v>#N/A</v>
      </c>
      <c r="N115" s="49" t="str">
        <f t="shared" si="7"/>
        <v/>
      </c>
      <c r="O115" s="49" t="e">
        <f>IF($E$4="Ydy","E",VLOOKUP(N115,Data!$C$3:$D$137,2,FALSE))</f>
        <v>#N/A</v>
      </c>
      <c r="P115" s="49" t="str">
        <f>IF(A115="","",IFERROR(IF(E111="Ydy",VLOOKUP(B115,LEADER!B110:D230,3,FALSE),VLOOKUP(B115,Data!B110:E244,4,FALSE)),"ERROR"))</f>
        <v/>
      </c>
      <c r="Q115" s="49" t="e">
        <f t="shared" si="8"/>
        <v>#N/A</v>
      </c>
    </row>
    <row r="116" spans="1:17" ht="30" customHeight="1" x14ac:dyDescent="0.35">
      <c r="A116" s="4"/>
      <c r="B116" s="4"/>
      <c r="C116" s="4"/>
      <c r="D116" s="4"/>
      <c r="E116" s="4"/>
      <c r="F116" s="51"/>
      <c r="G116" s="50" t="str">
        <f t="shared" si="6"/>
        <v/>
      </c>
      <c r="H116" s="50" t="str">
        <f>IF(A116="","",Data!$G$2)</f>
        <v/>
      </c>
      <c r="I116" s="4"/>
      <c r="J116" s="51"/>
      <c r="K116" s="4"/>
      <c r="L116" s="4"/>
      <c r="M116" s="49" t="e">
        <f>IF($E$4="Ydy",VLOOKUP(A116,LEADER!$N$17:$O$30,2,FALSE),VLOOKUP(A116,Data!$O$17:$P$28,2,FALSE))</f>
        <v>#N/A</v>
      </c>
      <c r="N116" s="49" t="str">
        <f t="shared" si="7"/>
        <v/>
      </c>
      <c r="O116" s="49" t="e">
        <f>IF($E$4="Ydy","E",VLOOKUP(N116,Data!$C$3:$D$137,2,FALSE))</f>
        <v>#N/A</v>
      </c>
      <c r="P116" s="49" t="str">
        <f>IF(A116="","",IFERROR(IF(E112="Ydy",VLOOKUP(B116,LEADER!B111:D231,3,FALSE),VLOOKUP(B116,Data!B111:E245,4,FALSE)),"ERROR"))</f>
        <v/>
      </c>
      <c r="Q116" s="49" t="e">
        <f t="shared" si="8"/>
        <v>#N/A</v>
      </c>
    </row>
    <row r="117" spans="1:17" ht="30" customHeight="1" x14ac:dyDescent="0.35">
      <c r="A117" s="4"/>
      <c r="B117" s="4"/>
      <c r="C117" s="4"/>
      <c r="D117" s="4"/>
      <c r="E117" s="4"/>
      <c r="F117" s="51"/>
      <c r="G117" s="50" t="str">
        <f t="shared" si="6"/>
        <v/>
      </c>
      <c r="H117" s="50" t="str">
        <f>IF(A117="","",Data!$G$2)</f>
        <v/>
      </c>
      <c r="I117" s="4"/>
      <c r="J117" s="51"/>
      <c r="K117" s="4"/>
      <c r="L117" s="4"/>
      <c r="M117" s="49" t="e">
        <f>IF($E$4="Ydy",VLOOKUP(A117,LEADER!$N$17:$O$30,2,FALSE),VLOOKUP(A117,Data!$O$17:$P$28,2,FALSE))</f>
        <v>#N/A</v>
      </c>
      <c r="N117" s="49" t="str">
        <f t="shared" si="7"/>
        <v/>
      </c>
      <c r="O117" s="49" t="e">
        <f>IF($E$4="Ydy","E",VLOOKUP(N117,Data!$C$3:$D$137,2,FALSE))</f>
        <v>#N/A</v>
      </c>
      <c r="P117" s="49" t="str">
        <f>IF(A117="","",IFERROR(IF(E113="Ydy",VLOOKUP(B117,LEADER!B112:D232,3,FALSE),VLOOKUP(B117,Data!B112:E246,4,FALSE)),"ERROR"))</f>
        <v/>
      </c>
      <c r="Q117" s="49" t="e">
        <f t="shared" si="8"/>
        <v>#N/A</v>
      </c>
    </row>
    <row r="118" spans="1:17" ht="30" customHeight="1" x14ac:dyDescent="0.35">
      <c r="A118" s="4"/>
      <c r="B118" s="4"/>
      <c r="C118" s="4"/>
      <c r="D118" s="4"/>
      <c r="E118" s="4"/>
      <c r="F118" s="51"/>
      <c r="G118" s="50" t="str">
        <f t="shared" si="6"/>
        <v/>
      </c>
      <c r="H118" s="50" t="str">
        <f>IF(A118="","",Data!$G$2)</f>
        <v/>
      </c>
      <c r="I118" s="4"/>
      <c r="J118" s="51"/>
      <c r="K118" s="4"/>
      <c r="L118" s="4"/>
      <c r="M118" s="49" t="e">
        <f>IF($E$4="Ydy",VLOOKUP(A118,LEADER!$N$17:$O$30,2,FALSE),VLOOKUP(A118,Data!$O$17:$P$28,2,FALSE))</f>
        <v>#N/A</v>
      </c>
      <c r="N118" s="49" t="str">
        <f t="shared" si="7"/>
        <v/>
      </c>
      <c r="O118" s="49" t="e">
        <f>IF($E$4="Ydy","E",VLOOKUP(N118,Data!$C$3:$D$137,2,FALSE))</f>
        <v>#N/A</v>
      </c>
      <c r="P118" s="49" t="str">
        <f>IF(A118="","",IFERROR(IF(E114="Ydy",VLOOKUP(B118,LEADER!B113:D233,3,FALSE),VLOOKUP(B118,Data!B113:E247,4,FALSE)),"ERROR"))</f>
        <v/>
      </c>
      <c r="Q118" s="49" t="e">
        <f t="shared" si="8"/>
        <v>#N/A</v>
      </c>
    </row>
    <row r="119" spans="1:17" ht="30" customHeight="1" x14ac:dyDescent="0.35">
      <c r="A119" s="4"/>
      <c r="B119" s="4"/>
      <c r="C119" s="4"/>
      <c r="D119" s="4"/>
      <c r="E119" s="4"/>
      <c r="F119" s="51"/>
      <c r="G119" s="50" t="str">
        <f t="shared" si="6"/>
        <v/>
      </c>
      <c r="H119" s="50" t="str">
        <f>IF(A119="","",Data!$G$2)</f>
        <v/>
      </c>
      <c r="I119" s="4"/>
      <c r="J119" s="51"/>
      <c r="K119" s="4"/>
      <c r="L119" s="4"/>
      <c r="M119" s="49" t="e">
        <f>IF($E$4="Ydy",VLOOKUP(A119,LEADER!$N$17:$O$30,2,FALSE),VLOOKUP(A119,Data!$O$17:$P$28,2,FALSE))</f>
        <v>#N/A</v>
      </c>
      <c r="N119" s="49" t="str">
        <f t="shared" si="7"/>
        <v/>
      </c>
      <c r="O119" s="49" t="e">
        <f>IF($E$4="Ydy","E",VLOOKUP(N119,Data!$C$3:$D$137,2,FALSE))</f>
        <v>#N/A</v>
      </c>
      <c r="P119" s="49" t="str">
        <f>IF(A119="","",IFERROR(IF(E115="Ydy",VLOOKUP(B119,LEADER!B114:D234,3,FALSE),VLOOKUP(B119,Data!B114:E248,4,FALSE)),"ERROR"))</f>
        <v/>
      </c>
      <c r="Q119" s="49" t="e">
        <f t="shared" si="8"/>
        <v>#N/A</v>
      </c>
    </row>
    <row r="120" spans="1:17" ht="30" customHeight="1" x14ac:dyDescent="0.35">
      <c r="A120" s="4"/>
      <c r="B120" s="4"/>
      <c r="C120" s="4"/>
      <c r="D120" s="4"/>
      <c r="E120" s="4"/>
      <c r="F120" s="51"/>
      <c r="G120" s="50" t="str">
        <f t="shared" si="6"/>
        <v/>
      </c>
      <c r="H120" s="50" t="str">
        <f>IF(A120="","",Data!$G$2)</f>
        <v/>
      </c>
      <c r="I120" s="4"/>
      <c r="J120" s="51"/>
      <c r="K120" s="4"/>
      <c r="L120" s="4"/>
      <c r="M120" s="49" t="e">
        <f>IF($E$4="Ydy",VLOOKUP(A120,LEADER!$N$17:$O$30,2,FALSE),VLOOKUP(A120,Data!$O$17:$P$28,2,FALSE))</f>
        <v>#N/A</v>
      </c>
      <c r="N120" s="49" t="str">
        <f t="shared" si="7"/>
        <v/>
      </c>
      <c r="O120" s="49" t="e">
        <f>IF($E$4="Ydy","E",VLOOKUP(N120,Data!$C$3:$D$137,2,FALSE))</f>
        <v>#N/A</v>
      </c>
      <c r="P120" s="49" t="str">
        <f>IF(A120="","",IFERROR(IF(E116="Ydy",VLOOKUP(B120,LEADER!B115:D235,3,FALSE),VLOOKUP(B120,Data!B115:E249,4,FALSE)),"ERROR"))</f>
        <v/>
      </c>
      <c r="Q120" s="49" t="e">
        <f t="shared" si="8"/>
        <v>#N/A</v>
      </c>
    </row>
    <row r="121" spans="1:17" ht="30" customHeight="1" x14ac:dyDescent="0.35">
      <c r="A121" s="4"/>
      <c r="B121" s="4"/>
      <c r="C121" s="4"/>
      <c r="D121" s="4"/>
      <c r="E121" s="4"/>
      <c r="F121" s="51"/>
      <c r="G121" s="50" t="str">
        <f t="shared" si="6"/>
        <v/>
      </c>
      <c r="H121" s="50" t="str">
        <f>IF(A121="","",Data!$G$2)</f>
        <v/>
      </c>
      <c r="I121" s="4"/>
      <c r="J121" s="51"/>
      <c r="K121" s="4"/>
      <c r="L121" s="4"/>
      <c r="M121" s="49" t="e">
        <f>IF($E$4="Ydy",VLOOKUP(A121,LEADER!$N$17:$O$30,2,FALSE),VLOOKUP(A121,Data!$O$17:$P$28,2,FALSE))</f>
        <v>#N/A</v>
      </c>
      <c r="N121" s="49" t="str">
        <f t="shared" si="7"/>
        <v/>
      </c>
      <c r="O121" s="49" t="e">
        <f>IF($E$4="Ydy","E",VLOOKUP(N121,Data!$C$3:$D$137,2,FALSE))</f>
        <v>#N/A</v>
      </c>
      <c r="P121" s="49" t="str">
        <f>IF(A121="","",IFERROR(IF(E117="Ydy",VLOOKUP(B121,LEADER!B116:D236,3,FALSE),VLOOKUP(B121,Data!B116:E250,4,FALSE)),"ERROR"))</f>
        <v/>
      </c>
      <c r="Q121" s="49" t="e">
        <f t="shared" si="8"/>
        <v>#N/A</v>
      </c>
    </row>
    <row r="122" spans="1:17" ht="30" customHeight="1" x14ac:dyDescent="0.35">
      <c r="A122" s="4"/>
      <c r="B122" s="4"/>
      <c r="C122" s="4"/>
      <c r="D122" s="4"/>
      <c r="E122" s="4"/>
      <c r="F122" s="51"/>
      <c r="G122" s="50" t="str">
        <f t="shared" si="6"/>
        <v/>
      </c>
      <c r="H122" s="50" t="str">
        <f>IF(A122="","",Data!$G$2)</f>
        <v/>
      </c>
      <c r="I122" s="4"/>
      <c r="J122" s="51"/>
      <c r="K122" s="4"/>
      <c r="L122" s="4"/>
      <c r="M122" s="49" t="e">
        <f>IF($E$4="Ydy",VLOOKUP(A122,LEADER!$N$17:$O$30,2,FALSE),VLOOKUP(A122,Data!$O$17:$P$28,2,FALSE))</f>
        <v>#N/A</v>
      </c>
      <c r="N122" s="49" t="str">
        <f t="shared" si="7"/>
        <v/>
      </c>
      <c r="O122" s="49" t="e">
        <f>IF($E$4="Ydy","E",VLOOKUP(N122,Data!$C$3:$D$137,2,FALSE))</f>
        <v>#N/A</v>
      </c>
      <c r="P122" s="49" t="str">
        <f>IF(A122="","",IFERROR(IF(E118="Ydy",VLOOKUP(B122,LEADER!B117:D237,3,FALSE),VLOOKUP(B122,Data!B117:E251,4,FALSE)),"ERROR"))</f>
        <v/>
      </c>
      <c r="Q122" s="49" t="e">
        <f t="shared" si="8"/>
        <v>#N/A</v>
      </c>
    </row>
    <row r="123" spans="1:17" ht="30" customHeight="1" x14ac:dyDescent="0.35">
      <c r="A123" s="4"/>
      <c r="B123" s="4"/>
      <c r="C123" s="4"/>
      <c r="D123" s="4"/>
      <c r="E123" s="4"/>
      <c r="F123" s="51"/>
      <c r="G123" s="50" t="str">
        <f t="shared" si="6"/>
        <v/>
      </c>
      <c r="H123" s="50" t="str">
        <f>IF(A123="","",Data!$G$2)</f>
        <v/>
      </c>
      <c r="I123" s="4"/>
      <c r="J123" s="51"/>
      <c r="K123" s="4"/>
      <c r="L123" s="4"/>
      <c r="M123" s="49" t="e">
        <f>IF($E$4="Ydy",VLOOKUP(A123,LEADER!$N$17:$O$30,2,FALSE),VLOOKUP(A123,Data!$O$17:$P$28,2,FALSE))</f>
        <v>#N/A</v>
      </c>
      <c r="N123" s="49" t="str">
        <f t="shared" si="7"/>
        <v/>
      </c>
      <c r="O123" s="49" t="e">
        <f>IF($E$4="Ydy","E",VLOOKUP(N123,Data!$C$3:$D$137,2,FALSE))</f>
        <v>#N/A</v>
      </c>
      <c r="P123" s="49" t="str">
        <f>IF(A123="","",IFERROR(IF(E119="Ydy",VLOOKUP(B123,LEADER!B118:D238,3,FALSE),VLOOKUP(B123,Data!B118:E252,4,FALSE)),"ERROR"))</f>
        <v/>
      </c>
      <c r="Q123" s="49" t="e">
        <f t="shared" si="8"/>
        <v>#N/A</v>
      </c>
    </row>
    <row r="124" spans="1:17" ht="30" customHeight="1" x14ac:dyDescent="0.35">
      <c r="A124" s="4"/>
      <c r="B124" s="4"/>
      <c r="C124" s="4"/>
      <c r="D124" s="4"/>
      <c r="E124" s="4"/>
      <c r="F124" s="51"/>
      <c r="G124" s="50" t="str">
        <f t="shared" si="6"/>
        <v/>
      </c>
      <c r="H124" s="50" t="str">
        <f>IF(A124="","",Data!$G$2)</f>
        <v/>
      </c>
      <c r="I124" s="4"/>
      <c r="J124" s="51"/>
      <c r="K124" s="4"/>
      <c r="L124" s="4"/>
      <c r="M124" s="49" t="e">
        <f>IF($E$4="Ydy",VLOOKUP(A124,LEADER!$N$17:$O$30,2,FALSE),VLOOKUP(A124,Data!$O$17:$P$28,2,FALSE))</f>
        <v>#N/A</v>
      </c>
      <c r="N124" s="49" t="str">
        <f t="shared" si="7"/>
        <v/>
      </c>
      <c r="O124" s="49" t="e">
        <f>IF($E$4="Ydy","E",VLOOKUP(N124,Data!$C$3:$D$137,2,FALSE))</f>
        <v>#N/A</v>
      </c>
      <c r="P124" s="49" t="str">
        <f>IF(A124="","",IFERROR(IF(E120="Ydy",VLOOKUP(B124,LEADER!B119:D239,3,FALSE),VLOOKUP(B124,Data!B119:E253,4,FALSE)),"ERROR"))</f>
        <v/>
      </c>
      <c r="Q124" s="49" t="e">
        <f t="shared" si="8"/>
        <v>#N/A</v>
      </c>
    </row>
    <row r="125" spans="1:17" ht="30" customHeight="1" x14ac:dyDescent="0.35">
      <c r="A125" s="4"/>
      <c r="B125" s="4"/>
      <c r="C125" s="4"/>
      <c r="D125" s="4"/>
      <c r="E125" s="4"/>
      <c r="F125" s="51"/>
      <c r="G125" s="50" t="str">
        <f t="shared" si="6"/>
        <v/>
      </c>
      <c r="H125" s="50" t="str">
        <f>IF(A125="","",Data!$G$2)</f>
        <v/>
      </c>
      <c r="I125" s="4"/>
      <c r="J125" s="51"/>
      <c r="K125" s="4"/>
      <c r="L125" s="4"/>
      <c r="M125" s="49" t="e">
        <f>IF($E$4="Ydy",VLOOKUP(A125,LEADER!$N$17:$O$30,2,FALSE),VLOOKUP(A125,Data!$O$17:$P$28,2,FALSE))</f>
        <v>#N/A</v>
      </c>
      <c r="N125" s="49" t="str">
        <f t="shared" si="7"/>
        <v/>
      </c>
      <c r="O125" s="49" t="e">
        <f>IF($E$4="Ydy","E",VLOOKUP(N125,Data!$C$3:$D$137,2,FALSE))</f>
        <v>#N/A</v>
      </c>
      <c r="P125" s="49" t="str">
        <f>IF(A125="","",IFERROR(IF(E121="Ydy",VLOOKUP(B125,LEADER!B120:D240,3,FALSE),VLOOKUP(B125,Data!B120:E254,4,FALSE)),"ERROR"))</f>
        <v/>
      </c>
      <c r="Q125" s="49" t="e">
        <f t="shared" si="8"/>
        <v>#N/A</v>
      </c>
    </row>
    <row r="126" spans="1:17" ht="30" customHeight="1" x14ac:dyDescent="0.35">
      <c r="A126" s="4"/>
      <c r="B126" s="4"/>
      <c r="C126" s="4"/>
      <c r="D126" s="4"/>
      <c r="E126" s="4"/>
      <c r="F126" s="51"/>
      <c r="G126" s="50" t="str">
        <f t="shared" si="6"/>
        <v/>
      </c>
      <c r="H126" s="50" t="str">
        <f>IF(A126="","",Data!$G$2)</f>
        <v/>
      </c>
      <c r="I126" s="4"/>
      <c r="J126" s="51"/>
      <c r="K126" s="4"/>
      <c r="L126" s="4"/>
      <c r="M126" s="49" t="e">
        <f>IF($E$4="Ydy",VLOOKUP(A126,LEADER!$N$17:$O$30,2,FALSE),VLOOKUP(A126,Data!$O$17:$P$28,2,FALSE))</f>
        <v>#N/A</v>
      </c>
      <c r="N126" s="49" t="str">
        <f t="shared" si="7"/>
        <v/>
      </c>
      <c r="O126" s="49" t="e">
        <f>IF($E$4="Ydy","E",VLOOKUP(N126,Data!$C$3:$D$137,2,FALSE))</f>
        <v>#N/A</v>
      </c>
      <c r="P126" s="49" t="str">
        <f>IF(A126="","",IFERROR(IF(E122="Ydy",VLOOKUP(B126,LEADER!B121:D241,3,FALSE),VLOOKUP(B126,Data!B121:E255,4,FALSE)),"ERROR"))</f>
        <v/>
      </c>
      <c r="Q126" s="49" t="e">
        <f t="shared" si="8"/>
        <v>#N/A</v>
      </c>
    </row>
    <row r="127" spans="1:17" ht="30" customHeight="1" x14ac:dyDescent="0.35">
      <c r="A127" s="4"/>
      <c r="B127" s="4"/>
      <c r="C127" s="4"/>
      <c r="D127" s="4"/>
      <c r="E127" s="4"/>
      <c r="F127" s="51"/>
      <c r="G127" s="50" t="str">
        <f t="shared" si="6"/>
        <v/>
      </c>
      <c r="H127" s="50" t="str">
        <f>IF(A127="","",Data!$G$2)</f>
        <v/>
      </c>
      <c r="I127" s="4"/>
      <c r="J127" s="51"/>
      <c r="K127" s="4"/>
      <c r="L127" s="4"/>
      <c r="M127" s="49" t="e">
        <f>IF($E$4="Ydy",VLOOKUP(A127,LEADER!$N$17:$O$30,2,FALSE),VLOOKUP(A127,Data!$O$17:$P$28,2,FALSE))</f>
        <v>#N/A</v>
      </c>
      <c r="N127" s="49" t="str">
        <f t="shared" si="7"/>
        <v/>
      </c>
      <c r="O127" s="49" t="e">
        <f>IF($E$4="Ydy","E",VLOOKUP(N127,Data!$C$3:$D$137,2,FALSE))</f>
        <v>#N/A</v>
      </c>
      <c r="P127" s="49" t="str">
        <f>IF(A127="","",IFERROR(IF(E123="Ydy",VLOOKUP(B127,LEADER!B122:D242,3,FALSE),VLOOKUP(B127,Data!B122:E256,4,FALSE)),"ERROR"))</f>
        <v/>
      </c>
      <c r="Q127" s="49" t="e">
        <f t="shared" si="8"/>
        <v>#N/A</v>
      </c>
    </row>
    <row r="128" spans="1:17" ht="30" customHeight="1" x14ac:dyDescent="0.35">
      <c r="A128" s="4"/>
      <c r="B128" s="4"/>
      <c r="C128" s="4"/>
      <c r="D128" s="4"/>
      <c r="E128" s="4"/>
      <c r="F128" s="51"/>
      <c r="G128" s="50" t="str">
        <f t="shared" si="6"/>
        <v/>
      </c>
      <c r="H128" s="50" t="str">
        <f>IF(A128="","",Data!$G$2)</f>
        <v/>
      </c>
      <c r="I128" s="4"/>
      <c r="J128" s="51"/>
      <c r="K128" s="4"/>
      <c r="L128" s="4"/>
      <c r="M128" s="49" t="e">
        <f>IF($E$4="Ydy",VLOOKUP(A128,LEADER!$N$17:$O$30,2,FALSE),VLOOKUP(A128,Data!$O$17:$P$28,2,FALSE))</f>
        <v>#N/A</v>
      </c>
      <c r="N128" s="49" t="str">
        <f t="shared" si="7"/>
        <v/>
      </c>
      <c r="O128" s="49" t="e">
        <f>IF($E$4="Ydy","E",VLOOKUP(N128,Data!$C$3:$D$137,2,FALSE))</f>
        <v>#N/A</v>
      </c>
      <c r="P128" s="49" t="str">
        <f>IF(A128="","",IFERROR(IF(E124="Ydy",VLOOKUP(B128,LEADER!B123:D243,3,FALSE),VLOOKUP(B128,Data!B123:E257,4,FALSE)),"ERROR"))</f>
        <v/>
      </c>
      <c r="Q128" s="49" t="e">
        <f t="shared" si="8"/>
        <v>#N/A</v>
      </c>
    </row>
    <row r="129" spans="1:17" ht="30" customHeight="1" x14ac:dyDescent="0.35">
      <c r="A129" s="4"/>
      <c r="B129" s="4"/>
      <c r="C129" s="4"/>
      <c r="D129" s="4"/>
      <c r="E129" s="4"/>
      <c r="F129" s="51"/>
      <c r="G129" s="50" t="str">
        <f t="shared" si="6"/>
        <v/>
      </c>
      <c r="H129" s="50" t="str">
        <f>IF(A129="","",Data!$G$2)</f>
        <v/>
      </c>
      <c r="I129" s="4"/>
      <c r="J129" s="51"/>
      <c r="K129" s="4"/>
      <c r="L129" s="4"/>
      <c r="M129" s="49" t="e">
        <f>IF($E$4="Ydy",VLOOKUP(A129,LEADER!$N$17:$O$30,2,FALSE),VLOOKUP(A129,Data!$O$17:$P$28,2,FALSE))</f>
        <v>#N/A</v>
      </c>
      <c r="N129" s="49" t="str">
        <f t="shared" si="7"/>
        <v/>
      </c>
      <c r="O129" s="49" t="e">
        <f>IF($E$4="Ydy","E",VLOOKUP(N129,Data!$C$3:$D$137,2,FALSE))</f>
        <v>#N/A</v>
      </c>
      <c r="P129" s="49" t="str">
        <f>IF(A129="","",IFERROR(IF(E125="Ydy",VLOOKUP(B129,LEADER!B124:D244,3,FALSE),VLOOKUP(B129,Data!B124:E258,4,FALSE)),"ERROR"))</f>
        <v/>
      </c>
      <c r="Q129" s="49" t="e">
        <f t="shared" si="8"/>
        <v>#N/A</v>
      </c>
    </row>
    <row r="130" spans="1:17" ht="30" customHeight="1" x14ac:dyDescent="0.35">
      <c r="A130" s="4"/>
      <c r="B130" s="4"/>
      <c r="C130" s="4"/>
      <c r="D130" s="4"/>
      <c r="E130" s="4"/>
      <c r="F130" s="51"/>
      <c r="G130" s="50" t="str">
        <f t="shared" si="6"/>
        <v/>
      </c>
      <c r="H130" s="50" t="str">
        <f>IF(A130="","",Data!$G$2)</f>
        <v/>
      </c>
      <c r="I130" s="4"/>
      <c r="J130" s="51"/>
      <c r="K130" s="4"/>
      <c r="L130" s="4"/>
      <c r="M130" s="49" t="e">
        <f>IF($E$4="Ydy",VLOOKUP(A130,LEADER!$N$17:$O$30,2,FALSE),VLOOKUP(A130,Data!$O$17:$P$28,2,FALSE))</f>
        <v>#N/A</v>
      </c>
      <c r="N130" s="49" t="str">
        <f t="shared" si="7"/>
        <v/>
      </c>
      <c r="O130" s="49" t="e">
        <f>IF($E$4="Ydy","E",VLOOKUP(N130,Data!$C$3:$D$137,2,FALSE))</f>
        <v>#N/A</v>
      </c>
      <c r="P130" s="49" t="str">
        <f>IF(A130="","",IFERROR(IF(E126="Ydy",VLOOKUP(B130,LEADER!B125:D245,3,FALSE),VLOOKUP(B130,Data!B125:E259,4,FALSE)),"ERROR"))</f>
        <v/>
      </c>
      <c r="Q130" s="49" t="e">
        <f t="shared" si="8"/>
        <v>#N/A</v>
      </c>
    </row>
    <row r="131" spans="1:17" ht="30" customHeight="1" x14ac:dyDescent="0.35">
      <c r="A131" s="4"/>
      <c r="B131" s="4"/>
      <c r="C131" s="4"/>
      <c r="D131" s="4"/>
      <c r="E131" s="4"/>
      <c r="F131" s="51"/>
      <c r="G131" s="50" t="str">
        <f t="shared" si="6"/>
        <v/>
      </c>
      <c r="H131" s="50" t="str">
        <f>IF(A131="","",Data!$G$2)</f>
        <v/>
      </c>
      <c r="I131" s="4"/>
      <c r="J131" s="51"/>
      <c r="K131" s="4"/>
      <c r="L131" s="4"/>
      <c r="M131" s="49" t="e">
        <f>IF($E$4="Ydy",VLOOKUP(A131,LEADER!$N$17:$O$30,2,FALSE),VLOOKUP(A131,Data!$O$17:$P$28,2,FALSE))</f>
        <v>#N/A</v>
      </c>
      <c r="N131" s="49" t="str">
        <f t="shared" si="7"/>
        <v/>
      </c>
      <c r="O131" s="49" t="e">
        <f>IF($E$4="Ydy","E",VLOOKUP(N131,Data!$C$3:$D$137,2,FALSE))</f>
        <v>#N/A</v>
      </c>
      <c r="P131" s="49" t="str">
        <f>IF(A131="","",IFERROR(IF(E127="Ydy",VLOOKUP(B131,LEADER!B126:D246,3,FALSE),VLOOKUP(B131,Data!B126:E260,4,FALSE)),"ERROR"))</f>
        <v/>
      </c>
      <c r="Q131" s="49" t="e">
        <f t="shared" si="8"/>
        <v>#N/A</v>
      </c>
    </row>
    <row r="132" spans="1:17" ht="30" customHeight="1" x14ac:dyDescent="0.35">
      <c r="A132" s="4"/>
      <c r="B132" s="4"/>
      <c r="C132" s="4"/>
      <c r="D132" s="4"/>
      <c r="E132" s="4"/>
      <c r="F132" s="51"/>
      <c r="G132" s="50" t="str">
        <f t="shared" si="6"/>
        <v/>
      </c>
      <c r="H132" s="50" t="str">
        <f>IF(A132="","",Data!$G$2)</f>
        <v/>
      </c>
      <c r="I132" s="4"/>
      <c r="J132" s="51"/>
      <c r="K132" s="4"/>
      <c r="L132" s="4"/>
      <c r="M132" s="49" t="e">
        <f>IF($E$4="Ydy",VLOOKUP(A132,LEADER!$N$17:$O$30,2,FALSE),VLOOKUP(A132,Data!$O$17:$P$28,2,FALSE))</f>
        <v>#N/A</v>
      </c>
      <c r="N132" s="49" t="str">
        <f t="shared" si="7"/>
        <v/>
      </c>
      <c r="O132" s="49" t="e">
        <f>IF($E$4="Ydy","E",VLOOKUP(N132,Data!$C$3:$D$137,2,FALSE))</f>
        <v>#N/A</v>
      </c>
      <c r="P132" s="49" t="str">
        <f>IF(A132="","",IFERROR(IF(E128="Ydy",VLOOKUP(B132,LEADER!B127:D247,3,FALSE),VLOOKUP(B132,Data!B127:E261,4,FALSE)),"ERROR"))</f>
        <v/>
      </c>
      <c r="Q132" s="49" t="e">
        <f t="shared" si="8"/>
        <v>#N/A</v>
      </c>
    </row>
    <row r="133" spans="1:17" ht="30" customHeight="1" x14ac:dyDescent="0.35">
      <c r="A133" s="4"/>
      <c r="B133" s="4"/>
      <c r="C133" s="4"/>
      <c r="D133" s="4"/>
      <c r="E133" s="4"/>
      <c r="F133" s="51"/>
      <c r="G133" s="50" t="str">
        <f t="shared" si="6"/>
        <v/>
      </c>
      <c r="H133" s="50" t="str">
        <f>IF(A133="","",Data!$G$2)</f>
        <v/>
      </c>
      <c r="I133" s="4"/>
      <c r="J133" s="51"/>
      <c r="K133" s="4"/>
      <c r="L133" s="4"/>
      <c r="M133" s="49" t="e">
        <f>IF($E$4="Ydy",VLOOKUP(A133,LEADER!$N$17:$O$30,2,FALSE),VLOOKUP(A133,Data!$O$17:$P$28,2,FALSE))</f>
        <v>#N/A</v>
      </c>
      <c r="N133" s="49" t="str">
        <f t="shared" si="7"/>
        <v/>
      </c>
      <c r="O133" s="49" t="e">
        <f>IF($E$4="Ydy","E",VLOOKUP(N133,Data!$C$3:$D$137,2,FALSE))</f>
        <v>#N/A</v>
      </c>
      <c r="P133" s="49" t="str">
        <f>IF(A133="","",IFERROR(IF(E129="Ydy",VLOOKUP(B133,LEADER!B128:D248,3,FALSE),VLOOKUP(B133,Data!B128:E262,4,FALSE)),"ERROR"))</f>
        <v/>
      </c>
      <c r="Q133" s="49" t="e">
        <f t="shared" si="8"/>
        <v>#N/A</v>
      </c>
    </row>
    <row r="134" spans="1:17" ht="30" customHeight="1" x14ac:dyDescent="0.35">
      <c r="A134" s="4"/>
      <c r="B134" s="4"/>
      <c r="C134" s="4"/>
      <c r="D134" s="4"/>
      <c r="E134" s="4"/>
      <c r="F134" s="51"/>
      <c r="G134" s="50" t="str">
        <f t="shared" si="6"/>
        <v/>
      </c>
      <c r="H134" s="50" t="str">
        <f>IF(A134="","",Data!$G$2)</f>
        <v/>
      </c>
      <c r="I134" s="4"/>
      <c r="J134" s="51"/>
      <c r="K134" s="4"/>
      <c r="L134" s="4"/>
      <c r="M134" s="49" t="e">
        <f>IF($E$4="Ydy",VLOOKUP(A134,LEADER!$N$17:$O$30,2,FALSE),VLOOKUP(A134,Data!$O$17:$P$28,2,FALSE))</f>
        <v>#N/A</v>
      </c>
      <c r="N134" s="49" t="str">
        <f t="shared" si="7"/>
        <v/>
      </c>
      <c r="O134" s="49" t="e">
        <f>IF($E$4="Ydy","E",VLOOKUP(N134,Data!$C$3:$D$137,2,FALSE))</f>
        <v>#N/A</v>
      </c>
      <c r="P134" s="49" t="str">
        <f>IF(A134="","",IFERROR(IF(E130="Ydy",VLOOKUP(B134,LEADER!B129:D249,3,FALSE),VLOOKUP(B134,Data!B129:E263,4,FALSE)),"ERROR"))</f>
        <v/>
      </c>
      <c r="Q134" s="49" t="e">
        <f t="shared" si="8"/>
        <v>#N/A</v>
      </c>
    </row>
    <row r="135" spans="1:17" ht="30" customHeight="1" x14ac:dyDescent="0.35">
      <c r="A135" s="4"/>
      <c r="B135" s="4"/>
      <c r="C135" s="4"/>
      <c r="D135" s="4"/>
      <c r="E135" s="4"/>
      <c r="F135" s="51"/>
      <c r="G135" s="50" t="str">
        <f t="shared" si="6"/>
        <v/>
      </c>
      <c r="H135" s="50" t="str">
        <f>IF(A135="","",Data!$G$2)</f>
        <v/>
      </c>
      <c r="I135" s="4"/>
      <c r="J135" s="51"/>
      <c r="K135" s="4"/>
      <c r="L135" s="4"/>
      <c r="M135" s="49" t="e">
        <f>IF($E$4="Ydy",VLOOKUP(A135,LEADER!$N$17:$O$30,2,FALSE),VLOOKUP(A135,Data!$O$17:$P$28,2,FALSE))</f>
        <v>#N/A</v>
      </c>
      <c r="N135" s="49" t="str">
        <f t="shared" si="7"/>
        <v/>
      </c>
      <c r="O135" s="49" t="e">
        <f>IF($E$4="Ydy","E",VLOOKUP(N135,Data!$C$3:$D$137,2,FALSE))</f>
        <v>#N/A</v>
      </c>
      <c r="P135" s="49" t="str">
        <f>IF(A135="","",IFERROR(IF(E131="Ydy",VLOOKUP(B135,LEADER!B130:D250,3,FALSE),VLOOKUP(B135,Data!B130:E264,4,FALSE)),"ERROR"))</f>
        <v/>
      </c>
      <c r="Q135" s="49" t="e">
        <f t="shared" si="8"/>
        <v>#N/A</v>
      </c>
    </row>
    <row r="136" spans="1:17" ht="30" customHeight="1" x14ac:dyDescent="0.35">
      <c r="A136" s="4"/>
      <c r="B136" s="4"/>
      <c r="C136" s="4"/>
      <c r="D136" s="4"/>
      <c r="E136" s="4"/>
      <c r="F136" s="51"/>
      <c r="G136" s="50" t="str">
        <f t="shared" si="6"/>
        <v/>
      </c>
      <c r="H136" s="50" t="str">
        <f>IF(A136="","",Data!$G$2)</f>
        <v/>
      </c>
      <c r="I136" s="4"/>
      <c r="J136" s="51"/>
      <c r="K136" s="4"/>
      <c r="L136" s="4"/>
      <c r="M136" s="49" t="e">
        <f>IF($E$4="Ydy",VLOOKUP(A136,LEADER!$N$17:$O$30,2,FALSE),VLOOKUP(A136,Data!$O$17:$P$28,2,FALSE))</f>
        <v>#N/A</v>
      </c>
      <c r="N136" s="49" t="str">
        <f t="shared" si="7"/>
        <v/>
      </c>
      <c r="O136" s="49" t="e">
        <f>IF($E$4="Ydy","E",VLOOKUP(N136,Data!$C$3:$D$137,2,FALSE))</f>
        <v>#N/A</v>
      </c>
      <c r="P136" s="49" t="str">
        <f>IF(A136="","",IFERROR(IF(E132="Ydy",VLOOKUP(B136,LEADER!B131:D251,3,FALSE),VLOOKUP(B136,Data!B131:E265,4,FALSE)),"ERROR"))</f>
        <v/>
      </c>
      <c r="Q136" s="49" t="e">
        <f t="shared" si="8"/>
        <v>#N/A</v>
      </c>
    </row>
    <row r="137" spans="1:17" ht="30" customHeight="1" x14ac:dyDescent="0.35">
      <c r="A137" s="4"/>
      <c r="B137" s="4"/>
      <c r="C137" s="4"/>
      <c r="D137" s="4"/>
      <c r="E137" s="4"/>
      <c r="F137" s="51"/>
      <c r="G137" s="50" t="str">
        <f t="shared" si="6"/>
        <v/>
      </c>
      <c r="H137" s="50" t="str">
        <f>IF(A137="","",Data!$G$2)</f>
        <v/>
      </c>
      <c r="I137" s="4"/>
      <c r="J137" s="51"/>
      <c r="K137" s="4"/>
      <c r="L137" s="4"/>
      <c r="M137" s="49" t="e">
        <f>IF($E$4="Ydy",VLOOKUP(A137,LEADER!$N$17:$O$30,2,FALSE),VLOOKUP(A137,Data!$O$17:$P$28,2,FALSE))</f>
        <v>#N/A</v>
      </c>
      <c r="N137" s="49" t="str">
        <f t="shared" si="7"/>
        <v/>
      </c>
      <c r="O137" s="49" t="e">
        <f>IF($E$4="Ydy","E",VLOOKUP(N137,Data!$C$3:$D$137,2,FALSE))</f>
        <v>#N/A</v>
      </c>
      <c r="P137" s="49" t="str">
        <f>IF(A137="","",IFERROR(IF(E133="Ydy",VLOOKUP(B137,LEADER!B132:D252,3,FALSE),VLOOKUP(B137,Data!B132:E266,4,FALSE)),"ERROR"))</f>
        <v/>
      </c>
      <c r="Q137" s="49" t="e">
        <f t="shared" si="8"/>
        <v>#N/A</v>
      </c>
    </row>
    <row r="138" spans="1:17" ht="30" customHeight="1" x14ac:dyDescent="0.35">
      <c r="A138" s="4"/>
      <c r="B138" s="4"/>
      <c r="C138" s="4"/>
      <c r="D138" s="4"/>
      <c r="E138" s="4"/>
      <c r="F138" s="51"/>
      <c r="G138" s="50" t="str">
        <f t="shared" si="6"/>
        <v/>
      </c>
      <c r="H138" s="50" t="str">
        <f>IF(A138="","",Data!$G$2)</f>
        <v/>
      </c>
      <c r="I138" s="4"/>
      <c r="J138" s="51"/>
      <c r="K138" s="4"/>
      <c r="L138" s="4"/>
      <c r="M138" s="49" t="e">
        <f>IF($E$4="Ydy",VLOOKUP(A138,LEADER!$N$17:$O$30,2,FALSE),VLOOKUP(A138,Data!$O$17:$P$28,2,FALSE))</f>
        <v>#N/A</v>
      </c>
      <c r="N138" s="49" t="str">
        <f t="shared" si="7"/>
        <v/>
      </c>
      <c r="O138" s="49" t="e">
        <f>IF($E$4="Ydy","E",VLOOKUP(N138,Data!$C$3:$D$137,2,FALSE))</f>
        <v>#N/A</v>
      </c>
      <c r="P138" s="49" t="str">
        <f>IF(A138="","",IFERROR(IF(E134="Ydy",VLOOKUP(B138,LEADER!B133:D253,3,FALSE),VLOOKUP(B138,Data!B133:E267,4,FALSE)),"ERROR"))</f>
        <v/>
      </c>
      <c r="Q138" s="49" t="e">
        <f t="shared" si="8"/>
        <v>#N/A</v>
      </c>
    </row>
    <row r="139" spans="1:17" ht="30" customHeight="1" x14ac:dyDescent="0.35">
      <c r="A139" s="4"/>
      <c r="B139" s="4"/>
      <c r="C139" s="4"/>
      <c r="D139" s="4"/>
      <c r="E139" s="4"/>
      <c r="F139" s="51"/>
      <c r="G139" s="50" t="str">
        <f t="shared" ref="G139:G202" si="9">IF(A139="","","Ydy")</f>
        <v/>
      </c>
      <c r="H139" s="50" t="str">
        <f>IF(A139="","",Data!$G$2)</f>
        <v/>
      </c>
      <c r="I139" s="4"/>
      <c r="J139" s="51"/>
      <c r="K139" s="4"/>
      <c r="L139" s="4"/>
      <c r="M139" s="49" t="e">
        <f>IF($E$4="Ydy",VLOOKUP(A139,LEADER!$N$17:$O$30,2,FALSE),VLOOKUP(A139,Data!$O$17:$P$28,2,FALSE))</f>
        <v>#N/A</v>
      </c>
      <c r="N139" s="49" t="str">
        <f t="shared" ref="N139:N202" si="10">A139&amp;B139</f>
        <v/>
      </c>
      <c r="O139" s="49" t="e">
        <f>IF($E$4="Ydy","E",VLOOKUP(N139,Data!$C$3:$D$137,2,FALSE))</f>
        <v>#N/A</v>
      </c>
      <c r="P139" s="49" t="str">
        <f>IF(A139="","",IFERROR(IF(E135="Ydy",VLOOKUP(B139,LEADER!B134:D254,3,FALSE),VLOOKUP(B139,Data!B134:E268,4,FALSE)),"ERROR"))</f>
        <v/>
      </c>
      <c r="Q139" s="49" t="e">
        <f t="shared" ref="Q139:Q202" si="11">IF(OR(AND(O139="A",D139="Refeniw"),AND(O139="B",D139="Cyfalaf"),AND(O139="D",D139="Cyfalaf"),AND(O139="D",D139="Refeniw"),AND(O139="E",D139="Gwirioneddol"),AND(O139="E",D139="Mewn Nwyddau"),D139=""),"YES","NO")</f>
        <v>#N/A</v>
      </c>
    </row>
    <row r="140" spans="1:17" ht="30" customHeight="1" x14ac:dyDescent="0.35">
      <c r="A140" s="4"/>
      <c r="B140" s="4"/>
      <c r="C140" s="4"/>
      <c r="D140" s="4"/>
      <c r="E140" s="4"/>
      <c r="F140" s="51"/>
      <c r="G140" s="50" t="str">
        <f t="shared" si="9"/>
        <v/>
      </c>
      <c r="H140" s="50" t="str">
        <f>IF(A140="","",Data!$G$2)</f>
        <v/>
      </c>
      <c r="I140" s="4"/>
      <c r="J140" s="51"/>
      <c r="K140" s="4"/>
      <c r="L140" s="4"/>
      <c r="M140" s="49" t="e">
        <f>IF($E$4="Ydy",VLOOKUP(A140,LEADER!$N$17:$O$30,2,FALSE),VLOOKUP(A140,Data!$O$17:$P$28,2,FALSE))</f>
        <v>#N/A</v>
      </c>
      <c r="N140" s="49" t="str">
        <f t="shared" si="10"/>
        <v/>
      </c>
      <c r="O140" s="49" t="e">
        <f>IF($E$4="Ydy","E",VLOOKUP(N140,Data!$C$3:$D$137,2,FALSE))</f>
        <v>#N/A</v>
      </c>
      <c r="P140" s="49" t="str">
        <f>IF(A140="","",IFERROR(IF(E136="Ydy",VLOOKUP(B140,LEADER!B135:D255,3,FALSE),VLOOKUP(B140,Data!B135:E269,4,FALSE)),"ERROR"))</f>
        <v/>
      </c>
      <c r="Q140" s="49" t="e">
        <f t="shared" si="11"/>
        <v>#N/A</v>
      </c>
    </row>
    <row r="141" spans="1:17" ht="30" customHeight="1" x14ac:dyDescent="0.35">
      <c r="A141" s="4"/>
      <c r="B141" s="4"/>
      <c r="C141" s="4"/>
      <c r="D141" s="4"/>
      <c r="E141" s="4"/>
      <c r="F141" s="51"/>
      <c r="G141" s="50" t="str">
        <f t="shared" si="9"/>
        <v/>
      </c>
      <c r="H141" s="50" t="str">
        <f>IF(A141="","",Data!$G$2)</f>
        <v/>
      </c>
      <c r="I141" s="4"/>
      <c r="J141" s="51"/>
      <c r="K141" s="4"/>
      <c r="L141" s="4"/>
      <c r="M141" s="49" t="e">
        <f>IF($E$4="Ydy",VLOOKUP(A141,LEADER!$N$17:$O$30,2,FALSE),VLOOKUP(A141,Data!$O$17:$P$28,2,FALSE))</f>
        <v>#N/A</v>
      </c>
      <c r="N141" s="49" t="str">
        <f t="shared" si="10"/>
        <v/>
      </c>
      <c r="O141" s="49" t="e">
        <f>IF($E$4="Ydy","E",VLOOKUP(N141,Data!$C$3:$D$137,2,FALSE))</f>
        <v>#N/A</v>
      </c>
      <c r="P141" s="49" t="str">
        <f>IF(A141="","",IFERROR(IF(E137="Ydy",VLOOKUP(B141,LEADER!B136:D256,3,FALSE),VLOOKUP(B141,Data!B136:E270,4,FALSE)),"ERROR"))</f>
        <v/>
      </c>
      <c r="Q141" s="49" t="e">
        <f t="shared" si="11"/>
        <v>#N/A</v>
      </c>
    </row>
    <row r="142" spans="1:17" ht="30" customHeight="1" x14ac:dyDescent="0.35">
      <c r="A142" s="4"/>
      <c r="B142" s="4"/>
      <c r="C142" s="4"/>
      <c r="D142" s="4"/>
      <c r="E142" s="4"/>
      <c r="F142" s="51"/>
      <c r="G142" s="50" t="str">
        <f t="shared" si="9"/>
        <v/>
      </c>
      <c r="H142" s="50" t="str">
        <f>IF(A142="","",Data!$G$2)</f>
        <v/>
      </c>
      <c r="I142" s="4"/>
      <c r="J142" s="51"/>
      <c r="K142" s="4"/>
      <c r="L142" s="4"/>
      <c r="M142" s="49" t="e">
        <f>IF($E$4="Ydy",VLOOKUP(A142,LEADER!$N$17:$O$30,2,FALSE),VLOOKUP(A142,Data!$O$17:$P$28,2,FALSE))</f>
        <v>#N/A</v>
      </c>
      <c r="N142" s="49" t="str">
        <f t="shared" si="10"/>
        <v/>
      </c>
      <c r="O142" s="49" t="e">
        <f>IF($E$4="Ydy","E",VLOOKUP(N142,Data!$C$3:$D$137,2,FALSE))</f>
        <v>#N/A</v>
      </c>
      <c r="P142" s="49" t="str">
        <f>IF(A142="","",IFERROR(IF(E138="Ydy",VLOOKUP(B142,LEADER!B137:D257,3,FALSE),VLOOKUP(B142,Data!B137:E271,4,FALSE)),"ERROR"))</f>
        <v/>
      </c>
      <c r="Q142" s="49" t="e">
        <f t="shared" si="11"/>
        <v>#N/A</v>
      </c>
    </row>
    <row r="143" spans="1:17" ht="30" customHeight="1" x14ac:dyDescent="0.35">
      <c r="A143" s="4"/>
      <c r="B143" s="4"/>
      <c r="C143" s="4"/>
      <c r="D143" s="4"/>
      <c r="E143" s="4"/>
      <c r="F143" s="51"/>
      <c r="G143" s="50" t="str">
        <f t="shared" si="9"/>
        <v/>
      </c>
      <c r="H143" s="50" t="str">
        <f>IF(A143="","",Data!$G$2)</f>
        <v/>
      </c>
      <c r="I143" s="4"/>
      <c r="J143" s="51"/>
      <c r="K143" s="4"/>
      <c r="L143" s="4"/>
      <c r="M143" s="49" t="e">
        <f>IF($E$4="Ydy",VLOOKUP(A143,LEADER!$N$17:$O$30,2,FALSE),VLOOKUP(A143,Data!$O$17:$P$28,2,FALSE))</f>
        <v>#N/A</v>
      </c>
      <c r="N143" s="49" t="str">
        <f t="shared" si="10"/>
        <v/>
      </c>
      <c r="O143" s="49" t="e">
        <f>IF($E$4="Ydy","E",VLOOKUP(N143,Data!$C$3:$D$137,2,FALSE))</f>
        <v>#N/A</v>
      </c>
      <c r="P143" s="49" t="str">
        <f>IF(A143="","",IFERROR(IF(E139="Ydy",VLOOKUP(B143,LEADER!B138:D258,3,FALSE),VLOOKUP(B143,Data!B138:E272,4,FALSE)),"ERROR"))</f>
        <v/>
      </c>
      <c r="Q143" s="49" t="e">
        <f t="shared" si="11"/>
        <v>#N/A</v>
      </c>
    </row>
    <row r="144" spans="1:17" ht="30" customHeight="1" x14ac:dyDescent="0.35">
      <c r="A144" s="4"/>
      <c r="B144" s="4"/>
      <c r="C144" s="4"/>
      <c r="D144" s="4"/>
      <c r="E144" s="4"/>
      <c r="F144" s="51"/>
      <c r="G144" s="50" t="str">
        <f t="shared" si="9"/>
        <v/>
      </c>
      <c r="H144" s="50" t="str">
        <f>IF(A144="","",Data!$G$2)</f>
        <v/>
      </c>
      <c r="I144" s="4"/>
      <c r="J144" s="51"/>
      <c r="K144" s="4"/>
      <c r="L144" s="4"/>
      <c r="M144" s="49" t="e">
        <f>IF($E$4="Ydy",VLOOKUP(A144,LEADER!$N$17:$O$30,2,FALSE),VLOOKUP(A144,Data!$O$17:$P$28,2,FALSE))</f>
        <v>#N/A</v>
      </c>
      <c r="N144" s="49" t="str">
        <f t="shared" si="10"/>
        <v/>
      </c>
      <c r="O144" s="49" t="e">
        <f>IF($E$4="Ydy","E",VLOOKUP(N144,Data!$C$3:$D$137,2,FALSE))</f>
        <v>#N/A</v>
      </c>
      <c r="P144" s="49" t="str">
        <f>IF(A144="","",IFERROR(IF(E140="Ydy",VLOOKUP(B144,LEADER!B139:D259,3,FALSE),VLOOKUP(B144,Data!B139:E273,4,FALSE)),"ERROR"))</f>
        <v/>
      </c>
      <c r="Q144" s="49" t="e">
        <f t="shared" si="11"/>
        <v>#N/A</v>
      </c>
    </row>
    <row r="145" spans="1:17" ht="30" customHeight="1" x14ac:dyDescent="0.35">
      <c r="A145" s="4"/>
      <c r="B145" s="4"/>
      <c r="C145" s="4"/>
      <c r="D145" s="4"/>
      <c r="E145" s="4"/>
      <c r="F145" s="51"/>
      <c r="G145" s="50" t="str">
        <f t="shared" si="9"/>
        <v/>
      </c>
      <c r="H145" s="50" t="str">
        <f>IF(A145="","",Data!$G$2)</f>
        <v/>
      </c>
      <c r="I145" s="4"/>
      <c r="J145" s="51"/>
      <c r="K145" s="4"/>
      <c r="L145" s="4"/>
      <c r="M145" s="49" t="e">
        <f>IF($E$4="Ydy",VLOOKUP(A145,LEADER!$N$17:$O$30,2,FALSE),VLOOKUP(A145,Data!$O$17:$P$28,2,FALSE))</f>
        <v>#N/A</v>
      </c>
      <c r="N145" s="49" t="str">
        <f t="shared" si="10"/>
        <v/>
      </c>
      <c r="O145" s="49" t="e">
        <f>IF($E$4="Ydy","E",VLOOKUP(N145,Data!$C$3:$D$137,2,FALSE))</f>
        <v>#N/A</v>
      </c>
      <c r="P145" s="49" t="str">
        <f>IF(A145="","",IFERROR(IF(E141="Ydy",VLOOKUP(B145,LEADER!B140:D260,3,FALSE),VLOOKUP(B145,Data!B140:E274,4,FALSE)),"ERROR"))</f>
        <v/>
      </c>
      <c r="Q145" s="49" t="e">
        <f t="shared" si="11"/>
        <v>#N/A</v>
      </c>
    </row>
    <row r="146" spans="1:17" ht="30" customHeight="1" x14ac:dyDescent="0.35">
      <c r="A146" s="4"/>
      <c r="B146" s="4"/>
      <c r="C146" s="4"/>
      <c r="D146" s="4"/>
      <c r="E146" s="4"/>
      <c r="F146" s="51"/>
      <c r="G146" s="50" t="str">
        <f t="shared" si="9"/>
        <v/>
      </c>
      <c r="H146" s="50" t="str">
        <f>IF(A146="","",Data!$G$2)</f>
        <v/>
      </c>
      <c r="I146" s="4"/>
      <c r="J146" s="51"/>
      <c r="K146" s="4"/>
      <c r="L146" s="4"/>
      <c r="M146" s="49" t="e">
        <f>IF($E$4="Ydy",VLOOKUP(A146,LEADER!$N$17:$O$30,2,FALSE),VLOOKUP(A146,Data!$O$17:$P$28,2,FALSE))</f>
        <v>#N/A</v>
      </c>
      <c r="N146" s="49" t="str">
        <f t="shared" si="10"/>
        <v/>
      </c>
      <c r="O146" s="49" t="e">
        <f>IF($E$4="Ydy","E",VLOOKUP(N146,Data!$C$3:$D$137,2,FALSE))</f>
        <v>#N/A</v>
      </c>
      <c r="P146" s="49" t="str">
        <f>IF(A146="","",IFERROR(IF(E142="Ydy",VLOOKUP(B146,LEADER!B141:D261,3,FALSE),VLOOKUP(B146,Data!B141:E275,4,FALSE)),"ERROR"))</f>
        <v/>
      </c>
      <c r="Q146" s="49" t="e">
        <f t="shared" si="11"/>
        <v>#N/A</v>
      </c>
    </row>
    <row r="147" spans="1:17" ht="30" customHeight="1" x14ac:dyDescent="0.35">
      <c r="A147" s="4"/>
      <c r="B147" s="4"/>
      <c r="C147" s="4"/>
      <c r="D147" s="4"/>
      <c r="E147" s="4"/>
      <c r="F147" s="51"/>
      <c r="G147" s="50" t="str">
        <f t="shared" si="9"/>
        <v/>
      </c>
      <c r="H147" s="50" t="str">
        <f>IF(A147="","",Data!$G$2)</f>
        <v/>
      </c>
      <c r="I147" s="4"/>
      <c r="J147" s="51"/>
      <c r="K147" s="4"/>
      <c r="L147" s="4"/>
      <c r="M147" s="49" t="e">
        <f>IF($E$4="Ydy",VLOOKUP(A147,LEADER!$N$17:$O$30,2,FALSE),VLOOKUP(A147,Data!$O$17:$P$28,2,FALSE))</f>
        <v>#N/A</v>
      </c>
      <c r="N147" s="49" t="str">
        <f t="shared" si="10"/>
        <v/>
      </c>
      <c r="O147" s="49" t="e">
        <f>IF($E$4="Ydy","E",VLOOKUP(N147,Data!$C$3:$D$137,2,FALSE))</f>
        <v>#N/A</v>
      </c>
      <c r="P147" s="49" t="str">
        <f>IF(A147="","",IFERROR(IF(E143="Ydy",VLOOKUP(B147,LEADER!B142:D262,3,FALSE),VLOOKUP(B147,Data!B142:E276,4,FALSE)),"ERROR"))</f>
        <v/>
      </c>
      <c r="Q147" s="49" t="e">
        <f t="shared" si="11"/>
        <v>#N/A</v>
      </c>
    </row>
    <row r="148" spans="1:17" ht="30" customHeight="1" x14ac:dyDescent="0.35">
      <c r="A148" s="4"/>
      <c r="B148" s="4"/>
      <c r="C148" s="4"/>
      <c r="D148" s="4"/>
      <c r="E148" s="4"/>
      <c r="F148" s="51"/>
      <c r="G148" s="50" t="str">
        <f t="shared" si="9"/>
        <v/>
      </c>
      <c r="H148" s="50" t="str">
        <f>IF(A148="","",Data!$G$2)</f>
        <v/>
      </c>
      <c r="I148" s="4"/>
      <c r="J148" s="51"/>
      <c r="K148" s="4"/>
      <c r="L148" s="4"/>
      <c r="M148" s="49" t="e">
        <f>IF($E$4="Ydy",VLOOKUP(A148,LEADER!$N$17:$O$30,2,FALSE),VLOOKUP(A148,Data!$O$17:$P$28,2,FALSE))</f>
        <v>#N/A</v>
      </c>
      <c r="N148" s="49" t="str">
        <f t="shared" si="10"/>
        <v/>
      </c>
      <c r="O148" s="49" t="e">
        <f>IF($E$4="Ydy","E",VLOOKUP(N148,Data!$C$3:$D$137,2,FALSE))</f>
        <v>#N/A</v>
      </c>
      <c r="P148" s="49" t="str">
        <f>IF(A148="","",IFERROR(IF(E144="Ydy",VLOOKUP(B148,LEADER!B143:D263,3,FALSE),VLOOKUP(B148,Data!B143:E277,4,FALSE)),"ERROR"))</f>
        <v/>
      </c>
      <c r="Q148" s="49" t="e">
        <f t="shared" si="11"/>
        <v>#N/A</v>
      </c>
    </row>
    <row r="149" spans="1:17" ht="30" customHeight="1" x14ac:dyDescent="0.35">
      <c r="A149" s="4"/>
      <c r="B149" s="4"/>
      <c r="C149" s="4"/>
      <c r="D149" s="4"/>
      <c r="E149" s="4"/>
      <c r="F149" s="51"/>
      <c r="G149" s="50" t="str">
        <f t="shared" si="9"/>
        <v/>
      </c>
      <c r="H149" s="50" t="str">
        <f>IF(A149="","",Data!$G$2)</f>
        <v/>
      </c>
      <c r="I149" s="4"/>
      <c r="J149" s="51"/>
      <c r="K149" s="4"/>
      <c r="L149" s="4"/>
      <c r="M149" s="49" t="e">
        <f>IF($E$4="Ydy",VLOOKUP(A149,LEADER!$N$17:$O$30,2,FALSE),VLOOKUP(A149,Data!$O$17:$P$28,2,FALSE))</f>
        <v>#N/A</v>
      </c>
      <c r="N149" s="49" t="str">
        <f t="shared" si="10"/>
        <v/>
      </c>
      <c r="O149" s="49" t="e">
        <f>IF($E$4="Ydy","E",VLOOKUP(N149,Data!$C$3:$D$137,2,FALSE))</f>
        <v>#N/A</v>
      </c>
      <c r="P149" s="49" t="str">
        <f>IF(A149="","",IFERROR(IF(E145="Ydy",VLOOKUP(B149,LEADER!B144:D264,3,FALSE),VLOOKUP(B149,Data!B144:E278,4,FALSE)),"ERROR"))</f>
        <v/>
      </c>
      <c r="Q149" s="49" t="e">
        <f t="shared" si="11"/>
        <v>#N/A</v>
      </c>
    </row>
    <row r="150" spans="1:17" ht="30" customHeight="1" x14ac:dyDescent="0.35">
      <c r="A150" s="4"/>
      <c r="B150" s="4"/>
      <c r="C150" s="4"/>
      <c r="D150" s="4"/>
      <c r="E150" s="4"/>
      <c r="F150" s="51"/>
      <c r="G150" s="50" t="str">
        <f t="shared" si="9"/>
        <v/>
      </c>
      <c r="H150" s="50" t="str">
        <f>IF(A150="","",Data!$G$2)</f>
        <v/>
      </c>
      <c r="I150" s="4"/>
      <c r="J150" s="51"/>
      <c r="K150" s="4"/>
      <c r="L150" s="4"/>
      <c r="M150" s="49" t="e">
        <f>IF($E$4="Ydy",VLOOKUP(A150,LEADER!$N$17:$O$30,2,FALSE),VLOOKUP(A150,Data!$O$17:$P$28,2,FALSE))</f>
        <v>#N/A</v>
      </c>
      <c r="N150" s="49" t="str">
        <f t="shared" si="10"/>
        <v/>
      </c>
      <c r="O150" s="49" t="e">
        <f>IF($E$4="Ydy","E",VLOOKUP(N150,Data!$C$3:$D$137,2,FALSE))</f>
        <v>#N/A</v>
      </c>
      <c r="P150" s="49" t="str">
        <f>IF(A150="","",IFERROR(IF(E146="Ydy",VLOOKUP(B150,LEADER!B145:D265,3,FALSE),VLOOKUP(B150,Data!B145:E279,4,FALSE)),"ERROR"))</f>
        <v/>
      </c>
      <c r="Q150" s="49" t="e">
        <f t="shared" si="11"/>
        <v>#N/A</v>
      </c>
    </row>
    <row r="151" spans="1:17" ht="30" customHeight="1" x14ac:dyDescent="0.35">
      <c r="A151" s="4"/>
      <c r="B151" s="4"/>
      <c r="C151" s="4"/>
      <c r="D151" s="4"/>
      <c r="E151" s="4"/>
      <c r="F151" s="51"/>
      <c r="G151" s="50" t="str">
        <f t="shared" si="9"/>
        <v/>
      </c>
      <c r="H151" s="50" t="str">
        <f>IF(A151="","",Data!$G$2)</f>
        <v/>
      </c>
      <c r="I151" s="4"/>
      <c r="J151" s="51"/>
      <c r="K151" s="4"/>
      <c r="L151" s="4"/>
      <c r="M151" s="49" t="e">
        <f>IF($E$4="Ydy",VLOOKUP(A151,LEADER!$N$17:$O$30,2,FALSE),VLOOKUP(A151,Data!$O$17:$P$28,2,FALSE))</f>
        <v>#N/A</v>
      </c>
      <c r="N151" s="49" t="str">
        <f t="shared" si="10"/>
        <v/>
      </c>
      <c r="O151" s="49" t="e">
        <f>IF($E$4="Ydy","E",VLOOKUP(N151,Data!$C$3:$D$137,2,FALSE))</f>
        <v>#N/A</v>
      </c>
      <c r="P151" s="49" t="str">
        <f>IF(A151="","",IFERROR(IF(E147="Ydy",VLOOKUP(B151,LEADER!B146:D266,3,FALSE),VLOOKUP(B151,Data!B146:E280,4,FALSE)),"ERROR"))</f>
        <v/>
      </c>
      <c r="Q151" s="49" t="e">
        <f t="shared" si="11"/>
        <v>#N/A</v>
      </c>
    </row>
    <row r="152" spans="1:17" ht="30" customHeight="1" x14ac:dyDescent="0.35">
      <c r="A152" s="4"/>
      <c r="B152" s="4"/>
      <c r="C152" s="4"/>
      <c r="D152" s="4"/>
      <c r="E152" s="4"/>
      <c r="F152" s="51"/>
      <c r="G152" s="50" t="str">
        <f t="shared" si="9"/>
        <v/>
      </c>
      <c r="H152" s="50" t="str">
        <f>IF(A152="","",Data!$G$2)</f>
        <v/>
      </c>
      <c r="I152" s="4"/>
      <c r="J152" s="51"/>
      <c r="K152" s="4"/>
      <c r="L152" s="4"/>
      <c r="M152" s="49" t="e">
        <f>IF($E$4="Ydy",VLOOKUP(A152,LEADER!$N$17:$O$30,2,FALSE),VLOOKUP(A152,Data!$O$17:$P$28,2,FALSE))</f>
        <v>#N/A</v>
      </c>
      <c r="N152" s="49" t="str">
        <f t="shared" si="10"/>
        <v/>
      </c>
      <c r="O152" s="49" t="e">
        <f>IF($E$4="Ydy","E",VLOOKUP(N152,Data!$C$3:$D$137,2,FALSE))</f>
        <v>#N/A</v>
      </c>
      <c r="P152" s="49" t="str">
        <f>IF(A152="","",IFERROR(IF(E148="Ydy",VLOOKUP(B152,LEADER!B147:D267,3,FALSE),VLOOKUP(B152,Data!B147:E281,4,FALSE)),"ERROR"))</f>
        <v/>
      </c>
      <c r="Q152" s="49" t="e">
        <f t="shared" si="11"/>
        <v>#N/A</v>
      </c>
    </row>
    <row r="153" spans="1:17" ht="30" customHeight="1" x14ac:dyDescent="0.35">
      <c r="A153" s="4"/>
      <c r="B153" s="4"/>
      <c r="C153" s="4"/>
      <c r="D153" s="4"/>
      <c r="E153" s="4"/>
      <c r="F153" s="51"/>
      <c r="G153" s="50" t="str">
        <f t="shared" si="9"/>
        <v/>
      </c>
      <c r="H153" s="50" t="str">
        <f>IF(A153="","",Data!$G$2)</f>
        <v/>
      </c>
      <c r="I153" s="4"/>
      <c r="J153" s="51"/>
      <c r="K153" s="4"/>
      <c r="L153" s="4"/>
      <c r="M153" s="49" t="e">
        <f>IF($E$4="Ydy",VLOOKUP(A153,LEADER!$N$17:$O$30,2,FALSE),VLOOKUP(A153,Data!$O$17:$P$28,2,FALSE))</f>
        <v>#N/A</v>
      </c>
      <c r="N153" s="49" t="str">
        <f t="shared" si="10"/>
        <v/>
      </c>
      <c r="O153" s="49" t="e">
        <f>IF($E$4="Ydy","E",VLOOKUP(N153,Data!$C$3:$D$137,2,FALSE))</f>
        <v>#N/A</v>
      </c>
      <c r="P153" s="49" t="str">
        <f>IF(A153="","",IFERROR(IF(E149="Ydy",VLOOKUP(B153,LEADER!B148:D268,3,FALSE),VLOOKUP(B153,Data!B148:E282,4,FALSE)),"ERROR"))</f>
        <v/>
      </c>
      <c r="Q153" s="49" t="e">
        <f t="shared" si="11"/>
        <v>#N/A</v>
      </c>
    </row>
    <row r="154" spans="1:17" ht="30" customHeight="1" x14ac:dyDescent="0.35">
      <c r="A154" s="4"/>
      <c r="B154" s="4"/>
      <c r="C154" s="4"/>
      <c r="D154" s="4"/>
      <c r="E154" s="4"/>
      <c r="F154" s="51"/>
      <c r="G154" s="50" t="str">
        <f t="shared" si="9"/>
        <v/>
      </c>
      <c r="H154" s="50" t="str">
        <f>IF(A154="","",Data!$G$2)</f>
        <v/>
      </c>
      <c r="I154" s="4"/>
      <c r="J154" s="51"/>
      <c r="K154" s="4"/>
      <c r="L154" s="4"/>
      <c r="M154" s="49" t="e">
        <f>IF($E$4="Ydy",VLOOKUP(A154,LEADER!$N$17:$O$30,2,FALSE),VLOOKUP(A154,Data!$O$17:$P$28,2,FALSE))</f>
        <v>#N/A</v>
      </c>
      <c r="N154" s="49" t="str">
        <f t="shared" si="10"/>
        <v/>
      </c>
      <c r="O154" s="49" t="e">
        <f>IF($E$4="Ydy","E",VLOOKUP(N154,Data!$C$3:$D$137,2,FALSE))</f>
        <v>#N/A</v>
      </c>
      <c r="P154" s="49" t="str">
        <f>IF(A154="","",IFERROR(IF(E150="Ydy",VLOOKUP(B154,LEADER!B149:D269,3,FALSE),VLOOKUP(B154,Data!B149:E283,4,FALSE)),"ERROR"))</f>
        <v/>
      </c>
      <c r="Q154" s="49" t="e">
        <f t="shared" si="11"/>
        <v>#N/A</v>
      </c>
    </row>
    <row r="155" spans="1:17" ht="30" customHeight="1" x14ac:dyDescent="0.35">
      <c r="A155" s="4"/>
      <c r="B155" s="4"/>
      <c r="C155" s="4"/>
      <c r="D155" s="4"/>
      <c r="E155" s="4"/>
      <c r="F155" s="51"/>
      <c r="G155" s="50" t="str">
        <f t="shared" si="9"/>
        <v/>
      </c>
      <c r="H155" s="50" t="str">
        <f>IF(A155="","",Data!$G$2)</f>
        <v/>
      </c>
      <c r="I155" s="4"/>
      <c r="J155" s="51"/>
      <c r="K155" s="4"/>
      <c r="L155" s="4"/>
      <c r="M155" s="49" t="e">
        <f>IF($E$4="Ydy",VLOOKUP(A155,LEADER!$N$17:$O$30,2,FALSE),VLOOKUP(A155,Data!$O$17:$P$28,2,FALSE))</f>
        <v>#N/A</v>
      </c>
      <c r="N155" s="49" t="str">
        <f t="shared" si="10"/>
        <v/>
      </c>
      <c r="O155" s="49" t="e">
        <f>IF($E$4="Ydy","E",VLOOKUP(N155,Data!$C$3:$D$137,2,FALSE))</f>
        <v>#N/A</v>
      </c>
      <c r="P155" s="49" t="str">
        <f>IF(A155="","",IFERROR(IF(E151="Ydy",VLOOKUP(B155,LEADER!B150:D270,3,FALSE),VLOOKUP(B155,Data!B150:E284,4,FALSE)),"ERROR"))</f>
        <v/>
      </c>
      <c r="Q155" s="49" t="e">
        <f t="shared" si="11"/>
        <v>#N/A</v>
      </c>
    </row>
    <row r="156" spans="1:17" ht="30" customHeight="1" x14ac:dyDescent="0.35">
      <c r="A156" s="4"/>
      <c r="B156" s="4"/>
      <c r="C156" s="4"/>
      <c r="D156" s="4"/>
      <c r="E156" s="4"/>
      <c r="F156" s="51"/>
      <c r="G156" s="50" t="str">
        <f t="shared" si="9"/>
        <v/>
      </c>
      <c r="H156" s="50" t="str">
        <f>IF(A156="","",Data!$G$2)</f>
        <v/>
      </c>
      <c r="I156" s="4"/>
      <c r="J156" s="51"/>
      <c r="K156" s="4"/>
      <c r="L156" s="4"/>
      <c r="M156" s="49" t="e">
        <f>IF($E$4="Ydy",VLOOKUP(A156,LEADER!$N$17:$O$30,2,FALSE),VLOOKUP(A156,Data!$O$17:$P$28,2,FALSE))</f>
        <v>#N/A</v>
      </c>
      <c r="N156" s="49" t="str">
        <f t="shared" si="10"/>
        <v/>
      </c>
      <c r="O156" s="49" t="e">
        <f>IF($E$4="Ydy","E",VLOOKUP(N156,Data!$C$3:$D$137,2,FALSE))</f>
        <v>#N/A</v>
      </c>
      <c r="P156" s="49" t="str">
        <f>IF(A156="","",IFERROR(IF(E152="Ydy",VLOOKUP(B156,LEADER!B151:D271,3,FALSE),VLOOKUP(B156,Data!B151:E285,4,FALSE)),"ERROR"))</f>
        <v/>
      </c>
      <c r="Q156" s="49" t="e">
        <f t="shared" si="11"/>
        <v>#N/A</v>
      </c>
    </row>
    <row r="157" spans="1:17" ht="30" customHeight="1" x14ac:dyDescent="0.35">
      <c r="A157" s="4"/>
      <c r="B157" s="4"/>
      <c r="C157" s="4"/>
      <c r="D157" s="4"/>
      <c r="E157" s="4"/>
      <c r="F157" s="51"/>
      <c r="G157" s="50" t="str">
        <f t="shared" si="9"/>
        <v/>
      </c>
      <c r="H157" s="50" t="str">
        <f>IF(A157="","",Data!$G$2)</f>
        <v/>
      </c>
      <c r="I157" s="4"/>
      <c r="J157" s="51"/>
      <c r="K157" s="4"/>
      <c r="L157" s="4"/>
      <c r="M157" s="49" t="e">
        <f>IF($E$4="Ydy",VLOOKUP(A157,LEADER!$N$17:$O$30,2,FALSE),VLOOKUP(A157,Data!$O$17:$P$28,2,FALSE))</f>
        <v>#N/A</v>
      </c>
      <c r="N157" s="49" t="str">
        <f t="shared" si="10"/>
        <v/>
      </c>
      <c r="O157" s="49" t="e">
        <f>IF($E$4="Ydy","E",VLOOKUP(N157,Data!$C$3:$D$137,2,FALSE))</f>
        <v>#N/A</v>
      </c>
      <c r="P157" s="49" t="str">
        <f>IF(A157="","",IFERROR(IF(E153="Ydy",VLOOKUP(B157,LEADER!B152:D272,3,FALSE),VLOOKUP(B157,Data!B152:E286,4,FALSE)),"ERROR"))</f>
        <v/>
      </c>
      <c r="Q157" s="49" t="e">
        <f t="shared" si="11"/>
        <v>#N/A</v>
      </c>
    </row>
    <row r="158" spans="1:17" ht="30" customHeight="1" x14ac:dyDescent="0.35">
      <c r="A158" s="4"/>
      <c r="B158" s="4"/>
      <c r="C158" s="4"/>
      <c r="D158" s="4"/>
      <c r="E158" s="4"/>
      <c r="F158" s="51"/>
      <c r="G158" s="50" t="str">
        <f t="shared" si="9"/>
        <v/>
      </c>
      <c r="H158" s="50" t="str">
        <f>IF(A158="","",Data!$G$2)</f>
        <v/>
      </c>
      <c r="I158" s="4"/>
      <c r="J158" s="51"/>
      <c r="K158" s="4"/>
      <c r="L158" s="4"/>
      <c r="M158" s="49" t="e">
        <f>IF($E$4="Ydy",VLOOKUP(A158,LEADER!$N$17:$O$30,2,FALSE),VLOOKUP(A158,Data!$O$17:$P$28,2,FALSE))</f>
        <v>#N/A</v>
      </c>
      <c r="N158" s="49" t="str">
        <f t="shared" si="10"/>
        <v/>
      </c>
      <c r="O158" s="49" t="e">
        <f>IF($E$4="Ydy","E",VLOOKUP(N158,Data!$C$3:$D$137,2,FALSE))</f>
        <v>#N/A</v>
      </c>
      <c r="P158" s="49" t="str">
        <f>IF(A158="","",IFERROR(IF(E154="Ydy",VLOOKUP(B158,LEADER!B153:D273,3,FALSE),VLOOKUP(B158,Data!B153:E287,4,FALSE)),"ERROR"))</f>
        <v/>
      </c>
      <c r="Q158" s="49" t="e">
        <f t="shared" si="11"/>
        <v>#N/A</v>
      </c>
    </row>
    <row r="159" spans="1:17" ht="30" customHeight="1" x14ac:dyDescent="0.35">
      <c r="A159" s="4"/>
      <c r="B159" s="4"/>
      <c r="C159" s="4"/>
      <c r="D159" s="4"/>
      <c r="E159" s="4"/>
      <c r="F159" s="51"/>
      <c r="G159" s="50" t="str">
        <f t="shared" si="9"/>
        <v/>
      </c>
      <c r="H159" s="50" t="str">
        <f>IF(A159="","",Data!$G$2)</f>
        <v/>
      </c>
      <c r="I159" s="4"/>
      <c r="J159" s="51"/>
      <c r="K159" s="4"/>
      <c r="L159" s="4"/>
      <c r="M159" s="49" t="e">
        <f>IF($E$4="Ydy",VLOOKUP(A159,LEADER!$N$17:$O$30,2,FALSE),VLOOKUP(A159,Data!$O$17:$P$28,2,FALSE))</f>
        <v>#N/A</v>
      </c>
      <c r="N159" s="49" t="str">
        <f t="shared" si="10"/>
        <v/>
      </c>
      <c r="O159" s="49" t="e">
        <f>IF($E$4="Ydy","E",VLOOKUP(N159,Data!$C$3:$D$137,2,FALSE))</f>
        <v>#N/A</v>
      </c>
      <c r="P159" s="49" t="str">
        <f>IF(A159="","",IFERROR(IF(E155="Ydy",VLOOKUP(B159,LEADER!B154:D274,3,FALSE),VLOOKUP(B159,Data!B154:E288,4,FALSE)),"ERROR"))</f>
        <v/>
      </c>
      <c r="Q159" s="49" t="e">
        <f t="shared" si="11"/>
        <v>#N/A</v>
      </c>
    </row>
    <row r="160" spans="1:17" ht="30" customHeight="1" x14ac:dyDescent="0.35">
      <c r="A160" s="4"/>
      <c r="B160" s="4"/>
      <c r="C160" s="4"/>
      <c r="D160" s="4"/>
      <c r="E160" s="4"/>
      <c r="F160" s="51"/>
      <c r="G160" s="50" t="str">
        <f t="shared" si="9"/>
        <v/>
      </c>
      <c r="H160" s="50" t="str">
        <f>IF(A160="","",Data!$G$2)</f>
        <v/>
      </c>
      <c r="I160" s="4"/>
      <c r="J160" s="51"/>
      <c r="K160" s="4"/>
      <c r="L160" s="4"/>
      <c r="M160" s="49" t="e">
        <f>IF($E$4="Ydy",VLOOKUP(A160,LEADER!$N$17:$O$30,2,FALSE),VLOOKUP(A160,Data!$O$17:$P$28,2,FALSE))</f>
        <v>#N/A</v>
      </c>
      <c r="N160" s="49" t="str">
        <f t="shared" si="10"/>
        <v/>
      </c>
      <c r="O160" s="49" t="e">
        <f>IF($E$4="Ydy","E",VLOOKUP(N160,Data!$C$3:$D$137,2,FALSE))</f>
        <v>#N/A</v>
      </c>
      <c r="P160" s="49" t="str">
        <f>IF(A160="","",IFERROR(IF(E156="Ydy",VLOOKUP(B160,LEADER!B155:D275,3,FALSE),VLOOKUP(B160,Data!B155:E289,4,FALSE)),"ERROR"))</f>
        <v/>
      </c>
      <c r="Q160" s="49" t="e">
        <f t="shared" si="11"/>
        <v>#N/A</v>
      </c>
    </row>
    <row r="161" spans="1:17" ht="30" customHeight="1" x14ac:dyDescent="0.35">
      <c r="A161" s="4"/>
      <c r="B161" s="4"/>
      <c r="C161" s="4"/>
      <c r="D161" s="4"/>
      <c r="E161" s="4"/>
      <c r="F161" s="51"/>
      <c r="G161" s="50" t="str">
        <f t="shared" si="9"/>
        <v/>
      </c>
      <c r="H161" s="50" t="str">
        <f>IF(A161="","",Data!$G$2)</f>
        <v/>
      </c>
      <c r="I161" s="4"/>
      <c r="J161" s="51"/>
      <c r="K161" s="4"/>
      <c r="L161" s="4"/>
      <c r="M161" s="49" t="e">
        <f>IF($E$4="Ydy",VLOOKUP(A161,LEADER!$N$17:$O$30,2,FALSE),VLOOKUP(A161,Data!$O$17:$P$28,2,FALSE))</f>
        <v>#N/A</v>
      </c>
      <c r="N161" s="49" t="str">
        <f t="shared" si="10"/>
        <v/>
      </c>
      <c r="O161" s="49" t="e">
        <f>IF($E$4="Ydy","E",VLOOKUP(N161,Data!$C$3:$D$137,2,FALSE))</f>
        <v>#N/A</v>
      </c>
      <c r="P161" s="49" t="str">
        <f>IF(A161="","",IFERROR(IF(E157="Ydy",VLOOKUP(B161,LEADER!B156:D276,3,FALSE),VLOOKUP(B161,Data!B156:E290,4,FALSE)),"ERROR"))</f>
        <v/>
      </c>
      <c r="Q161" s="49" t="e">
        <f t="shared" si="11"/>
        <v>#N/A</v>
      </c>
    </row>
    <row r="162" spans="1:17" ht="30" customHeight="1" x14ac:dyDescent="0.35">
      <c r="A162" s="4"/>
      <c r="B162" s="4"/>
      <c r="C162" s="4"/>
      <c r="D162" s="4"/>
      <c r="E162" s="4"/>
      <c r="F162" s="51"/>
      <c r="G162" s="50" t="str">
        <f t="shared" si="9"/>
        <v/>
      </c>
      <c r="H162" s="50" t="str">
        <f>IF(A162="","",Data!$G$2)</f>
        <v/>
      </c>
      <c r="I162" s="4"/>
      <c r="J162" s="51"/>
      <c r="K162" s="4"/>
      <c r="L162" s="4"/>
      <c r="M162" s="49" t="e">
        <f>IF($E$4="Ydy",VLOOKUP(A162,LEADER!$N$17:$O$30,2,FALSE),VLOOKUP(A162,Data!$O$17:$P$28,2,FALSE))</f>
        <v>#N/A</v>
      </c>
      <c r="N162" s="49" t="str">
        <f t="shared" si="10"/>
        <v/>
      </c>
      <c r="O162" s="49" t="e">
        <f>IF($E$4="Ydy","E",VLOOKUP(N162,Data!$C$3:$D$137,2,FALSE))</f>
        <v>#N/A</v>
      </c>
      <c r="P162" s="49" t="str">
        <f>IF(A162="","",IFERROR(IF(E158="Ydy",VLOOKUP(B162,LEADER!B157:D277,3,FALSE),VLOOKUP(B162,Data!B157:E291,4,FALSE)),"ERROR"))</f>
        <v/>
      </c>
      <c r="Q162" s="49" t="e">
        <f t="shared" si="11"/>
        <v>#N/A</v>
      </c>
    </row>
    <row r="163" spans="1:17" ht="30" customHeight="1" x14ac:dyDescent="0.35">
      <c r="A163" s="4"/>
      <c r="B163" s="4"/>
      <c r="C163" s="4"/>
      <c r="D163" s="4"/>
      <c r="E163" s="4"/>
      <c r="F163" s="51"/>
      <c r="G163" s="50" t="str">
        <f t="shared" si="9"/>
        <v/>
      </c>
      <c r="H163" s="50" t="str">
        <f>IF(A163="","",Data!$G$2)</f>
        <v/>
      </c>
      <c r="I163" s="4"/>
      <c r="J163" s="51"/>
      <c r="K163" s="4"/>
      <c r="L163" s="4"/>
      <c r="M163" s="49" t="e">
        <f>IF($E$4="Ydy",VLOOKUP(A163,LEADER!$N$17:$O$30,2,FALSE),VLOOKUP(A163,Data!$O$17:$P$28,2,FALSE))</f>
        <v>#N/A</v>
      </c>
      <c r="N163" s="49" t="str">
        <f t="shared" si="10"/>
        <v/>
      </c>
      <c r="O163" s="49" t="e">
        <f>IF($E$4="Ydy","E",VLOOKUP(N163,Data!$C$3:$D$137,2,FALSE))</f>
        <v>#N/A</v>
      </c>
      <c r="P163" s="49" t="str">
        <f>IF(A163="","",IFERROR(IF(E159="Ydy",VLOOKUP(B163,LEADER!B158:D278,3,FALSE),VLOOKUP(B163,Data!B158:E292,4,FALSE)),"ERROR"))</f>
        <v/>
      </c>
      <c r="Q163" s="49" t="e">
        <f t="shared" si="11"/>
        <v>#N/A</v>
      </c>
    </row>
    <row r="164" spans="1:17" ht="30" customHeight="1" x14ac:dyDescent="0.35">
      <c r="A164" s="4"/>
      <c r="B164" s="4"/>
      <c r="C164" s="4"/>
      <c r="D164" s="4"/>
      <c r="E164" s="4"/>
      <c r="F164" s="51"/>
      <c r="G164" s="50" t="str">
        <f t="shared" si="9"/>
        <v/>
      </c>
      <c r="H164" s="50" t="str">
        <f>IF(A164="","",Data!$G$2)</f>
        <v/>
      </c>
      <c r="I164" s="4"/>
      <c r="J164" s="51"/>
      <c r="K164" s="4"/>
      <c r="L164" s="4"/>
      <c r="M164" s="49" t="e">
        <f>IF($E$4="Ydy",VLOOKUP(A164,LEADER!$N$17:$O$30,2,FALSE),VLOOKUP(A164,Data!$O$17:$P$28,2,FALSE))</f>
        <v>#N/A</v>
      </c>
      <c r="N164" s="49" t="str">
        <f t="shared" si="10"/>
        <v/>
      </c>
      <c r="O164" s="49" t="e">
        <f>IF($E$4="Ydy","E",VLOOKUP(N164,Data!$C$3:$D$137,2,FALSE))</f>
        <v>#N/A</v>
      </c>
      <c r="P164" s="49" t="str">
        <f>IF(A164="","",IFERROR(IF(E160="Ydy",VLOOKUP(B164,LEADER!B159:D279,3,FALSE),VLOOKUP(B164,Data!B159:E293,4,FALSE)),"ERROR"))</f>
        <v/>
      </c>
      <c r="Q164" s="49" t="e">
        <f t="shared" si="11"/>
        <v>#N/A</v>
      </c>
    </row>
    <row r="165" spans="1:17" ht="30" customHeight="1" x14ac:dyDescent="0.35">
      <c r="A165" s="4"/>
      <c r="B165" s="4"/>
      <c r="C165" s="4"/>
      <c r="D165" s="4"/>
      <c r="E165" s="4"/>
      <c r="F165" s="51"/>
      <c r="G165" s="50" t="str">
        <f t="shared" si="9"/>
        <v/>
      </c>
      <c r="H165" s="50" t="str">
        <f>IF(A165="","",Data!$G$2)</f>
        <v/>
      </c>
      <c r="I165" s="4"/>
      <c r="J165" s="51"/>
      <c r="K165" s="4"/>
      <c r="L165" s="4"/>
      <c r="M165" s="49" t="e">
        <f>IF($E$4="Ydy",VLOOKUP(A165,LEADER!$N$17:$O$30,2,FALSE),VLOOKUP(A165,Data!$O$17:$P$28,2,FALSE))</f>
        <v>#N/A</v>
      </c>
      <c r="N165" s="49" t="str">
        <f t="shared" si="10"/>
        <v/>
      </c>
      <c r="O165" s="49" t="e">
        <f>IF($E$4="Ydy","E",VLOOKUP(N165,Data!$C$3:$D$137,2,FALSE))</f>
        <v>#N/A</v>
      </c>
      <c r="P165" s="49" t="str">
        <f>IF(A165="","",IFERROR(IF(E161="Ydy",VLOOKUP(B165,LEADER!B160:D280,3,FALSE),VLOOKUP(B165,Data!B160:E294,4,FALSE)),"ERROR"))</f>
        <v/>
      </c>
      <c r="Q165" s="49" t="e">
        <f t="shared" si="11"/>
        <v>#N/A</v>
      </c>
    </row>
    <row r="166" spans="1:17" ht="30" customHeight="1" x14ac:dyDescent="0.35">
      <c r="A166" s="4"/>
      <c r="B166" s="4"/>
      <c r="C166" s="4"/>
      <c r="D166" s="4"/>
      <c r="E166" s="4"/>
      <c r="F166" s="51"/>
      <c r="G166" s="50" t="str">
        <f t="shared" si="9"/>
        <v/>
      </c>
      <c r="H166" s="50" t="str">
        <f>IF(A166="","",Data!$G$2)</f>
        <v/>
      </c>
      <c r="I166" s="4"/>
      <c r="J166" s="51"/>
      <c r="K166" s="4"/>
      <c r="L166" s="4"/>
      <c r="M166" s="49" t="e">
        <f>IF($E$4="Ydy",VLOOKUP(A166,LEADER!$N$17:$O$30,2,FALSE),VLOOKUP(A166,Data!$O$17:$P$28,2,FALSE))</f>
        <v>#N/A</v>
      </c>
      <c r="N166" s="49" t="str">
        <f t="shared" si="10"/>
        <v/>
      </c>
      <c r="O166" s="49" t="e">
        <f>IF($E$4="Ydy","E",VLOOKUP(N166,Data!$C$3:$D$137,2,FALSE))</f>
        <v>#N/A</v>
      </c>
      <c r="P166" s="49" t="str">
        <f>IF(A166="","",IFERROR(IF(E162="Ydy",VLOOKUP(B166,LEADER!B161:D281,3,FALSE),VLOOKUP(B166,Data!B161:E295,4,FALSE)),"ERROR"))</f>
        <v/>
      </c>
      <c r="Q166" s="49" t="e">
        <f t="shared" si="11"/>
        <v>#N/A</v>
      </c>
    </row>
    <row r="167" spans="1:17" ht="30" customHeight="1" x14ac:dyDescent="0.35">
      <c r="A167" s="4"/>
      <c r="B167" s="4"/>
      <c r="C167" s="4"/>
      <c r="D167" s="4"/>
      <c r="E167" s="4"/>
      <c r="F167" s="51"/>
      <c r="G167" s="50" t="str">
        <f t="shared" si="9"/>
        <v/>
      </c>
      <c r="H167" s="50" t="str">
        <f>IF(A167="","",Data!$G$2)</f>
        <v/>
      </c>
      <c r="I167" s="4"/>
      <c r="J167" s="51"/>
      <c r="K167" s="4"/>
      <c r="L167" s="4"/>
      <c r="M167" s="49" t="e">
        <f>IF($E$4="Ydy",VLOOKUP(A167,LEADER!$N$17:$O$30,2,FALSE),VLOOKUP(A167,Data!$O$17:$P$28,2,FALSE))</f>
        <v>#N/A</v>
      </c>
      <c r="N167" s="49" t="str">
        <f t="shared" si="10"/>
        <v/>
      </c>
      <c r="O167" s="49" t="e">
        <f>IF($E$4="Ydy","E",VLOOKUP(N167,Data!$C$3:$D$137,2,FALSE))</f>
        <v>#N/A</v>
      </c>
      <c r="P167" s="49" t="str">
        <f>IF(A167="","",IFERROR(IF(E163="Ydy",VLOOKUP(B167,LEADER!B162:D282,3,FALSE),VLOOKUP(B167,Data!B162:E296,4,FALSE)),"ERROR"))</f>
        <v/>
      </c>
      <c r="Q167" s="49" t="e">
        <f t="shared" si="11"/>
        <v>#N/A</v>
      </c>
    </row>
    <row r="168" spans="1:17" ht="30" customHeight="1" x14ac:dyDescent="0.35">
      <c r="A168" s="4"/>
      <c r="B168" s="4"/>
      <c r="C168" s="4"/>
      <c r="D168" s="4"/>
      <c r="E168" s="4"/>
      <c r="F168" s="51"/>
      <c r="G168" s="50" t="str">
        <f t="shared" si="9"/>
        <v/>
      </c>
      <c r="H168" s="50" t="str">
        <f>IF(A168="","",Data!$G$2)</f>
        <v/>
      </c>
      <c r="I168" s="4"/>
      <c r="J168" s="51"/>
      <c r="K168" s="4"/>
      <c r="L168" s="4"/>
      <c r="M168" s="49" t="e">
        <f>IF($E$4="Ydy",VLOOKUP(A168,LEADER!$N$17:$O$30,2,FALSE),VLOOKUP(A168,Data!$O$17:$P$28,2,FALSE))</f>
        <v>#N/A</v>
      </c>
      <c r="N168" s="49" t="str">
        <f t="shared" si="10"/>
        <v/>
      </c>
      <c r="O168" s="49" t="e">
        <f>IF($E$4="Ydy","E",VLOOKUP(N168,Data!$C$3:$D$137,2,FALSE))</f>
        <v>#N/A</v>
      </c>
      <c r="P168" s="49" t="str">
        <f>IF(A168="","",IFERROR(IF(E164="Ydy",VLOOKUP(B168,LEADER!B163:D283,3,FALSE),VLOOKUP(B168,Data!B163:E297,4,FALSE)),"ERROR"))</f>
        <v/>
      </c>
      <c r="Q168" s="49" t="e">
        <f t="shared" si="11"/>
        <v>#N/A</v>
      </c>
    </row>
    <row r="169" spans="1:17" ht="30" customHeight="1" x14ac:dyDescent="0.35">
      <c r="A169" s="4"/>
      <c r="B169" s="4"/>
      <c r="C169" s="4"/>
      <c r="D169" s="4"/>
      <c r="E169" s="4"/>
      <c r="F169" s="51"/>
      <c r="G169" s="50" t="str">
        <f t="shared" si="9"/>
        <v/>
      </c>
      <c r="H169" s="50" t="str">
        <f>IF(A169="","",Data!$G$2)</f>
        <v/>
      </c>
      <c r="I169" s="4"/>
      <c r="J169" s="51"/>
      <c r="K169" s="4"/>
      <c r="L169" s="4"/>
      <c r="M169" s="49" t="e">
        <f>IF($E$4="Ydy",VLOOKUP(A169,LEADER!$N$17:$O$30,2,FALSE),VLOOKUP(A169,Data!$O$17:$P$28,2,FALSE))</f>
        <v>#N/A</v>
      </c>
      <c r="N169" s="49" t="str">
        <f t="shared" si="10"/>
        <v/>
      </c>
      <c r="O169" s="49" t="e">
        <f>IF($E$4="Ydy","E",VLOOKUP(N169,Data!$C$3:$D$137,2,FALSE))</f>
        <v>#N/A</v>
      </c>
      <c r="P169" s="49" t="str">
        <f>IF(A169="","",IFERROR(IF(E165="Ydy",VLOOKUP(B169,LEADER!B164:D284,3,FALSE),VLOOKUP(B169,Data!B164:E298,4,FALSE)),"ERROR"))</f>
        <v/>
      </c>
      <c r="Q169" s="49" t="e">
        <f t="shared" si="11"/>
        <v>#N/A</v>
      </c>
    </row>
    <row r="170" spans="1:17" ht="30" customHeight="1" x14ac:dyDescent="0.35">
      <c r="A170" s="4"/>
      <c r="B170" s="4"/>
      <c r="C170" s="4"/>
      <c r="D170" s="4"/>
      <c r="E170" s="4"/>
      <c r="F170" s="51"/>
      <c r="G170" s="50" t="str">
        <f t="shared" si="9"/>
        <v/>
      </c>
      <c r="H170" s="50" t="str">
        <f>IF(A170="","",Data!$G$2)</f>
        <v/>
      </c>
      <c r="I170" s="4"/>
      <c r="J170" s="51"/>
      <c r="K170" s="4"/>
      <c r="L170" s="4"/>
      <c r="M170" s="49" t="e">
        <f>IF($E$4="Ydy",VLOOKUP(A170,LEADER!$N$17:$O$30,2,FALSE),VLOOKUP(A170,Data!$O$17:$P$28,2,FALSE))</f>
        <v>#N/A</v>
      </c>
      <c r="N170" s="49" t="str">
        <f t="shared" si="10"/>
        <v/>
      </c>
      <c r="O170" s="49" t="e">
        <f>IF($E$4="Ydy","E",VLOOKUP(N170,Data!$C$3:$D$137,2,FALSE))</f>
        <v>#N/A</v>
      </c>
      <c r="P170" s="49" t="str">
        <f>IF(A170="","",IFERROR(IF(E166="Ydy",VLOOKUP(B170,LEADER!B165:D285,3,FALSE),VLOOKUP(B170,Data!B165:E299,4,FALSE)),"ERROR"))</f>
        <v/>
      </c>
      <c r="Q170" s="49" t="e">
        <f t="shared" si="11"/>
        <v>#N/A</v>
      </c>
    </row>
    <row r="171" spans="1:17" ht="30" customHeight="1" x14ac:dyDescent="0.35">
      <c r="A171" s="4"/>
      <c r="B171" s="4"/>
      <c r="C171" s="4"/>
      <c r="D171" s="4"/>
      <c r="E171" s="4"/>
      <c r="F171" s="51"/>
      <c r="G171" s="50" t="str">
        <f t="shared" si="9"/>
        <v/>
      </c>
      <c r="H171" s="50" t="str">
        <f>IF(A171="","",Data!$G$2)</f>
        <v/>
      </c>
      <c r="I171" s="4"/>
      <c r="J171" s="51"/>
      <c r="K171" s="4"/>
      <c r="L171" s="4"/>
      <c r="M171" s="49" t="e">
        <f>IF($E$4="Ydy",VLOOKUP(A171,LEADER!$N$17:$O$30,2,FALSE),VLOOKUP(A171,Data!$O$17:$P$28,2,FALSE))</f>
        <v>#N/A</v>
      </c>
      <c r="N171" s="49" t="str">
        <f t="shared" si="10"/>
        <v/>
      </c>
      <c r="O171" s="49" t="e">
        <f>IF($E$4="Ydy","E",VLOOKUP(N171,Data!$C$3:$D$137,2,FALSE))</f>
        <v>#N/A</v>
      </c>
      <c r="P171" s="49" t="str">
        <f>IF(A171="","",IFERROR(IF(E167="Ydy",VLOOKUP(B171,LEADER!B166:D286,3,FALSE),VLOOKUP(B171,Data!B166:E300,4,FALSE)),"ERROR"))</f>
        <v/>
      </c>
      <c r="Q171" s="49" t="e">
        <f t="shared" si="11"/>
        <v>#N/A</v>
      </c>
    </row>
    <row r="172" spans="1:17" ht="30" customHeight="1" x14ac:dyDescent="0.35">
      <c r="A172" s="4"/>
      <c r="B172" s="4"/>
      <c r="C172" s="4"/>
      <c r="D172" s="4"/>
      <c r="E172" s="4"/>
      <c r="F172" s="51"/>
      <c r="G172" s="50" t="str">
        <f t="shared" si="9"/>
        <v/>
      </c>
      <c r="H172" s="50" t="str">
        <f>IF(A172="","",Data!$G$2)</f>
        <v/>
      </c>
      <c r="I172" s="4"/>
      <c r="J172" s="51"/>
      <c r="K172" s="4"/>
      <c r="L172" s="4"/>
      <c r="M172" s="49" t="e">
        <f>IF($E$4="Ydy",VLOOKUP(A172,LEADER!$N$17:$O$30,2,FALSE),VLOOKUP(A172,Data!$O$17:$P$28,2,FALSE))</f>
        <v>#N/A</v>
      </c>
      <c r="N172" s="49" t="str">
        <f t="shared" si="10"/>
        <v/>
      </c>
      <c r="O172" s="49" t="e">
        <f>IF($E$4="Ydy","E",VLOOKUP(N172,Data!$C$3:$D$137,2,FALSE))</f>
        <v>#N/A</v>
      </c>
      <c r="P172" s="49" t="str">
        <f>IF(A172="","",IFERROR(IF(E168="Ydy",VLOOKUP(B172,LEADER!B167:D287,3,FALSE),VLOOKUP(B172,Data!B167:E301,4,FALSE)),"ERROR"))</f>
        <v/>
      </c>
      <c r="Q172" s="49" t="e">
        <f t="shared" si="11"/>
        <v>#N/A</v>
      </c>
    </row>
    <row r="173" spans="1:17" ht="30" customHeight="1" x14ac:dyDescent="0.35">
      <c r="A173" s="4"/>
      <c r="B173" s="4"/>
      <c r="C173" s="4"/>
      <c r="D173" s="4"/>
      <c r="E173" s="4"/>
      <c r="F173" s="51"/>
      <c r="G173" s="50" t="str">
        <f t="shared" si="9"/>
        <v/>
      </c>
      <c r="H173" s="50" t="str">
        <f>IF(A173="","",Data!$G$2)</f>
        <v/>
      </c>
      <c r="I173" s="4"/>
      <c r="J173" s="51"/>
      <c r="K173" s="4"/>
      <c r="L173" s="4"/>
      <c r="M173" s="49" t="e">
        <f>IF($E$4="Ydy",VLOOKUP(A173,LEADER!$N$17:$O$30,2,FALSE),VLOOKUP(A173,Data!$O$17:$P$28,2,FALSE))</f>
        <v>#N/A</v>
      </c>
      <c r="N173" s="49" t="str">
        <f t="shared" si="10"/>
        <v/>
      </c>
      <c r="O173" s="49" t="e">
        <f>IF($E$4="Ydy","E",VLOOKUP(N173,Data!$C$3:$D$137,2,FALSE))</f>
        <v>#N/A</v>
      </c>
      <c r="P173" s="49" t="str">
        <f>IF(A173="","",IFERROR(IF(E169="Ydy",VLOOKUP(B173,LEADER!B168:D288,3,FALSE),VLOOKUP(B173,Data!B168:E302,4,FALSE)),"ERROR"))</f>
        <v/>
      </c>
      <c r="Q173" s="49" t="e">
        <f t="shared" si="11"/>
        <v>#N/A</v>
      </c>
    </row>
    <row r="174" spans="1:17" ht="30" customHeight="1" x14ac:dyDescent="0.35">
      <c r="A174" s="4"/>
      <c r="B174" s="4"/>
      <c r="C174" s="4"/>
      <c r="D174" s="4"/>
      <c r="E174" s="4"/>
      <c r="F174" s="51"/>
      <c r="G174" s="50" t="str">
        <f t="shared" si="9"/>
        <v/>
      </c>
      <c r="H174" s="50" t="str">
        <f>IF(A174="","",Data!$G$2)</f>
        <v/>
      </c>
      <c r="I174" s="4"/>
      <c r="J174" s="51"/>
      <c r="K174" s="4"/>
      <c r="L174" s="4"/>
      <c r="M174" s="49" t="e">
        <f>IF($E$4="Ydy",VLOOKUP(A174,LEADER!$N$17:$O$30,2,FALSE),VLOOKUP(A174,Data!$O$17:$P$28,2,FALSE))</f>
        <v>#N/A</v>
      </c>
      <c r="N174" s="49" t="str">
        <f t="shared" si="10"/>
        <v/>
      </c>
      <c r="O174" s="49" t="e">
        <f>IF($E$4="Ydy","E",VLOOKUP(N174,Data!$C$3:$D$137,2,FALSE))</f>
        <v>#N/A</v>
      </c>
      <c r="P174" s="49" t="str">
        <f>IF(A174="","",IFERROR(IF(E170="Ydy",VLOOKUP(B174,LEADER!B169:D289,3,FALSE),VLOOKUP(B174,Data!B169:E303,4,FALSE)),"ERROR"))</f>
        <v/>
      </c>
      <c r="Q174" s="49" t="e">
        <f t="shared" si="11"/>
        <v>#N/A</v>
      </c>
    </row>
    <row r="175" spans="1:17" ht="30" customHeight="1" x14ac:dyDescent="0.35">
      <c r="A175" s="4"/>
      <c r="B175" s="4"/>
      <c r="C175" s="4"/>
      <c r="D175" s="4"/>
      <c r="E175" s="4"/>
      <c r="F175" s="51"/>
      <c r="G175" s="50" t="str">
        <f t="shared" si="9"/>
        <v/>
      </c>
      <c r="H175" s="50" t="str">
        <f>IF(A175="","",Data!$G$2)</f>
        <v/>
      </c>
      <c r="I175" s="4"/>
      <c r="J175" s="51"/>
      <c r="K175" s="4"/>
      <c r="L175" s="4"/>
      <c r="M175" s="49" t="e">
        <f>IF($E$4="Ydy",VLOOKUP(A175,LEADER!$N$17:$O$30,2,FALSE),VLOOKUP(A175,Data!$O$17:$P$28,2,FALSE))</f>
        <v>#N/A</v>
      </c>
      <c r="N175" s="49" t="str">
        <f t="shared" si="10"/>
        <v/>
      </c>
      <c r="O175" s="49" t="e">
        <f>IF($E$4="Ydy","E",VLOOKUP(N175,Data!$C$3:$D$137,2,FALSE))</f>
        <v>#N/A</v>
      </c>
      <c r="P175" s="49" t="str">
        <f>IF(A175="","",IFERROR(IF(E171="Ydy",VLOOKUP(B175,LEADER!B170:D290,3,FALSE),VLOOKUP(B175,Data!B170:E304,4,FALSE)),"ERROR"))</f>
        <v/>
      </c>
      <c r="Q175" s="49" t="e">
        <f t="shared" si="11"/>
        <v>#N/A</v>
      </c>
    </row>
    <row r="176" spans="1:17" ht="30" customHeight="1" x14ac:dyDescent="0.35">
      <c r="A176" s="4"/>
      <c r="B176" s="4"/>
      <c r="C176" s="4"/>
      <c r="D176" s="4"/>
      <c r="E176" s="4"/>
      <c r="F176" s="51"/>
      <c r="G176" s="50" t="str">
        <f t="shared" si="9"/>
        <v/>
      </c>
      <c r="H176" s="50" t="str">
        <f>IF(A176="","",Data!$G$2)</f>
        <v/>
      </c>
      <c r="I176" s="4"/>
      <c r="J176" s="51"/>
      <c r="K176" s="4"/>
      <c r="L176" s="4"/>
      <c r="M176" s="49" t="e">
        <f>IF($E$4="Ydy",VLOOKUP(A176,LEADER!$N$17:$O$30,2,FALSE),VLOOKUP(A176,Data!$O$17:$P$28,2,FALSE))</f>
        <v>#N/A</v>
      </c>
      <c r="N176" s="49" t="str">
        <f t="shared" si="10"/>
        <v/>
      </c>
      <c r="O176" s="49" t="e">
        <f>IF($E$4="Ydy","E",VLOOKUP(N176,Data!$C$3:$D$137,2,FALSE))</f>
        <v>#N/A</v>
      </c>
      <c r="P176" s="49" t="str">
        <f>IF(A176="","",IFERROR(IF(E172="Ydy",VLOOKUP(B176,LEADER!B171:D291,3,FALSE),VLOOKUP(B176,Data!B171:E305,4,FALSE)),"ERROR"))</f>
        <v/>
      </c>
      <c r="Q176" s="49" t="e">
        <f t="shared" si="11"/>
        <v>#N/A</v>
      </c>
    </row>
    <row r="177" spans="1:17" ht="30" customHeight="1" x14ac:dyDescent="0.35">
      <c r="A177" s="4"/>
      <c r="B177" s="4"/>
      <c r="C177" s="4"/>
      <c r="D177" s="4"/>
      <c r="E177" s="4"/>
      <c r="F177" s="51"/>
      <c r="G177" s="50" t="str">
        <f t="shared" si="9"/>
        <v/>
      </c>
      <c r="H177" s="50" t="str">
        <f>IF(A177="","",Data!$G$2)</f>
        <v/>
      </c>
      <c r="I177" s="4"/>
      <c r="J177" s="51"/>
      <c r="K177" s="4"/>
      <c r="L177" s="4"/>
      <c r="M177" s="49" t="e">
        <f>IF($E$4="Ydy",VLOOKUP(A177,LEADER!$N$17:$O$30,2,FALSE),VLOOKUP(A177,Data!$O$17:$P$28,2,FALSE))</f>
        <v>#N/A</v>
      </c>
      <c r="N177" s="49" t="str">
        <f t="shared" si="10"/>
        <v/>
      </c>
      <c r="O177" s="49" t="e">
        <f>IF($E$4="Ydy","E",VLOOKUP(N177,Data!$C$3:$D$137,2,FALSE))</f>
        <v>#N/A</v>
      </c>
      <c r="P177" s="49" t="str">
        <f>IF(A177="","",IFERROR(IF(E173="Ydy",VLOOKUP(B177,LEADER!B172:D292,3,FALSE),VLOOKUP(B177,Data!B172:E306,4,FALSE)),"ERROR"))</f>
        <v/>
      </c>
      <c r="Q177" s="49" t="e">
        <f t="shared" si="11"/>
        <v>#N/A</v>
      </c>
    </row>
    <row r="178" spans="1:17" ht="30" customHeight="1" x14ac:dyDescent="0.35">
      <c r="A178" s="4"/>
      <c r="B178" s="4"/>
      <c r="C178" s="4"/>
      <c r="D178" s="4"/>
      <c r="E178" s="4"/>
      <c r="F178" s="51"/>
      <c r="G178" s="50" t="str">
        <f t="shared" si="9"/>
        <v/>
      </c>
      <c r="H178" s="50" t="str">
        <f>IF(A178="","",Data!$G$2)</f>
        <v/>
      </c>
      <c r="I178" s="4"/>
      <c r="J178" s="51"/>
      <c r="K178" s="4"/>
      <c r="L178" s="4"/>
      <c r="M178" s="49" t="e">
        <f>IF($E$4="Ydy",VLOOKUP(A178,LEADER!$N$17:$O$30,2,FALSE),VLOOKUP(A178,Data!$O$17:$P$28,2,FALSE))</f>
        <v>#N/A</v>
      </c>
      <c r="N178" s="49" t="str">
        <f t="shared" si="10"/>
        <v/>
      </c>
      <c r="O178" s="49" t="e">
        <f>IF($E$4="Ydy","E",VLOOKUP(N178,Data!$C$3:$D$137,2,FALSE))</f>
        <v>#N/A</v>
      </c>
      <c r="P178" s="49" t="str">
        <f>IF(A178="","",IFERROR(IF(E174="Ydy",VLOOKUP(B178,LEADER!B173:D293,3,FALSE),VLOOKUP(B178,Data!B173:E307,4,FALSE)),"ERROR"))</f>
        <v/>
      </c>
      <c r="Q178" s="49" t="e">
        <f t="shared" si="11"/>
        <v>#N/A</v>
      </c>
    </row>
    <row r="179" spans="1:17" ht="30" customHeight="1" x14ac:dyDescent="0.35">
      <c r="A179" s="4"/>
      <c r="B179" s="4"/>
      <c r="C179" s="4"/>
      <c r="D179" s="4"/>
      <c r="E179" s="4"/>
      <c r="F179" s="51"/>
      <c r="G179" s="50" t="str">
        <f t="shared" si="9"/>
        <v/>
      </c>
      <c r="H179" s="50" t="str">
        <f>IF(A179="","",Data!$G$2)</f>
        <v/>
      </c>
      <c r="I179" s="4"/>
      <c r="J179" s="51"/>
      <c r="K179" s="4"/>
      <c r="L179" s="4"/>
      <c r="M179" s="49" t="e">
        <f>IF($E$4="Ydy",VLOOKUP(A179,LEADER!$N$17:$O$30,2,FALSE),VLOOKUP(A179,Data!$O$17:$P$28,2,FALSE))</f>
        <v>#N/A</v>
      </c>
      <c r="N179" s="49" t="str">
        <f t="shared" si="10"/>
        <v/>
      </c>
      <c r="O179" s="49" t="e">
        <f>IF($E$4="Ydy","E",VLOOKUP(N179,Data!$C$3:$D$137,2,FALSE))</f>
        <v>#N/A</v>
      </c>
      <c r="P179" s="49" t="str">
        <f>IF(A179="","",IFERROR(IF(E175="Ydy",VLOOKUP(B179,LEADER!B174:D294,3,FALSE),VLOOKUP(B179,Data!B174:E308,4,FALSE)),"ERROR"))</f>
        <v/>
      </c>
      <c r="Q179" s="49" t="e">
        <f t="shared" si="11"/>
        <v>#N/A</v>
      </c>
    </row>
    <row r="180" spans="1:17" ht="30" customHeight="1" x14ac:dyDescent="0.35">
      <c r="A180" s="4"/>
      <c r="B180" s="4"/>
      <c r="C180" s="4"/>
      <c r="D180" s="4"/>
      <c r="E180" s="4"/>
      <c r="F180" s="51"/>
      <c r="G180" s="50" t="str">
        <f t="shared" si="9"/>
        <v/>
      </c>
      <c r="H180" s="50" t="str">
        <f>IF(A180="","",Data!$G$2)</f>
        <v/>
      </c>
      <c r="I180" s="4"/>
      <c r="J180" s="51"/>
      <c r="K180" s="4"/>
      <c r="L180" s="4"/>
      <c r="M180" s="49" t="e">
        <f>IF($E$4="Ydy",VLOOKUP(A180,LEADER!$N$17:$O$30,2,FALSE),VLOOKUP(A180,Data!$O$17:$P$28,2,FALSE))</f>
        <v>#N/A</v>
      </c>
      <c r="N180" s="49" t="str">
        <f t="shared" si="10"/>
        <v/>
      </c>
      <c r="O180" s="49" t="e">
        <f>IF($E$4="Ydy","E",VLOOKUP(N180,Data!$C$3:$D$137,2,FALSE))</f>
        <v>#N/A</v>
      </c>
      <c r="P180" s="49" t="str">
        <f>IF(A180="","",IFERROR(IF(E176="Ydy",VLOOKUP(B180,LEADER!B175:D295,3,FALSE),VLOOKUP(B180,Data!B175:E309,4,FALSE)),"ERROR"))</f>
        <v/>
      </c>
      <c r="Q180" s="49" t="e">
        <f t="shared" si="11"/>
        <v>#N/A</v>
      </c>
    </row>
    <row r="181" spans="1:17" ht="30" customHeight="1" x14ac:dyDescent="0.35">
      <c r="A181" s="4"/>
      <c r="B181" s="4"/>
      <c r="C181" s="4"/>
      <c r="D181" s="4"/>
      <c r="E181" s="4"/>
      <c r="F181" s="51"/>
      <c r="G181" s="50" t="str">
        <f t="shared" si="9"/>
        <v/>
      </c>
      <c r="H181" s="50" t="str">
        <f>IF(A181="","",Data!$G$2)</f>
        <v/>
      </c>
      <c r="I181" s="4"/>
      <c r="J181" s="51"/>
      <c r="K181" s="4"/>
      <c r="L181" s="4"/>
      <c r="M181" s="49" t="e">
        <f>IF($E$4="Ydy",VLOOKUP(A181,LEADER!$N$17:$O$30,2,FALSE),VLOOKUP(A181,Data!$O$17:$P$28,2,FALSE))</f>
        <v>#N/A</v>
      </c>
      <c r="N181" s="49" t="str">
        <f t="shared" si="10"/>
        <v/>
      </c>
      <c r="O181" s="49" t="e">
        <f>IF($E$4="Ydy","E",VLOOKUP(N181,Data!$C$3:$D$137,2,FALSE))</f>
        <v>#N/A</v>
      </c>
      <c r="P181" s="49" t="str">
        <f>IF(A181="","",IFERROR(IF(E177="Ydy",VLOOKUP(B181,LEADER!B176:D296,3,FALSE),VLOOKUP(B181,Data!B176:E310,4,FALSE)),"ERROR"))</f>
        <v/>
      </c>
      <c r="Q181" s="49" t="e">
        <f t="shared" si="11"/>
        <v>#N/A</v>
      </c>
    </row>
    <row r="182" spans="1:17" ht="30" customHeight="1" x14ac:dyDescent="0.35">
      <c r="A182" s="4"/>
      <c r="B182" s="4"/>
      <c r="C182" s="4"/>
      <c r="D182" s="4"/>
      <c r="E182" s="4"/>
      <c r="F182" s="51"/>
      <c r="G182" s="50" t="str">
        <f t="shared" si="9"/>
        <v/>
      </c>
      <c r="H182" s="50" t="str">
        <f>IF(A182="","",Data!$G$2)</f>
        <v/>
      </c>
      <c r="I182" s="4"/>
      <c r="J182" s="51"/>
      <c r="K182" s="4"/>
      <c r="L182" s="4"/>
      <c r="M182" s="49" t="e">
        <f>IF($E$4="Ydy",VLOOKUP(A182,LEADER!$N$17:$O$30,2,FALSE),VLOOKUP(A182,Data!$O$17:$P$28,2,FALSE))</f>
        <v>#N/A</v>
      </c>
      <c r="N182" s="49" t="str">
        <f t="shared" si="10"/>
        <v/>
      </c>
      <c r="O182" s="49" t="e">
        <f>IF($E$4="Ydy","E",VLOOKUP(N182,Data!$C$3:$D$137,2,FALSE))</f>
        <v>#N/A</v>
      </c>
      <c r="P182" s="49" t="str">
        <f>IF(A182="","",IFERROR(IF(E178="Ydy",VLOOKUP(B182,LEADER!B177:D297,3,FALSE),VLOOKUP(B182,Data!B177:E311,4,FALSE)),"ERROR"))</f>
        <v/>
      </c>
      <c r="Q182" s="49" t="e">
        <f t="shared" si="11"/>
        <v>#N/A</v>
      </c>
    </row>
    <row r="183" spans="1:17" ht="30" customHeight="1" x14ac:dyDescent="0.35">
      <c r="A183" s="4"/>
      <c r="B183" s="4"/>
      <c r="C183" s="4"/>
      <c r="D183" s="4"/>
      <c r="E183" s="4"/>
      <c r="F183" s="51"/>
      <c r="G183" s="50" t="str">
        <f t="shared" si="9"/>
        <v/>
      </c>
      <c r="H183" s="50" t="str">
        <f>IF(A183="","",Data!$G$2)</f>
        <v/>
      </c>
      <c r="I183" s="4"/>
      <c r="J183" s="51"/>
      <c r="K183" s="4"/>
      <c r="L183" s="4"/>
      <c r="M183" s="49" t="e">
        <f>IF($E$4="Ydy",VLOOKUP(A183,LEADER!$N$17:$O$30,2,FALSE),VLOOKUP(A183,Data!$O$17:$P$28,2,FALSE))</f>
        <v>#N/A</v>
      </c>
      <c r="N183" s="49" t="str">
        <f t="shared" si="10"/>
        <v/>
      </c>
      <c r="O183" s="49" t="e">
        <f>IF($E$4="Ydy","E",VLOOKUP(N183,Data!$C$3:$D$137,2,FALSE))</f>
        <v>#N/A</v>
      </c>
      <c r="P183" s="49" t="str">
        <f>IF(A183="","",IFERROR(IF(E179="Ydy",VLOOKUP(B183,LEADER!B178:D298,3,FALSE),VLOOKUP(B183,Data!B178:E312,4,FALSE)),"ERROR"))</f>
        <v/>
      </c>
      <c r="Q183" s="49" t="e">
        <f t="shared" si="11"/>
        <v>#N/A</v>
      </c>
    </row>
    <row r="184" spans="1:17" ht="30" customHeight="1" x14ac:dyDescent="0.35">
      <c r="A184" s="4"/>
      <c r="B184" s="4"/>
      <c r="C184" s="4"/>
      <c r="D184" s="4"/>
      <c r="E184" s="4"/>
      <c r="F184" s="51"/>
      <c r="G184" s="50" t="str">
        <f t="shared" si="9"/>
        <v/>
      </c>
      <c r="H184" s="50" t="str">
        <f>IF(A184="","",Data!$G$2)</f>
        <v/>
      </c>
      <c r="I184" s="4"/>
      <c r="J184" s="51"/>
      <c r="K184" s="4"/>
      <c r="L184" s="4"/>
      <c r="M184" s="49" t="e">
        <f>IF($E$4="Ydy",VLOOKUP(A184,LEADER!$N$17:$O$30,2,FALSE),VLOOKUP(A184,Data!$O$17:$P$28,2,FALSE))</f>
        <v>#N/A</v>
      </c>
      <c r="N184" s="49" t="str">
        <f t="shared" si="10"/>
        <v/>
      </c>
      <c r="O184" s="49" t="e">
        <f>IF($E$4="Ydy","E",VLOOKUP(N184,Data!$C$3:$D$137,2,FALSE))</f>
        <v>#N/A</v>
      </c>
      <c r="P184" s="49" t="str">
        <f>IF(A184="","",IFERROR(IF(E180="Ydy",VLOOKUP(B184,LEADER!B179:D299,3,FALSE),VLOOKUP(B184,Data!B179:E313,4,FALSE)),"ERROR"))</f>
        <v/>
      </c>
      <c r="Q184" s="49" t="e">
        <f t="shared" si="11"/>
        <v>#N/A</v>
      </c>
    </row>
    <row r="185" spans="1:17" ht="30" customHeight="1" x14ac:dyDescent="0.35">
      <c r="A185" s="4"/>
      <c r="B185" s="4"/>
      <c r="C185" s="4"/>
      <c r="D185" s="4"/>
      <c r="E185" s="4"/>
      <c r="F185" s="51"/>
      <c r="G185" s="50" t="str">
        <f t="shared" si="9"/>
        <v/>
      </c>
      <c r="H185" s="50" t="str">
        <f>IF(A185="","",Data!$G$2)</f>
        <v/>
      </c>
      <c r="I185" s="4"/>
      <c r="J185" s="51"/>
      <c r="K185" s="4"/>
      <c r="L185" s="4"/>
      <c r="M185" s="49" t="e">
        <f>IF($E$4="Ydy",VLOOKUP(A185,LEADER!$N$17:$O$30,2,FALSE),VLOOKUP(A185,Data!$O$17:$P$28,2,FALSE))</f>
        <v>#N/A</v>
      </c>
      <c r="N185" s="49" t="str">
        <f t="shared" si="10"/>
        <v/>
      </c>
      <c r="O185" s="49" t="e">
        <f>IF($E$4="Ydy","E",VLOOKUP(N185,Data!$C$3:$D$137,2,FALSE))</f>
        <v>#N/A</v>
      </c>
      <c r="P185" s="49" t="str">
        <f>IF(A185="","",IFERROR(IF(E181="Ydy",VLOOKUP(B185,LEADER!B180:D300,3,FALSE),VLOOKUP(B185,Data!B180:E314,4,FALSE)),"ERROR"))</f>
        <v/>
      </c>
      <c r="Q185" s="49" t="e">
        <f t="shared" si="11"/>
        <v>#N/A</v>
      </c>
    </row>
    <row r="186" spans="1:17" ht="30" customHeight="1" x14ac:dyDescent="0.35">
      <c r="A186" s="4"/>
      <c r="B186" s="4"/>
      <c r="C186" s="4"/>
      <c r="D186" s="4"/>
      <c r="E186" s="4"/>
      <c r="F186" s="51"/>
      <c r="G186" s="50" t="str">
        <f t="shared" si="9"/>
        <v/>
      </c>
      <c r="H186" s="50" t="str">
        <f>IF(A186="","",Data!$G$2)</f>
        <v/>
      </c>
      <c r="I186" s="4"/>
      <c r="J186" s="51"/>
      <c r="K186" s="4"/>
      <c r="L186" s="4"/>
      <c r="M186" s="49" t="e">
        <f>IF($E$4="Ydy",VLOOKUP(A186,LEADER!$N$17:$O$30,2,FALSE),VLOOKUP(A186,Data!$O$17:$P$28,2,FALSE))</f>
        <v>#N/A</v>
      </c>
      <c r="N186" s="49" t="str">
        <f t="shared" si="10"/>
        <v/>
      </c>
      <c r="O186" s="49" t="e">
        <f>IF($E$4="Ydy","E",VLOOKUP(N186,Data!$C$3:$D$137,2,FALSE))</f>
        <v>#N/A</v>
      </c>
      <c r="P186" s="49" t="str">
        <f>IF(A186="","",IFERROR(IF(E182="Ydy",VLOOKUP(B186,LEADER!B181:D301,3,FALSE),VLOOKUP(B186,Data!B181:E315,4,FALSE)),"ERROR"))</f>
        <v/>
      </c>
      <c r="Q186" s="49" t="e">
        <f t="shared" si="11"/>
        <v>#N/A</v>
      </c>
    </row>
    <row r="187" spans="1:17" ht="30" customHeight="1" x14ac:dyDescent="0.35">
      <c r="A187" s="4"/>
      <c r="B187" s="4"/>
      <c r="C187" s="4"/>
      <c r="D187" s="4"/>
      <c r="E187" s="4"/>
      <c r="F187" s="51"/>
      <c r="G187" s="50" t="str">
        <f t="shared" si="9"/>
        <v/>
      </c>
      <c r="H187" s="50" t="str">
        <f>IF(A187="","",Data!$G$2)</f>
        <v/>
      </c>
      <c r="I187" s="4"/>
      <c r="J187" s="51"/>
      <c r="K187" s="4"/>
      <c r="L187" s="4"/>
      <c r="M187" s="49" t="e">
        <f>IF($E$4="Ydy",VLOOKUP(A187,LEADER!$N$17:$O$30,2,FALSE),VLOOKUP(A187,Data!$O$17:$P$28,2,FALSE))</f>
        <v>#N/A</v>
      </c>
      <c r="N187" s="49" t="str">
        <f t="shared" si="10"/>
        <v/>
      </c>
      <c r="O187" s="49" t="e">
        <f>IF($E$4="Ydy","E",VLOOKUP(N187,Data!$C$3:$D$137,2,FALSE))</f>
        <v>#N/A</v>
      </c>
      <c r="P187" s="49" t="str">
        <f>IF(A187="","",IFERROR(IF(E183="Ydy",VLOOKUP(B187,LEADER!B182:D302,3,FALSE),VLOOKUP(B187,Data!B182:E316,4,FALSE)),"ERROR"))</f>
        <v/>
      </c>
      <c r="Q187" s="49" t="e">
        <f t="shared" si="11"/>
        <v>#N/A</v>
      </c>
    </row>
    <row r="188" spans="1:17" ht="30" customHeight="1" x14ac:dyDescent="0.35">
      <c r="A188" s="4"/>
      <c r="B188" s="4"/>
      <c r="C188" s="4"/>
      <c r="D188" s="4"/>
      <c r="E188" s="4"/>
      <c r="F188" s="51"/>
      <c r="G188" s="50" t="str">
        <f t="shared" si="9"/>
        <v/>
      </c>
      <c r="H188" s="50" t="str">
        <f>IF(A188="","",Data!$G$2)</f>
        <v/>
      </c>
      <c r="I188" s="4"/>
      <c r="J188" s="51"/>
      <c r="K188" s="4"/>
      <c r="L188" s="4"/>
      <c r="M188" s="49" t="e">
        <f>IF($E$4="Ydy",VLOOKUP(A188,LEADER!$N$17:$O$30,2,FALSE),VLOOKUP(A188,Data!$O$17:$P$28,2,FALSE))</f>
        <v>#N/A</v>
      </c>
      <c r="N188" s="49" t="str">
        <f t="shared" si="10"/>
        <v/>
      </c>
      <c r="O188" s="49" t="e">
        <f>IF($E$4="Ydy","E",VLOOKUP(N188,Data!$C$3:$D$137,2,FALSE))</f>
        <v>#N/A</v>
      </c>
      <c r="P188" s="49" t="str">
        <f>IF(A188="","",IFERROR(IF(E184="Ydy",VLOOKUP(B188,LEADER!B183:D303,3,FALSE),VLOOKUP(B188,Data!B183:E317,4,FALSE)),"ERROR"))</f>
        <v/>
      </c>
      <c r="Q188" s="49" t="e">
        <f t="shared" si="11"/>
        <v>#N/A</v>
      </c>
    </row>
    <row r="189" spans="1:17" ht="30" customHeight="1" x14ac:dyDescent="0.35">
      <c r="A189" s="4"/>
      <c r="B189" s="4"/>
      <c r="C189" s="4"/>
      <c r="D189" s="4"/>
      <c r="E189" s="4"/>
      <c r="F189" s="51"/>
      <c r="G189" s="50" t="str">
        <f t="shared" si="9"/>
        <v/>
      </c>
      <c r="H189" s="50" t="str">
        <f>IF(A189="","",Data!$G$2)</f>
        <v/>
      </c>
      <c r="I189" s="4"/>
      <c r="J189" s="51"/>
      <c r="K189" s="4"/>
      <c r="L189" s="4"/>
      <c r="M189" s="49" t="e">
        <f>IF($E$4="Ydy",VLOOKUP(A189,LEADER!$N$17:$O$30,2,FALSE),VLOOKUP(A189,Data!$O$17:$P$28,2,FALSE))</f>
        <v>#N/A</v>
      </c>
      <c r="N189" s="49" t="str">
        <f t="shared" si="10"/>
        <v/>
      </c>
      <c r="O189" s="49" t="e">
        <f>IF($E$4="Ydy","E",VLOOKUP(N189,Data!$C$3:$D$137,2,FALSE))</f>
        <v>#N/A</v>
      </c>
      <c r="P189" s="49" t="str">
        <f>IF(A189="","",IFERROR(IF(E185="Ydy",VLOOKUP(B189,LEADER!B184:D304,3,FALSE),VLOOKUP(B189,Data!B184:E318,4,FALSE)),"ERROR"))</f>
        <v/>
      </c>
      <c r="Q189" s="49" t="e">
        <f t="shared" si="11"/>
        <v>#N/A</v>
      </c>
    </row>
    <row r="190" spans="1:17" ht="30" customHeight="1" x14ac:dyDescent="0.35">
      <c r="A190" s="4"/>
      <c r="B190" s="4"/>
      <c r="C190" s="4"/>
      <c r="D190" s="4"/>
      <c r="E190" s="4"/>
      <c r="F190" s="51"/>
      <c r="G190" s="50" t="str">
        <f t="shared" si="9"/>
        <v/>
      </c>
      <c r="H190" s="50" t="str">
        <f>IF(A190="","",Data!$G$2)</f>
        <v/>
      </c>
      <c r="I190" s="4"/>
      <c r="J190" s="51"/>
      <c r="K190" s="4"/>
      <c r="L190" s="4"/>
      <c r="M190" s="49" t="e">
        <f>IF($E$4="Ydy",VLOOKUP(A190,LEADER!$N$17:$O$30,2,FALSE),VLOOKUP(A190,Data!$O$17:$P$28,2,FALSE))</f>
        <v>#N/A</v>
      </c>
      <c r="N190" s="49" t="str">
        <f t="shared" si="10"/>
        <v/>
      </c>
      <c r="O190" s="49" t="e">
        <f>IF($E$4="Ydy","E",VLOOKUP(N190,Data!$C$3:$D$137,2,FALSE))</f>
        <v>#N/A</v>
      </c>
      <c r="P190" s="49" t="str">
        <f>IF(A190="","",IFERROR(IF(E186="Ydy",VLOOKUP(B190,LEADER!B185:D305,3,FALSE),VLOOKUP(B190,Data!B185:E319,4,FALSE)),"ERROR"))</f>
        <v/>
      </c>
      <c r="Q190" s="49" t="e">
        <f t="shared" si="11"/>
        <v>#N/A</v>
      </c>
    </row>
    <row r="191" spans="1:17" ht="30" customHeight="1" x14ac:dyDescent="0.35">
      <c r="A191" s="4"/>
      <c r="B191" s="4"/>
      <c r="C191" s="4"/>
      <c r="D191" s="4"/>
      <c r="E191" s="4"/>
      <c r="F191" s="51"/>
      <c r="G191" s="50" t="str">
        <f t="shared" si="9"/>
        <v/>
      </c>
      <c r="H191" s="50" t="str">
        <f>IF(A191="","",Data!$G$2)</f>
        <v/>
      </c>
      <c r="I191" s="4"/>
      <c r="J191" s="51"/>
      <c r="K191" s="4"/>
      <c r="L191" s="4"/>
      <c r="M191" s="49" t="e">
        <f>IF($E$4="Ydy",VLOOKUP(A191,LEADER!$N$17:$O$30,2,FALSE),VLOOKUP(A191,Data!$O$17:$P$28,2,FALSE))</f>
        <v>#N/A</v>
      </c>
      <c r="N191" s="49" t="str">
        <f t="shared" si="10"/>
        <v/>
      </c>
      <c r="O191" s="49" t="e">
        <f>IF($E$4="Ydy","E",VLOOKUP(N191,Data!$C$3:$D$137,2,FALSE))</f>
        <v>#N/A</v>
      </c>
      <c r="P191" s="49" t="str">
        <f>IF(A191="","",IFERROR(IF(E187="Ydy",VLOOKUP(B191,LEADER!B186:D306,3,FALSE),VLOOKUP(B191,Data!B186:E320,4,FALSE)),"ERROR"))</f>
        <v/>
      </c>
      <c r="Q191" s="49" t="e">
        <f t="shared" si="11"/>
        <v>#N/A</v>
      </c>
    </row>
    <row r="192" spans="1:17" ht="30" customHeight="1" x14ac:dyDescent="0.35">
      <c r="A192" s="4"/>
      <c r="B192" s="4"/>
      <c r="C192" s="4"/>
      <c r="D192" s="4"/>
      <c r="E192" s="4"/>
      <c r="F192" s="51"/>
      <c r="G192" s="50" t="str">
        <f t="shared" si="9"/>
        <v/>
      </c>
      <c r="H192" s="50" t="str">
        <f>IF(A192="","",Data!$G$2)</f>
        <v/>
      </c>
      <c r="I192" s="4"/>
      <c r="J192" s="51"/>
      <c r="K192" s="4"/>
      <c r="L192" s="4"/>
      <c r="M192" s="49" t="e">
        <f>IF($E$4="Ydy",VLOOKUP(A192,LEADER!$N$17:$O$30,2,FALSE),VLOOKUP(A192,Data!$O$17:$P$28,2,FALSE))</f>
        <v>#N/A</v>
      </c>
      <c r="N192" s="49" t="str">
        <f t="shared" si="10"/>
        <v/>
      </c>
      <c r="O192" s="49" t="e">
        <f>IF($E$4="Ydy","E",VLOOKUP(N192,Data!$C$3:$D$137,2,FALSE))</f>
        <v>#N/A</v>
      </c>
      <c r="P192" s="49" t="str">
        <f>IF(A192="","",IFERROR(IF(E188="Ydy",VLOOKUP(B192,LEADER!B187:D307,3,FALSE),VLOOKUP(B192,Data!B187:E321,4,FALSE)),"ERROR"))</f>
        <v/>
      </c>
      <c r="Q192" s="49" t="e">
        <f t="shared" si="11"/>
        <v>#N/A</v>
      </c>
    </row>
    <row r="193" spans="1:17" ht="30" customHeight="1" x14ac:dyDescent="0.35">
      <c r="A193" s="4"/>
      <c r="B193" s="4"/>
      <c r="C193" s="4"/>
      <c r="D193" s="4"/>
      <c r="E193" s="4"/>
      <c r="F193" s="51"/>
      <c r="G193" s="50" t="str">
        <f t="shared" si="9"/>
        <v/>
      </c>
      <c r="H193" s="50" t="str">
        <f>IF(A193="","",Data!$G$2)</f>
        <v/>
      </c>
      <c r="I193" s="4"/>
      <c r="J193" s="51"/>
      <c r="K193" s="4"/>
      <c r="L193" s="4"/>
      <c r="M193" s="49" t="e">
        <f>IF($E$4="Ydy",VLOOKUP(A193,LEADER!$N$17:$O$30,2,FALSE),VLOOKUP(A193,Data!$O$17:$P$28,2,FALSE))</f>
        <v>#N/A</v>
      </c>
      <c r="N193" s="49" t="str">
        <f t="shared" si="10"/>
        <v/>
      </c>
      <c r="O193" s="49" t="e">
        <f>IF($E$4="Ydy","E",VLOOKUP(N193,Data!$C$3:$D$137,2,FALSE))</f>
        <v>#N/A</v>
      </c>
      <c r="P193" s="49" t="str">
        <f>IF(A193="","",IFERROR(IF(E189="Ydy",VLOOKUP(B193,LEADER!B188:D308,3,FALSE),VLOOKUP(B193,Data!B188:E322,4,FALSE)),"ERROR"))</f>
        <v/>
      </c>
      <c r="Q193" s="49" t="e">
        <f t="shared" si="11"/>
        <v>#N/A</v>
      </c>
    </row>
    <row r="194" spans="1:17" ht="30" customHeight="1" x14ac:dyDescent="0.35">
      <c r="A194" s="4"/>
      <c r="B194" s="4"/>
      <c r="C194" s="4"/>
      <c r="D194" s="4"/>
      <c r="E194" s="4"/>
      <c r="F194" s="51"/>
      <c r="G194" s="50" t="str">
        <f t="shared" si="9"/>
        <v/>
      </c>
      <c r="H194" s="50" t="str">
        <f>IF(A194="","",Data!$G$2)</f>
        <v/>
      </c>
      <c r="I194" s="4"/>
      <c r="J194" s="51"/>
      <c r="K194" s="4"/>
      <c r="L194" s="4"/>
      <c r="M194" s="49" t="e">
        <f>IF($E$4="Ydy",VLOOKUP(A194,LEADER!$N$17:$O$30,2,FALSE),VLOOKUP(A194,Data!$O$17:$P$28,2,FALSE))</f>
        <v>#N/A</v>
      </c>
      <c r="N194" s="49" t="str">
        <f t="shared" si="10"/>
        <v/>
      </c>
      <c r="O194" s="49" t="e">
        <f>IF($E$4="Ydy","E",VLOOKUP(N194,Data!$C$3:$D$137,2,FALSE))</f>
        <v>#N/A</v>
      </c>
      <c r="P194" s="49" t="str">
        <f>IF(A194="","",IFERROR(IF(E190="Ydy",VLOOKUP(B194,LEADER!B189:D309,3,FALSE),VLOOKUP(B194,Data!B189:E323,4,FALSE)),"ERROR"))</f>
        <v/>
      </c>
      <c r="Q194" s="49" t="e">
        <f t="shared" si="11"/>
        <v>#N/A</v>
      </c>
    </row>
    <row r="195" spans="1:17" ht="30" customHeight="1" x14ac:dyDescent="0.35">
      <c r="A195" s="4"/>
      <c r="B195" s="4"/>
      <c r="C195" s="4"/>
      <c r="D195" s="4"/>
      <c r="E195" s="4"/>
      <c r="F195" s="51"/>
      <c r="G195" s="50" t="str">
        <f t="shared" si="9"/>
        <v/>
      </c>
      <c r="H195" s="50" t="str">
        <f>IF(A195="","",Data!$G$2)</f>
        <v/>
      </c>
      <c r="I195" s="4"/>
      <c r="J195" s="51"/>
      <c r="K195" s="4"/>
      <c r="L195" s="4"/>
      <c r="M195" s="49" t="e">
        <f>IF($E$4="Ydy",VLOOKUP(A195,LEADER!$N$17:$O$30,2,FALSE),VLOOKUP(A195,Data!$O$17:$P$28,2,FALSE))</f>
        <v>#N/A</v>
      </c>
      <c r="N195" s="49" t="str">
        <f t="shared" si="10"/>
        <v/>
      </c>
      <c r="O195" s="49" t="e">
        <f>IF($E$4="Ydy","E",VLOOKUP(N195,Data!$C$3:$D$137,2,FALSE))</f>
        <v>#N/A</v>
      </c>
      <c r="P195" s="49" t="str">
        <f>IF(A195="","",IFERROR(IF(E191="Ydy",VLOOKUP(B195,LEADER!B190:D310,3,FALSE),VLOOKUP(B195,Data!B190:E324,4,FALSE)),"ERROR"))</f>
        <v/>
      </c>
      <c r="Q195" s="49" t="e">
        <f t="shared" si="11"/>
        <v>#N/A</v>
      </c>
    </row>
    <row r="196" spans="1:17" ht="30" customHeight="1" x14ac:dyDescent="0.35">
      <c r="A196" s="4"/>
      <c r="B196" s="4"/>
      <c r="C196" s="4"/>
      <c r="D196" s="4"/>
      <c r="E196" s="4"/>
      <c r="F196" s="51"/>
      <c r="G196" s="50" t="str">
        <f t="shared" si="9"/>
        <v/>
      </c>
      <c r="H196" s="50" t="str">
        <f>IF(A196="","",Data!$G$2)</f>
        <v/>
      </c>
      <c r="I196" s="4"/>
      <c r="J196" s="51"/>
      <c r="K196" s="4"/>
      <c r="L196" s="4"/>
      <c r="M196" s="49" t="e">
        <f>IF($E$4="Ydy",VLOOKUP(A196,LEADER!$N$17:$O$30,2,FALSE),VLOOKUP(A196,Data!$O$17:$P$28,2,FALSE))</f>
        <v>#N/A</v>
      </c>
      <c r="N196" s="49" t="str">
        <f t="shared" si="10"/>
        <v/>
      </c>
      <c r="O196" s="49" t="e">
        <f>IF($E$4="Ydy","E",VLOOKUP(N196,Data!$C$3:$D$137,2,FALSE))</f>
        <v>#N/A</v>
      </c>
      <c r="P196" s="49" t="str">
        <f>IF(A196="","",IFERROR(IF(E192="Ydy",VLOOKUP(B196,LEADER!B191:D311,3,FALSE),VLOOKUP(B196,Data!B191:E325,4,FALSE)),"ERROR"))</f>
        <v/>
      </c>
      <c r="Q196" s="49" t="e">
        <f t="shared" si="11"/>
        <v>#N/A</v>
      </c>
    </row>
    <row r="197" spans="1:17" ht="30" customHeight="1" x14ac:dyDescent="0.35">
      <c r="A197" s="4"/>
      <c r="B197" s="4"/>
      <c r="C197" s="4"/>
      <c r="D197" s="4"/>
      <c r="E197" s="4"/>
      <c r="F197" s="51"/>
      <c r="G197" s="50" t="str">
        <f t="shared" si="9"/>
        <v/>
      </c>
      <c r="H197" s="50" t="str">
        <f>IF(A197="","",Data!$G$2)</f>
        <v/>
      </c>
      <c r="I197" s="4"/>
      <c r="J197" s="51"/>
      <c r="K197" s="4"/>
      <c r="L197" s="4"/>
      <c r="M197" s="49" t="e">
        <f>IF($E$4="Ydy",VLOOKUP(A197,LEADER!$N$17:$O$30,2,FALSE),VLOOKUP(A197,Data!$O$17:$P$28,2,FALSE))</f>
        <v>#N/A</v>
      </c>
      <c r="N197" s="49" t="str">
        <f t="shared" si="10"/>
        <v/>
      </c>
      <c r="O197" s="49" t="e">
        <f>IF($E$4="Ydy","E",VLOOKUP(N197,Data!$C$3:$D$137,2,FALSE))</f>
        <v>#N/A</v>
      </c>
      <c r="P197" s="49" t="str">
        <f>IF(A197="","",IFERROR(IF(E193="Ydy",VLOOKUP(B197,LEADER!B192:D312,3,FALSE),VLOOKUP(B197,Data!B192:E326,4,FALSE)),"ERROR"))</f>
        <v/>
      </c>
      <c r="Q197" s="49" t="e">
        <f t="shared" si="11"/>
        <v>#N/A</v>
      </c>
    </row>
    <row r="198" spans="1:17" ht="30" customHeight="1" x14ac:dyDescent="0.35">
      <c r="A198" s="4"/>
      <c r="B198" s="4"/>
      <c r="C198" s="4"/>
      <c r="D198" s="4"/>
      <c r="E198" s="4"/>
      <c r="F198" s="51"/>
      <c r="G198" s="50" t="str">
        <f t="shared" si="9"/>
        <v/>
      </c>
      <c r="H198" s="50" t="str">
        <f>IF(A198="","",Data!$G$2)</f>
        <v/>
      </c>
      <c r="I198" s="4"/>
      <c r="J198" s="51"/>
      <c r="K198" s="4"/>
      <c r="L198" s="4"/>
      <c r="M198" s="49" t="e">
        <f>IF($E$4="Ydy",VLOOKUP(A198,LEADER!$N$17:$O$30,2,FALSE),VLOOKUP(A198,Data!$O$17:$P$28,2,FALSE))</f>
        <v>#N/A</v>
      </c>
      <c r="N198" s="49" t="str">
        <f t="shared" si="10"/>
        <v/>
      </c>
      <c r="O198" s="49" t="e">
        <f>IF($E$4="Ydy","E",VLOOKUP(N198,Data!$C$3:$D$137,2,FALSE))</f>
        <v>#N/A</v>
      </c>
      <c r="P198" s="49" t="str">
        <f>IF(A198="","",IFERROR(IF(E194="Ydy",VLOOKUP(B198,LEADER!B193:D313,3,FALSE),VLOOKUP(B198,Data!B193:E327,4,FALSE)),"ERROR"))</f>
        <v/>
      </c>
      <c r="Q198" s="49" t="e">
        <f t="shared" si="11"/>
        <v>#N/A</v>
      </c>
    </row>
    <row r="199" spans="1:17" ht="30" customHeight="1" x14ac:dyDescent="0.35">
      <c r="A199" s="4"/>
      <c r="B199" s="4"/>
      <c r="C199" s="4"/>
      <c r="D199" s="4"/>
      <c r="E199" s="4"/>
      <c r="F199" s="51"/>
      <c r="G199" s="50" t="str">
        <f t="shared" si="9"/>
        <v/>
      </c>
      <c r="H199" s="50" t="str">
        <f>IF(A199="","",Data!$G$2)</f>
        <v/>
      </c>
      <c r="I199" s="4"/>
      <c r="J199" s="51"/>
      <c r="K199" s="4"/>
      <c r="L199" s="4"/>
      <c r="M199" s="49" t="e">
        <f>IF($E$4="Ydy",VLOOKUP(A199,LEADER!$N$17:$O$30,2,FALSE),VLOOKUP(A199,Data!$O$17:$P$28,2,FALSE))</f>
        <v>#N/A</v>
      </c>
      <c r="N199" s="49" t="str">
        <f t="shared" si="10"/>
        <v/>
      </c>
      <c r="O199" s="49" t="e">
        <f>IF($E$4="Ydy","E",VLOOKUP(N199,Data!$C$3:$D$137,2,FALSE))</f>
        <v>#N/A</v>
      </c>
      <c r="P199" s="49" t="str">
        <f>IF(A199="","",IFERROR(IF(E195="Ydy",VLOOKUP(B199,LEADER!B194:D314,3,FALSE),VLOOKUP(B199,Data!B194:E328,4,FALSE)),"ERROR"))</f>
        <v/>
      </c>
      <c r="Q199" s="49" t="e">
        <f t="shared" si="11"/>
        <v>#N/A</v>
      </c>
    </row>
    <row r="200" spans="1:17" ht="30" customHeight="1" x14ac:dyDescent="0.35">
      <c r="A200" s="4"/>
      <c r="B200" s="4"/>
      <c r="C200" s="4"/>
      <c r="D200" s="4"/>
      <c r="E200" s="4"/>
      <c r="F200" s="51"/>
      <c r="G200" s="50" t="str">
        <f t="shared" si="9"/>
        <v/>
      </c>
      <c r="H200" s="50" t="str">
        <f>IF(A200="","",Data!$G$2)</f>
        <v/>
      </c>
      <c r="I200" s="4"/>
      <c r="J200" s="51"/>
      <c r="K200" s="4"/>
      <c r="L200" s="4"/>
      <c r="M200" s="49" t="e">
        <f>IF($E$4="Ydy",VLOOKUP(A200,LEADER!$N$17:$O$30,2,FALSE),VLOOKUP(A200,Data!$O$17:$P$28,2,FALSE))</f>
        <v>#N/A</v>
      </c>
      <c r="N200" s="49" t="str">
        <f t="shared" si="10"/>
        <v/>
      </c>
      <c r="O200" s="49" t="e">
        <f>IF($E$4="Ydy","E",VLOOKUP(N200,Data!$C$3:$D$137,2,FALSE))</f>
        <v>#N/A</v>
      </c>
      <c r="P200" s="49" t="str">
        <f>IF(A200="","",IFERROR(IF(E196="Ydy",VLOOKUP(B200,LEADER!B195:D315,3,FALSE),VLOOKUP(B200,Data!B195:E329,4,FALSE)),"ERROR"))</f>
        <v/>
      </c>
      <c r="Q200" s="49" t="e">
        <f t="shared" si="11"/>
        <v>#N/A</v>
      </c>
    </row>
    <row r="201" spans="1:17" ht="30" customHeight="1" x14ac:dyDescent="0.35">
      <c r="A201" s="4"/>
      <c r="B201" s="4"/>
      <c r="C201" s="4"/>
      <c r="D201" s="4"/>
      <c r="E201" s="4"/>
      <c r="F201" s="51"/>
      <c r="G201" s="50" t="str">
        <f t="shared" si="9"/>
        <v/>
      </c>
      <c r="H201" s="50" t="str">
        <f>IF(A201="","",Data!$G$2)</f>
        <v/>
      </c>
      <c r="I201" s="4"/>
      <c r="J201" s="51"/>
      <c r="K201" s="4"/>
      <c r="L201" s="4"/>
      <c r="M201" s="49" t="e">
        <f>IF($E$4="Ydy",VLOOKUP(A201,LEADER!$N$17:$O$30,2,FALSE),VLOOKUP(A201,Data!$O$17:$P$28,2,FALSE))</f>
        <v>#N/A</v>
      </c>
      <c r="N201" s="49" t="str">
        <f t="shared" si="10"/>
        <v/>
      </c>
      <c r="O201" s="49" t="e">
        <f>IF($E$4="Ydy","E",VLOOKUP(N201,Data!$C$3:$D$137,2,FALSE))</f>
        <v>#N/A</v>
      </c>
      <c r="P201" s="49" t="str">
        <f>IF(A201="","",IFERROR(IF(E197="Ydy",VLOOKUP(B201,LEADER!B196:D316,3,FALSE),VLOOKUP(B201,Data!B196:E330,4,FALSE)),"ERROR"))</f>
        <v/>
      </c>
      <c r="Q201" s="49" t="e">
        <f t="shared" si="11"/>
        <v>#N/A</v>
      </c>
    </row>
    <row r="202" spans="1:17" ht="30" customHeight="1" x14ac:dyDescent="0.35">
      <c r="A202" s="4"/>
      <c r="B202" s="4"/>
      <c r="C202" s="4"/>
      <c r="D202" s="4"/>
      <c r="E202" s="4"/>
      <c r="F202" s="51"/>
      <c r="G202" s="50" t="str">
        <f t="shared" si="9"/>
        <v/>
      </c>
      <c r="H202" s="50" t="str">
        <f>IF(A202="","",Data!$G$2)</f>
        <v/>
      </c>
      <c r="I202" s="4"/>
      <c r="J202" s="51"/>
      <c r="K202" s="4"/>
      <c r="L202" s="4"/>
      <c r="M202" s="49" t="e">
        <f>IF($E$4="Ydy",VLOOKUP(A202,LEADER!$N$17:$O$30,2,FALSE),VLOOKUP(A202,Data!$O$17:$P$28,2,FALSE))</f>
        <v>#N/A</v>
      </c>
      <c r="N202" s="49" t="str">
        <f t="shared" si="10"/>
        <v/>
      </c>
      <c r="O202" s="49" t="e">
        <f>IF($E$4="Ydy","E",VLOOKUP(N202,Data!$C$3:$D$137,2,FALSE))</f>
        <v>#N/A</v>
      </c>
      <c r="P202" s="49" t="str">
        <f>IF(A202="","",IFERROR(IF(E198="Ydy",VLOOKUP(B202,LEADER!B197:D317,3,FALSE),VLOOKUP(B202,Data!B197:E331,4,FALSE)),"ERROR"))</f>
        <v/>
      </c>
      <c r="Q202" s="49" t="e">
        <f t="shared" si="11"/>
        <v>#N/A</v>
      </c>
    </row>
    <row r="203" spans="1:17" ht="30" customHeight="1" x14ac:dyDescent="0.35">
      <c r="A203" s="4"/>
      <c r="B203" s="4"/>
      <c r="C203" s="4"/>
      <c r="D203" s="4"/>
      <c r="E203" s="4"/>
      <c r="F203" s="51"/>
      <c r="G203" s="50" t="str">
        <f t="shared" ref="G203:G266" si="12">IF(A203="","","Ydy")</f>
        <v/>
      </c>
      <c r="H203" s="50" t="str">
        <f>IF(A203="","",Data!$G$2)</f>
        <v/>
      </c>
      <c r="I203" s="4"/>
      <c r="J203" s="51"/>
      <c r="K203" s="4"/>
      <c r="L203" s="4"/>
      <c r="M203" s="49" t="e">
        <f>IF($E$4="Ydy",VLOOKUP(A203,LEADER!$N$17:$O$30,2,FALSE),VLOOKUP(A203,Data!$O$17:$P$28,2,FALSE))</f>
        <v>#N/A</v>
      </c>
      <c r="N203" s="49" t="str">
        <f t="shared" ref="N203:N266" si="13">A203&amp;B203</f>
        <v/>
      </c>
      <c r="O203" s="49" t="e">
        <f>IF($E$4="Ydy","E",VLOOKUP(N203,Data!$C$3:$D$137,2,FALSE))</f>
        <v>#N/A</v>
      </c>
      <c r="P203" s="49" t="str">
        <f>IF(A203="","",IFERROR(IF(E199="Ydy",VLOOKUP(B203,LEADER!B198:D318,3,FALSE),VLOOKUP(B203,Data!B198:E332,4,FALSE)),"ERROR"))</f>
        <v/>
      </c>
      <c r="Q203" s="49" t="e">
        <f t="shared" ref="Q203:Q266" si="14">IF(OR(AND(O203="A",D203="Refeniw"),AND(O203="B",D203="Cyfalaf"),AND(O203="D",D203="Cyfalaf"),AND(O203="D",D203="Refeniw"),AND(O203="E",D203="Gwirioneddol"),AND(O203="E",D203="Mewn Nwyddau"),D203=""),"YES","NO")</f>
        <v>#N/A</v>
      </c>
    </row>
    <row r="204" spans="1:17" ht="30" customHeight="1" x14ac:dyDescent="0.35">
      <c r="A204" s="4"/>
      <c r="B204" s="4"/>
      <c r="C204" s="4"/>
      <c r="D204" s="4"/>
      <c r="E204" s="4"/>
      <c r="F204" s="51"/>
      <c r="G204" s="50" t="str">
        <f t="shared" si="12"/>
        <v/>
      </c>
      <c r="H204" s="50" t="str">
        <f>IF(A204="","",Data!$G$2)</f>
        <v/>
      </c>
      <c r="I204" s="4"/>
      <c r="J204" s="51"/>
      <c r="K204" s="4"/>
      <c r="L204" s="4"/>
      <c r="M204" s="49" t="e">
        <f>IF($E$4="Ydy",VLOOKUP(A204,LEADER!$N$17:$O$30,2,FALSE),VLOOKUP(A204,Data!$O$17:$P$28,2,FALSE))</f>
        <v>#N/A</v>
      </c>
      <c r="N204" s="49" t="str">
        <f t="shared" si="13"/>
        <v/>
      </c>
      <c r="O204" s="49" t="e">
        <f>IF($E$4="Ydy","E",VLOOKUP(N204,Data!$C$3:$D$137,2,FALSE))</f>
        <v>#N/A</v>
      </c>
      <c r="P204" s="49" t="str">
        <f>IF(A204="","",IFERROR(IF(E200="Ydy",VLOOKUP(B204,LEADER!B199:D319,3,FALSE),VLOOKUP(B204,Data!B199:E333,4,FALSE)),"ERROR"))</f>
        <v/>
      </c>
      <c r="Q204" s="49" t="e">
        <f t="shared" si="14"/>
        <v>#N/A</v>
      </c>
    </row>
    <row r="205" spans="1:17" ht="30" customHeight="1" x14ac:dyDescent="0.35">
      <c r="A205" s="4"/>
      <c r="B205" s="4"/>
      <c r="C205" s="4"/>
      <c r="D205" s="4"/>
      <c r="E205" s="4"/>
      <c r="F205" s="51"/>
      <c r="G205" s="50" t="str">
        <f t="shared" si="12"/>
        <v/>
      </c>
      <c r="H205" s="50" t="str">
        <f>IF(A205="","",Data!$G$2)</f>
        <v/>
      </c>
      <c r="I205" s="4"/>
      <c r="J205" s="51"/>
      <c r="K205" s="4"/>
      <c r="L205" s="4"/>
      <c r="M205" s="49" t="e">
        <f>IF($E$4="Ydy",VLOOKUP(A205,LEADER!$N$17:$O$30,2,FALSE),VLOOKUP(A205,Data!$O$17:$P$28,2,FALSE))</f>
        <v>#N/A</v>
      </c>
      <c r="N205" s="49" t="str">
        <f t="shared" si="13"/>
        <v/>
      </c>
      <c r="O205" s="49" t="e">
        <f>IF($E$4="Ydy","E",VLOOKUP(N205,Data!$C$3:$D$137,2,FALSE))</f>
        <v>#N/A</v>
      </c>
      <c r="P205" s="49" t="str">
        <f>IF(A205="","",IFERROR(IF(E201="Ydy",VLOOKUP(B205,LEADER!B200:D320,3,FALSE),VLOOKUP(B205,Data!B200:E334,4,FALSE)),"ERROR"))</f>
        <v/>
      </c>
      <c r="Q205" s="49" t="e">
        <f t="shared" si="14"/>
        <v>#N/A</v>
      </c>
    </row>
    <row r="206" spans="1:17" ht="30" customHeight="1" x14ac:dyDescent="0.35">
      <c r="A206" s="4"/>
      <c r="B206" s="4"/>
      <c r="C206" s="4"/>
      <c r="D206" s="4"/>
      <c r="E206" s="4"/>
      <c r="F206" s="51"/>
      <c r="G206" s="50" t="str">
        <f t="shared" si="12"/>
        <v/>
      </c>
      <c r="H206" s="50" t="str">
        <f>IF(A206="","",Data!$G$2)</f>
        <v/>
      </c>
      <c r="I206" s="4"/>
      <c r="J206" s="51"/>
      <c r="K206" s="4"/>
      <c r="L206" s="4"/>
      <c r="M206" s="49" t="e">
        <f>IF($E$4="Ydy",VLOOKUP(A206,LEADER!$N$17:$O$30,2,FALSE),VLOOKUP(A206,Data!$O$17:$P$28,2,FALSE))</f>
        <v>#N/A</v>
      </c>
      <c r="N206" s="49" t="str">
        <f t="shared" si="13"/>
        <v/>
      </c>
      <c r="O206" s="49" t="e">
        <f>IF($E$4="Ydy","E",VLOOKUP(N206,Data!$C$3:$D$137,2,FALSE))</f>
        <v>#N/A</v>
      </c>
      <c r="P206" s="49" t="str">
        <f>IF(A206="","",IFERROR(IF(E202="Ydy",VLOOKUP(B206,LEADER!B201:D321,3,FALSE),VLOOKUP(B206,Data!B201:E335,4,FALSE)),"ERROR"))</f>
        <v/>
      </c>
      <c r="Q206" s="49" t="e">
        <f t="shared" si="14"/>
        <v>#N/A</v>
      </c>
    </row>
    <row r="207" spans="1:17" ht="30" customHeight="1" x14ac:dyDescent="0.35">
      <c r="A207" s="4"/>
      <c r="B207" s="4"/>
      <c r="C207" s="4"/>
      <c r="D207" s="4"/>
      <c r="E207" s="4"/>
      <c r="F207" s="51"/>
      <c r="G207" s="50" t="str">
        <f t="shared" si="12"/>
        <v/>
      </c>
      <c r="H207" s="50" t="str">
        <f>IF(A207="","",Data!$G$2)</f>
        <v/>
      </c>
      <c r="I207" s="4"/>
      <c r="J207" s="51"/>
      <c r="K207" s="4"/>
      <c r="L207" s="4"/>
      <c r="M207" s="49" t="e">
        <f>IF($E$4="Ydy",VLOOKUP(A207,LEADER!$N$17:$O$30,2,FALSE),VLOOKUP(A207,Data!$O$17:$P$28,2,FALSE))</f>
        <v>#N/A</v>
      </c>
      <c r="N207" s="49" t="str">
        <f t="shared" si="13"/>
        <v/>
      </c>
      <c r="O207" s="49" t="e">
        <f>IF($E$4="Ydy","E",VLOOKUP(N207,Data!$C$3:$D$137,2,FALSE))</f>
        <v>#N/A</v>
      </c>
      <c r="P207" s="49" t="str">
        <f>IF(A207="","",IFERROR(IF(E203="Ydy",VLOOKUP(B207,LEADER!B202:D322,3,FALSE),VLOOKUP(B207,Data!B202:E336,4,FALSE)),"ERROR"))</f>
        <v/>
      </c>
      <c r="Q207" s="49" t="e">
        <f t="shared" si="14"/>
        <v>#N/A</v>
      </c>
    </row>
    <row r="208" spans="1:17" ht="30" customHeight="1" x14ac:dyDescent="0.35">
      <c r="A208" s="4"/>
      <c r="B208" s="4"/>
      <c r="C208" s="4"/>
      <c r="D208" s="4"/>
      <c r="E208" s="4"/>
      <c r="F208" s="51"/>
      <c r="G208" s="50" t="str">
        <f t="shared" si="12"/>
        <v/>
      </c>
      <c r="H208" s="50" t="str">
        <f>IF(A208="","",Data!$G$2)</f>
        <v/>
      </c>
      <c r="I208" s="4"/>
      <c r="J208" s="51"/>
      <c r="K208" s="4"/>
      <c r="L208" s="4"/>
      <c r="M208" s="49" t="e">
        <f>IF($E$4="Ydy",VLOOKUP(A208,LEADER!$N$17:$O$30,2,FALSE),VLOOKUP(A208,Data!$O$17:$P$28,2,FALSE))</f>
        <v>#N/A</v>
      </c>
      <c r="N208" s="49" t="str">
        <f t="shared" si="13"/>
        <v/>
      </c>
      <c r="O208" s="49" t="e">
        <f>IF($E$4="Ydy","E",VLOOKUP(N208,Data!$C$3:$D$137,2,FALSE))</f>
        <v>#N/A</v>
      </c>
      <c r="P208" s="49" t="str">
        <f>IF(A208="","",IFERROR(IF(E204="Ydy",VLOOKUP(B208,LEADER!B203:D323,3,FALSE),VLOOKUP(B208,Data!B203:E337,4,FALSE)),"ERROR"))</f>
        <v/>
      </c>
      <c r="Q208" s="49" t="e">
        <f t="shared" si="14"/>
        <v>#N/A</v>
      </c>
    </row>
    <row r="209" spans="1:17" ht="30" customHeight="1" x14ac:dyDescent="0.35">
      <c r="A209" s="4"/>
      <c r="B209" s="4"/>
      <c r="C209" s="4"/>
      <c r="D209" s="4"/>
      <c r="E209" s="4"/>
      <c r="F209" s="51"/>
      <c r="G209" s="50" t="str">
        <f t="shared" si="12"/>
        <v/>
      </c>
      <c r="H209" s="50" t="str">
        <f>IF(A209="","",Data!$G$2)</f>
        <v/>
      </c>
      <c r="I209" s="4"/>
      <c r="J209" s="51"/>
      <c r="K209" s="4"/>
      <c r="L209" s="4"/>
      <c r="M209" s="49" t="e">
        <f>IF($E$4="Ydy",VLOOKUP(A209,LEADER!$N$17:$O$30,2,FALSE),VLOOKUP(A209,Data!$O$17:$P$28,2,FALSE))</f>
        <v>#N/A</v>
      </c>
      <c r="N209" s="49" t="str">
        <f t="shared" si="13"/>
        <v/>
      </c>
      <c r="O209" s="49" t="e">
        <f>IF($E$4="Ydy","E",VLOOKUP(N209,Data!$C$3:$D$137,2,FALSE))</f>
        <v>#N/A</v>
      </c>
      <c r="P209" s="49" t="str">
        <f>IF(A209="","",IFERROR(IF(E205="Ydy",VLOOKUP(B209,LEADER!B204:D324,3,FALSE),VLOOKUP(B209,Data!B204:E338,4,FALSE)),"ERROR"))</f>
        <v/>
      </c>
      <c r="Q209" s="49" t="e">
        <f t="shared" si="14"/>
        <v>#N/A</v>
      </c>
    </row>
    <row r="210" spans="1:17" ht="30" customHeight="1" x14ac:dyDescent="0.35">
      <c r="A210" s="4"/>
      <c r="B210" s="4"/>
      <c r="C210" s="4"/>
      <c r="D210" s="4"/>
      <c r="E210" s="4"/>
      <c r="F210" s="51"/>
      <c r="G210" s="50" t="str">
        <f t="shared" si="12"/>
        <v/>
      </c>
      <c r="H210" s="50" t="str">
        <f>IF(A210="","",Data!$G$2)</f>
        <v/>
      </c>
      <c r="I210" s="4"/>
      <c r="J210" s="51"/>
      <c r="K210" s="4"/>
      <c r="L210" s="4"/>
      <c r="M210" s="49" t="e">
        <f>IF($E$4="Ydy",VLOOKUP(A210,LEADER!$N$17:$O$30,2,FALSE),VLOOKUP(A210,Data!$O$17:$P$28,2,FALSE))</f>
        <v>#N/A</v>
      </c>
      <c r="N210" s="49" t="str">
        <f t="shared" si="13"/>
        <v/>
      </c>
      <c r="O210" s="49" t="e">
        <f>IF($E$4="Ydy","E",VLOOKUP(N210,Data!$C$3:$D$137,2,FALSE))</f>
        <v>#N/A</v>
      </c>
      <c r="P210" s="49" t="str">
        <f>IF(A210="","",IFERROR(IF(E206="Ydy",VLOOKUP(B210,LEADER!B205:D325,3,FALSE),VLOOKUP(B210,Data!B205:E339,4,FALSE)),"ERROR"))</f>
        <v/>
      </c>
      <c r="Q210" s="49" t="e">
        <f t="shared" si="14"/>
        <v>#N/A</v>
      </c>
    </row>
    <row r="211" spans="1:17" ht="30" customHeight="1" x14ac:dyDescent="0.35">
      <c r="A211" s="4"/>
      <c r="B211" s="4"/>
      <c r="C211" s="4"/>
      <c r="D211" s="4"/>
      <c r="E211" s="4"/>
      <c r="F211" s="51"/>
      <c r="G211" s="50" t="str">
        <f t="shared" si="12"/>
        <v/>
      </c>
      <c r="H211" s="50" t="str">
        <f>IF(A211="","",Data!$G$2)</f>
        <v/>
      </c>
      <c r="I211" s="4"/>
      <c r="J211" s="51"/>
      <c r="K211" s="4"/>
      <c r="L211" s="4"/>
      <c r="M211" s="49" t="e">
        <f>IF($E$4="Ydy",VLOOKUP(A211,LEADER!$N$17:$O$30,2,FALSE),VLOOKUP(A211,Data!$O$17:$P$28,2,FALSE))</f>
        <v>#N/A</v>
      </c>
      <c r="N211" s="49" t="str">
        <f t="shared" si="13"/>
        <v/>
      </c>
      <c r="O211" s="49" t="e">
        <f>IF($E$4="Ydy","E",VLOOKUP(N211,Data!$C$3:$D$137,2,FALSE))</f>
        <v>#N/A</v>
      </c>
      <c r="P211" s="49" t="str">
        <f>IF(A211="","",IFERROR(IF(E207="Ydy",VLOOKUP(B211,LEADER!B206:D326,3,FALSE),VLOOKUP(B211,Data!B206:E340,4,FALSE)),"ERROR"))</f>
        <v/>
      </c>
      <c r="Q211" s="49" t="e">
        <f t="shared" si="14"/>
        <v>#N/A</v>
      </c>
    </row>
    <row r="212" spans="1:17" ht="30" customHeight="1" x14ac:dyDescent="0.35">
      <c r="A212" s="4"/>
      <c r="B212" s="4"/>
      <c r="C212" s="4"/>
      <c r="D212" s="4"/>
      <c r="E212" s="4"/>
      <c r="F212" s="51"/>
      <c r="G212" s="50" t="str">
        <f t="shared" si="12"/>
        <v/>
      </c>
      <c r="H212" s="50" t="str">
        <f>IF(A212="","",Data!$G$2)</f>
        <v/>
      </c>
      <c r="I212" s="4"/>
      <c r="J212" s="51"/>
      <c r="K212" s="4"/>
      <c r="L212" s="4"/>
      <c r="M212" s="49" t="e">
        <f>IF($E$4="Ydy",VLOOKUP(A212,LEADER!$N$17:$O$30,2,FALSE),VLOOKUP(A212,Data!$O$17:$P$28,2,FALSE))</f>
        <v>#N/A</v>
      </c>
      <c r="N212" s="49" t="str">
        <f t="shared" si="13"/>
        <v/>
      </c>
      <c r="O212" s="49" t="e">
        <f>IF($E$4="Ydy","E",VLOOKUP(N212,Data!$C$3:$D$137,2,FALSE))</f>
        <v>#N/A</v>
      </c>
      <c r="P212" s="49" t="str">
        <f>IF(A212="","",IFERROR(IF(E208="Ydy",VLOOKUP(B212,LEADER!B207:D327,3,FALSE),VLOOKUP(B212,Data!B207:E341,4,FALSE)),"ERROR"))</f>
        <v/>
      </c>
      <c r="Q212" s="49" t="e">
        <f t="shared" si="14"/>
        <v>#N/A</v>
      </c>
    </row>
    <row r="213" spans="1:17" ht="30" customHeight="1" x14ac:dyDescent="0.35">
      <c r="A213" s="4"/>
      <c r="B213" s="4"/>
      <c r="C213" s="4"/>
      <c r="D213" s="4"/>
      <c r="E213" s="4"/>
      <c r="F213" s="51"/>
      <c r="G213" s="50" t="str">
        <f t="shared" si="12"/>
        <v/>
      </c>
      <c r="H213" s="50" t="str">
        <f>IF(A213="","",Data!$G$2)</f>
        <v/>
      </c>
      <c r="I213" s="4"/>
      <c r="J213" s="51"/>
      <c r="K213" s="4"/>
      <c r="L213" s="4"/>
      <c r="M213" s="49" t="e">
        <f>IF($E$4="Ydy",VLOOKUP(A213,LEADER!$N$17:$O$30,2,FALSE),VLOOKUP(A213,Data!$O$17:$P$28,2,FALSE))</f>
        <v>#N/A</v>
      </c>
      <c r="N213" s="49" t="str">
        <f t="shared" si="13"/>
        <v/>
      </c>
      <c r="O213" s="49" t="e">
        <f>IF($E$4="Ydy","E",VLOOKUP(N213,Data!$C$3:$D$137,2,FALSE))</f>
        <v>#N/A</v>
      </c>
      <c r="P213" s="49" t="str">
        <f>IF(A213="","",IFERROR(IF(E209="Ydy",VLOOKUP(B213,LEADER!B208:D328,3,FALSE),VLOOKUP(B213,Data!B208:E342,4,FALSE)),"ERROR"))</f>
        <v/>
      </c>
      <c r="Q213" s="49" t="e">
        <f t="shared" si="14"/>
        <v>#N/A</v>
      </c>
    </row>
    <row r="214" spans="1:17" ht="30" customHeight="1" x14ac:dyDescent="0.35">
      <c r="A214" s="4"/>
      <c r="B214" s="4"/>
      <c r="C214" s="4"/>
      <c r="D214" s="4"/>
      <c r="E214" s="4"/>
      <c r="F214" s="51"/>
      <c r="G214" s="50" t="str">
        <f t="shared" si="12"/>
        <v/>
      </c>
      <c r="H214" s="50" t="str">
        <f>IF(A214="","",Data!$G$2)</f>
        <v/>
      </c>
      <c r="I214" s="4"/>
      <c r="J214" s="51"/>
      <c r="K214" s="4"/>
      <c r="L214" s="4"/>
      <c r="M214" s="49" t="e">
        <f>IF($E$4="Ydy",VLOOKUP(A214,LEADER!$N$17:$O$30,2,FALSE),VLOOKUP(A214,Data!$O$17:$P$28,2,FALSE))</f>
        <v>#N/A</v>
      </c>
      <c r="N214" s="49" t="str">
        <f t="shared" si="13"/>
        <v/>
      </c>
      <c r="O214" s="49" t="e">
        <f>IF($E$4="Ydy","E",VLOOKUP(N214,Data!$C$3:$D$137,2,FALSE))</f>
        <v>#N/A</v>
      </c>
      <c r="P214" s="49" t="str">
        <f>IF(A214="","",IFERROR(IF(E210="Ydy",VLOOKUP(B214,LEADER!B209:D329,3,FALSE),VLOOKUP(B214,Data!B209:E343,4,FALSE)),"ERROR"))</f>
        <v/>
      </c>
      <c r="Q214" s="49" t="e">
        <f t="shared" si="14"/>
        <v>#N/A</v>
      </c>
    </row>
    <row r="215" spans="1:17" ht="30" customHeight="1" x14ac:dyDescent="0.35">
      <c r="A215" s="4"/>
      <c r="B215" s="4"/>
      <c r="C215" s="4"/>
      <c r="D215" s="4"/>
      <c r="E215" s="4"/>
      <c r="F215" s="51"/>
      <c r="G215" s="50" t="str">
        <f t="shared" si="12"/>
        <v/>
      </c>
      <c r="H215" s="50" t="str">
        <f>IF(A215="","",Data!$G$2)</f>
        <v/>
      </c>
      <c r="I215" s="4"/>
      <c r="J215" s="51"/>
      <c r="K215" s="4"/>
      <c r="L215" s="4"/>
      <c r="M215" s="49" t="e">
        <f>IF($E$4="Ydy",VLOOKUP(A215,LEADER!$N$17:$O$30,2,FALSE),VLOOKUP(A215,Data!$O$17:$P$28,2,FALSE))</f>
        <v>#N/A</v>
      </c>
      <c r="N215" s="49" t="str">
        <f t="shared" si="13"/>
        <v/>
      </c>
      <c r="O215" s="49" t="e">
        <f>IF($E$4="Ydy","E",VLOOKUP(N215,Data!$C$3:$D$137,2,FALSE))</f>
        <v>#N/A</v>
      </c>
      <c r="P215" s="49" t="str">
        <f>IF(A215="","",IFERROR(IF(E211="Ydy",VLOOKUP(B215,LEADER!B210:D330,3,FALSE),VLOOKUP(B215,Data!B210:E344,4,FALSE)),"ERROR"))</f>
        <v/>
      </c>
      <c r="Q215" s="49" t="e">
        <f t="shared" si="14"/>
        <v>#N/A</v>
      </c>
    </row>
    <row r="216" spans="1:17" ht="30" customHeight="1" x14ac:dyDescent="0.35">
      <c r="A216" s="4"/>
      <c r="B216" s="4"/>
      <c r="C216" s="4"/>
      <c r="D216" s="4"/>
      <c r="E216" s="4"/>
      <c r="F216" s="51"/>
      <c r="G216" s="50" t="str">
        <f t="shared" si="12"/>
        <v/>
      </c>
      <c r="H216" s="50" t="str">
        <f>IF(A216="","",Data!$G$2)</f>
        <v/>
      </c>
      <c r="I216" s="4"/>
      <c r="J216" s="51"/>
      <c r="K216" s="4"/>
      <c r="L216" s="4"/>
      <c r="M216" s="49" t="e">
        <f>IF($E$4="Ydy",VLOOKUP(A216,LEADER!$N$17:$O$30,2,FALSE),VLOOKUP(A216,Data!$O$17:$P$28,2,FALSE))</f>
        <v>#N/A</v>
      </c>
      <c r="N216" s="49" t="str">
        <f t="shared" si="13"/>
        <v/>
      </c>
      <c r="O216" s="49" t="e">
        <f>IF($E$4="Ydy","E",VLOOKUP(N216,Data!$C$3:$D$137,2,FALSE))</f>
        <v>#N/A</v>
      </c>
      <c r="P216" s="49" t="str">
        <f>IF(A216="","",IFERROR(IF(E212="Ydy",VLOOKUP(B216,LEADER!B211:D331,3,FALSE),VLOOKUP(B216,Data!B211:E345,4,FALSE)),"ERROR"))</f>
        <v/>
      </c>
      <c r="Q216" s="49" t="e">
        <f t="shared" si="14"/>
        <v>#N/A</v>
      </c>
    </row>
    <row r="217" spans="1:17" ht="30" customHeight="1" x14ac:dyDescent="0.35">
      <c r="A217" s="4"/>
      <c r="B217" s="4"/>
      <c r="C217" s="4"/>
      <c r="D217" s="4"/>
      <c r="E217" s="4"/>
      <c r="F217" s="51"/>
      <c r="G217" s="50" t="str">
        <f t="shared" si="12"/>
        <v/>
      </c>
      <c r="H217" s="50" t="str">
        <f>IF(A217="","",Data!$G$2)</f>
        <v/>
      </c>
      <c r="I217" s="4"/>
      <c r="J217" s="51"/>
      <c r="K217" s="4"/>
      <c r="L217" s="4"/>
      <c r="M217" s="49" t="e">
        <f>IF($E$4="Ydy",VLOOKUP(A217,LEADER!$N$17:$O$30,2,FALSE),VLOOKUP(A217,Data!$O$17:$P$28,2,FALSE))</f>
        <v>#N/A</v>
      </c>
      <c r="N217" s="49" t="str">
        <f t="shared" si="13"/>
        <v/>
      </c>
      <c r="O217" s="49" t="e">
        <f>IF($E$4="Ydy","E",VLOOKUP(N217,Data!$C$3:$D$137,2,FALSE))</f>
        <v>#N/A</v>
      </c>
      <c r="P217" s="49" t="str">
        <f>IF(A217="","",IFERROR(IF(E213="Ydy",VLOOKUP(B217,LEADER!B212:D332,3,FALSE),VLOOKUP(B217,Data!B212:E346,4,FALSE)),"ERROR"))</f>
        <v/>
      </c>
      <c r="Q217" s="49" t="e">
        <f t="shared" si="14"/>
        <v>#N/A</v>
      </c>
    </row>
    <row r="218" spans="1:17" ht="30" customHeight="1" x14ac:dyDescent="0.35">
      <c r="A218" s="4"/>
      <c r="B218" s="4"/>
      <c r="C218" s="4"/>
      <c r="D218" s="4"/>
      <c r="E218" s="4"/>
      <c r="F218" s="51"/>
      <c r="G218" s="50" t="str">
        <f t="shared" si="12"/>
        <v/>
      </c>
      <c r="H218" s="50" t="str">
        <f>IF(A218="","",Data!$G$2)</f>
        <v/>
      </c>
      <c r="I218" s="4"/>
      <c r="J218" s="51"/>
      <c r="K218" s="4"/>
      <c r="L218" s="4"/>
      <c r="M218" s="49" t="e">
        <f>IF($E$4="Ydy",VLOOKUP(A218,LEADER!$N$17:$O$30,2,FALSE),VLOOKUP(A218,Data!$O$17:$P$28,2,FALSE))</f>
        <v>#N/A</v>
      </c>
      <c r="N218" s="49" t="str">
        <f t="shared" si="13"/>
        <v/>
      </c>
      <c r="O218" s="49" t="e">
        <f>IF($E$4="Ydy","E",VLOOKUP(N218,Data!$C$3:$D$137,2,FALSE))</f>
        <v>#N/A</v>
      </c>
      <c r="P218" s="49" t="str">
        <f>IF(A218="","",IFERROR(IF(E214="Ydy",VLOOKUP(B218,LEADER!B213:D333,3,FALSE),VLOOKUP(B218,Data!B213:E347,4,FALSE)),"ERROR"))</f>
        <v/>
      </c>
      <c r="Q218" s="49" t="e">
        <f t="shared" si="14"/>
        <v>#N/A</v>
      </c>
    </row>
    <row r="219" spans="1:17" ht="30" customHeight="1" x14ac:dyDescent="0.35">
      <c r="A219" s="4"/>
      <c r="B219" s="4"/>
      <c r="C219" s="4"/>
      <c r="D219" s="4"/>
      <c r="E219" s="4"/>
      <c r="F219" s="51"/>
      <c r="G219" s="50" t="str">
        <f t="shared" si="12"/>
        <v/>
      </c>
      <c r="H219" s="50" t="str">
        <f>IF(A219="","",Data!$G$2)</f>
        <v/>
      </c>
      <c r="I219" s="4"/>
      <c r="J219" s="51"/>
      <c r="K219" s="4"/>
      <c r="L219" s="4"/>
      <c r="M219" s="49" t="e">
        <f>IF($E$4="Ydy",VLOOKUP(A219,LEADER!$N$17:$O$30,2,FALSE),VLOOKUP(A219,Data!$O$17:$P$28,2,FALSE))</f>
        <v>#N/A</v>
      </c>
      <c r="N219" s="49" t="str">
        <f t="shared" si="13"/>
        <v/>
      </c>
      <c r="O219" s="49" t="e">
        <f>IF($E$4="Ydy","E",VLOOKUP(N219,Data!$C$3:$D$137,2,FALSE))</f>
        <v>#N/A</v>
      </c>
      <c r="P219" s="49" t="str">
        <f>IF(A219="","",IFERROR(IF(E215="Ydy",VLOOKUP(B219,LEADER!B214:D334,3,FALSE),VLOOKUP(B219,Data!B214:E348,4,FALSE)),"ERROR"))</f>
        <v/>
      </c>
      <c r="Q219" s="49" t="e">
        <f t="shared" si="14"/>
        <v>#N/A</v>
      </c>
    </row>
    <row r="220" spans="1:17" ht="30" customHeight="1" x14ac:dyDescent="0.35">
      <c r="A220" s="4"/>
      <c r="B220" s="4"/>
      <c r="C220" s="4"/>
      <c r="D220" s="4"/>
      <c r="E220" s="4"/>
      <c r="F220" s="51"/>
      <c r="G220" s="50" t="str">
        <f t="shared" si="12"/>
        <v/>
      </c>
      <c r="H220" s="50" t="str">
        <f>IF(A220="","",Data!$G$2)</f>
        <v/>
      </c>
      <c r="I220" s="4"/>
      <c r="J220" s="51"/>
      <c r="K220" s="4"/>
      <c r="L220" s="4"/>
      <c r="M220" s="49" t="e">
        <f>IF($E$4="Ydy",VLOOKUP(A220,LEADER!$N$17:$O$30,2,FALSE),VLOOKUP(A220,Data!$O$17:$P$28,2,FALSE))</f>
        <v>#N/A</v>
      </c>
      <c r="N220" s="49" t="str">
        <f t="shared" si="13"/>
        <v/>
      </c>
      <c r="O220" s="49" t="e">
        <f>IF($E$4="Ydy","E",VLOOKUP(N220,Data!$C$3:$D$137,2,FALSE))</f>
        <v>#N/A</v>
      </c>
      <c r="P220" s="49" t="str">
        <f>IF(A220="","",IFERROR(IF(E216="Ydy",VLOOKUP(B220,LEADER!B215:D335,3,FALSE),VLOOKUP(B220,Data!B215:E349,4,FALSE)),"ERROR"))</f>
        <v/>
      </c>
      <c r="Q220" s="49" t="e">
        <f t="shared" si="14"/>
        <v>#N/A</v>
      </c>
    </row>
    <row r="221" spans="1:17" ht="30" customHeight="1" x14ac:dyDescent="0.35">
      <c r="A221" s="4"/>
      <c r="B221" s="4"/>
      <c r="C221" s="4"/>
      <c r="D221" s="4"/>
      <c r="E221" s="4"/>
      <c r="F221" s="51"/>
      <c r="G221" s="50" t="str">
        <f t="shared" si="12"/>
        <v/>
      </c>
      <c r="H221" s="50" t="str">
        <f>IF(A221="","",Data!$G$2)</f>
        <v/>
      </c>
      <c r="I221" s="4"/>
      <c r="J221" s="51"/>
      <c r="K221" s="4"/>
      <c r="L221" s="4"/>
      <c r="M221" s="49" t="e">
        <f>IF($E$4="Ydy",VLOOKUP(A221,LEADER!$N$17:$O$30,2,FALSE),VLOOKUP(A221,Data!$O$17:$P$28,2,FALSE))</f>
        <v>#N/A</v>
      </c>
      <c r="N221" s="49" t="str">
        <f t="shared" si="13"/>
        <v/>
      </c>
      <c r="O221" s="49" t="e">
        <f>IF($E$4="Ydy","E",VLOOKUP(N221,Data!$C$3:$D$137,2,FALSE))</f>
        <v>#N/A</v>
      </c>
      <c r="P221" s="49" t="str">
        <f>IF(A221="","",IFERROR(IF(E217="Ydy",VLOOKUP(B221,LEADER!B216:D336,3,FALSE),VLOOKUP(B221,Data!B216:E350,4,FALSE)),"ERROR"))</f>
        <v/>
      </c>
      <c r="Q221" s="49" t="e">
        <f t="shared" si="14"/>
        <v>#N/A</v>
      </c>
    </row>
    <row r="222" spans="1:17" ht="30" customHeight="1" x14ac:dyDescent="0.35">
      <c r="A222" s="4"/>
      <c r="B222" s="4"/>
      <c r="C222" s="4"/>
      <c r="D222" s="4"/>
      <c r="E222" s="4"/>
      <c r="F222" s="51"/>
      <c r="G222" s="50" t="str">
        <f t="shared" si="12"/>
        <v/>
      </c>
      <c r="H222" s="50" t="str">
        <f>IF(A222="","",Data!$G$2)</f>
        <v/>
      </c>
      <c r="I222" s="4"/>
      <c r="J222" s="51"/>
      <c r="K222" s="4"/>
      <c r="L222" s="4"/>
      <c r="M222" s="49" t="e">
        <f>IF($E$4="Ydy",VLOOKUP(A222,LEADER!$N$17:$O$30,2,FALSE),VLOOKUP(A222,Data!$O$17:$P$28,2,FALSE))</f>
        <v>#N/A</v>
      </c>
      <c r="N222" s="49" t="str">
        <f t="shared" si="13"/>
        <v/>
      </c>
      <c r="O222" s="49" t="e">
        <f>IF($E$4="Ydy","E",VLOOKUP(N222,Data!$C$3:$D$137,2,FALSE))</f>
        <v>#N/A</v>
      </c>
      <c r="P222" s="49" t="str">
        <f>IF(A222="","",IFERROR(IF(E218="Ydy",VLOOKUP(B222,LEADER!B217:D337,3,FALSE),VLOOKUP(B222,Data!B217:E351,4,FALSE)),"ERROR"))</f>
        <v/>
      </c>
      <c r="Q222" s="49" t="e">
        <f t="shared" si="14"/>
        <v>#N/A</v>
      </c>
    </row>
    <row r="223" spans="1:17" ht="30" customHeight="1" x14ac:dyDescent="0.35">
      <c r="A223" s="4"/>
      <c r="B223" s="4"/>
      <c r="C223" s="4"/>
      <c r="D223" s="4"/>
      <c r="E223" s="4"/>
      <c r="F223" s="51"/>
      <c r="G223" s="50" t="str">
        <f t="shared" si="12"/>
        <v/>
      </c>
      <c r="H223" s="50" t="str">
        <f>IF(A223="","",Data!$G$2)</f>
        <v/>
      </c>
      <c r="I223" s="4"/>
      <c r="J223" s="51"/>
      <c r="K223" s="4"/>
      <c r="L223" s="4"/>
      <c r="M223" s="49" t="e">
        <f>IF($E$4="Ydy",VLOOKUP(A223,LEADER!$N$17:$O$30,2,FALSE),VLOOKUP(A223,Data!$O$17:$P$28,2,FALSE))</f>
        <v>#N/A</v>
      </c>
      <c r="N223" s="49" t="str">
        <f t="shared" si="13"/>
        <v/>
      </c>
      <c r="O223" s="49" t="e">
        <f>IF($E$4="Ydy","E",VLOOKUP(N223,Data!$C$3:$D$137,2,FALSE))</f>
        <v>#N/A</v>
      </c>
      <c r="P223" s="49" t="str">
        <f>IF(A223="","",IFERROR(IF(E219="Ydy",VLOOKUP(B223,LEADER!B218:D338,3,FALSE),VLOOKUP(B223,Data!B218:E352,4,FALSE)),"ERROR"))</f>
        <v/>
      </c>
      <c r="Q223" s="49" t="e">
        <f t="shared" si="14"/>
        <v>#N/A</v>
      </c>
    </row>
    <row r="224" spans="1:17" ht="30" customHeight="1" x14ac:dyDescent="0.35">
      <c r="A224" s="4"/>
      <c r="B224" s="4"/>
      <c r="C224" s="4"/>
      <c r="D224" s="4"/>
      <c r="E224" s="4"/>
      <c r="F224" s="51"/>
      <c r="G224" s="50" t="str">
        <f t="shared" si="12"/>
        <v/>
      </c>
      <c r="H224" s="50" t="str">
        <f>IF(A224="","",Data!$G$2)</f>
        <v/>
      </c>
      <c r="I224" s="4"/>
      <c r="J224" s="51"/>
      <c r="K224" s="4"/>
      <c r="L224" s="4"/>
      <c r="M224" s="49" t="e">
        <f>IF($E$4="Ydy",VLOOKUP(A224,LEADER!$N$17:$O$30,2,FALSE),VLOOKUP(A224,Data!$O$17:$P$28,2,FALSE))</f>
        <v>#N/A</v>
      </c>
      <c r="N224" s="49" t="str">
        <f t="shared" si="13"/>
        <v/>
      </c>
      <c r="O224" s="49" t="e">
        <f>IF($E$4="Ydy","E",VLOOKUP(N224,Data!$C$3:$D$137,2,FALSE))</f>
        <v>#N/A</v>
      </c>
      <c r="P224" s="49" t="str">
        <f>IF(A224="","",IFERROR(IF(E220="Ydy",VLOOKUP(B224,LEADER!B219:D339,3,FALSE),VLOOKUP(B224,Data!B219:E353,4,FALSE)),"ERROR"))</f>
        <v/>
      </c>
      <c r="Q224" s="49" t="e">
        <f t="shared" si="14"/>
        <v>#N/A</v>
      </c>
    </row>
    <row r="225" spans="1:17" ht="30" customHeight="1" x14ac:dyDescent="0.35">
      <c r="A225" s="4"/>
      <c r="B225" s="4"/>
      <c r="C225" s="4"/>
      <c r="D225" s="4"/>
      <c r="E225" s="4"/>
      <c r="F225" s="51"/>
      <c r="G225" s="50" t="str">
        <f t="shared" si="12"/>
        <v/>
      </c>
      <c r="H225" s="50" t="str">
        <f>IF(A225="","",Data!$G$2)</f>
        <v/>
      </c>
      <c r="I225" s="4"/>
      <c r="J225" s="51"/>
      <c r="K225" s="4"/>
      <c r="L225" s="4"/>
      <c r="M225" s="49" t="e">
        <f>IF($E$4="Ydy",VLOOKUP(A225,LEADER!$N$17:$O$30,2,FALSE),VLOOKUP(A225,Data!$O$17:$P$28,2,FALSE))</f>
        <v>#N/A</v>
      </c>
      <c r="N225" s="49" t="str">
        <f t="shared" si="13"/>
        <v/>
      </c>
      <c r="O225" s="49" t="e">
        <f>IF($E$4="Ydy","E",VLOOKUP(N225,Data!$C$3:$D$137,2,FALSE))</f>
        <v>#N/A</v>
      </c>
      <c r="P225" s="49" t="str">
        <f>IF(A225="","",IFERROR(IF(E221="Ydy",VLOOKUP(B225,LEADER!B220:D340,3,FALSE),VLOOKUP(B225,Data!B220:E354,4,FALSE)),"ERROR"))</f>
        <v/>
      </c>
      <c r="Q225" s="49" t="e">
        <f t="shared" si="14"/>
        <v>#N/A</v>
      </c>
    </row>
    <row r="226" spans="1:17" ht="30" customHeight="1" x14ac:dyDescent="0.35">
      <c r="A226" s="4"/>
      <c r="B226" s="4"/>
      <c r="C226" s="4"/>
      <c r="D226" s="4"/>
      <c r="E226" s="4"/>
      <c r="F226" s="51"/>
      <c r="G226" s="50" t="str">
        <f t="shared" si="12"/>
        <v/>
      </c>
      <c r="H226" s="50" t="str">
        <f>IF(A226="","",Data!$G$2)</f>
        <v/>
      </c>
      <c r="I226" s="4"/>
      <c r="J226" s="51"/>
      <c r="K226" s="4"/>
      <c r="L226" s="4"/>
      <c r="M226" s="49" t="e">
        <f>IF($E$4="Ydy",VLOOKUP(A226,LEADER!$N$17:$O$30,2,FALSE),VLOOKUP(A226,Data!$O$17:$P$28,2,FALSE))</f>
        <v>#N/A</v>
      </c>
      <c r="N226" s="49" t="str">
        <f t="shared" si="13"/>
        <v/>
      </c>
      <c r="O226" s="49" t="e">
        <f>IF($E$4="Ydy","E",VLOOKUP(N226,Data!$C$3:$D$137,2,FALSE))</f>
        <v>#N/A</v>
      </c>
      <c r="P226" s="49" t="str">
        <f>IF(A226="","",IFERROR(IF(E222="Ydy",VLOOKUP(B226,LEADER!B221:D341,3,FALSE),VLOOKUP(B226,Data!B221:E355,4,FALSE)),"ERROR"))</f>
        <v/>
      </c>
      <c r="Q226" s="49" t="e">
        <f t="shared" si="14"/>
        <v>#N/A</v>
      </c>
    </row>
    <row r="227" spans="1:17" ht="30" customHeight="1" x14ac:dyDescent="0.35">
      <c r="A227" s="4"/>
      <c r="B227" s="4"/>
      <c r="C227" s="4"/>
      <c r="D227" s="4"/>
      <c r="E227" s="4"/>
      <c r="F227" s="51"/>
      <c r="G227" s="50" t="str">
        <f t="shared" si="12"/>
        <v/>
      </c>
      <c r="H227" s="50" t="str">
        <f>IF(A227="","",Data!$G$2)</f>
        <v/>
      </c>
      <c r="I227" s="4"/>
      <c r="J227" s="51"/>
      <c r="K227" s="4"/>
      <c r="L227" s="4"/>
      <c r="M227" s="49" t="e">
        <f>IF($E$4="Ydy",VLOOKUP(A227,LEADER!$N$17:$O$30,2,FALSE),VLOOKUP(A227,Data!$O$17:$P$28,2,FALSE))</f>
        <v>#N/A</v>
      </c>
      <c r="N227" s="49" t="str">
        <f t="shared" si="13"/>
        <v/>
      </c>
      <c r="O227" s="49" t="e">
        <f>IF($E$4="Ydy","E",VLOOKUP(N227,Data!$C$3:$D$137,2,FALSE))</f>
        <v>#N/A</v>
      </c>
      <c r="P227" s="49" t="str">
        <f>IF(A227="","",IFERROR(IF(E223="Ydy",VLOOKUP(B227,LEADER!B222:D342,3,FALSE),VLOOKUP(B227,Data!B222:E356,4,FALSE)),"ERROR"))</f>
        <v/>
      </c>
      <c r="Q227" s="49" t="e">
        <f t="shared" si="14"/>
        <v>#N/A</v>
      </c>
    </row>
    <row r="228" spans="1:17" ht="30" customHeight="1" x14ac:dyDescent="0.35">
      <c r="A228" s="4"/>
      <c r="B228" s="4"/>
      <c r="C228" s="4"/>
      <c r="D228" s="4"/>
      <c r="E228" s="4"/>
      <c r="F228" s="51"/>
      <c r="G228" s="50" t="str">
        <f t="shared" si="12"/>
        <v/>
      </c>
      <c r="H228" s="50" t="str">
        <f>IF(A228="","",Data!$G$2)</f>
        <v/>
      </c>
      <c r="I228" s="4"/>
      <c r="J228" s="51"/>
      <c r="K228" s="4"/>
      <c r="L228" s="4"/>
      <c r="M228" s="49" t="e">
        <f>IF($E$4="Ydy",VLOOKUP(A228,LEADER!$N$17:$O$30,2,FALSE),VLOOKUP(A228,Data!$O$17:$P$28,2,FALSE))</f>
        <v>#N/A</v>
      </c>
      <c r="N228" s="49" t="str">
        <f t="shared" si="13"/>
        <v/>
      </c>
      <c r="O228" s="49" t="e">
        <f>IF($E$4="Ydy","E",VLOOKUP(N228,Data!$C$3:$D$137,2,FALSE))</f>
        <v>#N/A</v>
      </c>
      <c r="P228" s="49" t="str">
        <f>IF(A228="","",IFERROR(IF(E224="Ydy",VLOOKUP(B228,LEADER!B223:D343,3,FALSE),VLOOKUP(B228,Data!B223:E357,4,FALSE)),"ERROR"))</f>
        <v/>
      </c>
      <c r="Q228" s="49" t="e">
        <f t="shared" si="14"/>
        <v>#N/A</v>
      </c>
    </row>
    <row r="229" spans="1:17" ht="30" customHeight="1" x14ac:dyDescent="0.35">
      <c r="A229" s="4"/>
      <c r="B229" s="4"/>
      <c r="C229" s="4"/>
      <c r="D229" s="4"/>
      <c r="E229" s="4"/>
      <c r="F229" s="51"/>
      <c r="G229" s="50" t="str">
        <f t="shared" si="12"/>
        <v/>
      </c>
      <c r="H229" s="50" t="str">
        <f>IF(A229="","",Data!$G$2)</f>
        <v/>
      </c>
      <c r="I229" s="4"/>
      <c r="J229" s="51"/>
      <c r="K229" s="4"/>
      <c r="L229" s="4"/>
      <c r="M229" s="49" t="e">
        <f>IF($E$4="Ydy",VLOOKUP(A229,LEADER!$N$17:$O$30,2,FALSE),VLOOKUP(A229,Data!$O$17:$P$28,2,FALSE))</f>
        <v>#N/A</v>
      </c>
      <c r="N229" s="49" t="str">
        <f t="shared" si="13"/>
        <v/>
      </c>
      <c r="O229" s="49" t="e">
        <f>IF($E$4="Ydy","E",VLOOKUP(N229,Data!$C$3:$D$137,2,FALSE))</f>
        <v>#N/A</v>
      </c>
      <c r="P229" s="49" t="str">
        <f>IF(A229="","",IFERROR(IF(E225="Ydy",VLOOKUP(B229,LEADER!B224:D344,3,FALSE),VLOOKUP(B229,Data!B224:E358,4,FALSE)),"ERROR"))</f>
        <v/>
      </c>
      <c r="Q229" s="49" t="e">
        <f t="shared" si="14"/>
        <v>#N/A</v>
      </c>
    </row>
    <row r="230" spans="1:17" ht="30" customHeight="1" x14ac:dyDescent="0.35">
      <c r="A230" s="4"/>
      <c r="B230" s="4"/>
      <c r="C230" s="4"/>
      <c r="D230" s="4"/>
      <c r="E230" s="4"/>
      <c r="F230" s="51"/>
      <c r="G230" s="50" t="str">
        <f t="shared" si="12"/>
        <v/>
      </c>
      <c r="H230" s="50" t="str">
        <f>IF(A230="","",Data!$G$2)</f>
        <v/>
      </c>
      <c r="I230" s="4"/>
      <c r="J230" s="51"/>
      <c r="K230" s="4"/>
      <c r="L230" s="4"/>
      <c r="M230" s="49" t="e">
        <f>IF($E$4="Ydy",VLOOKUP(A230,LEADER!$N$17:$O$30,2,FALSE),VLOOKUP(A230,Data!$O$17:$P$28,2,FALSE))</f>
        <v>#N/A</v>
      </c>
      <c r="N230" s="49" t="str">
        <f t="shared" si="13"/>
        <v/>
      </c>
      <c r="O230" s="49" t="e">
        <f>IF($E$4="Ydy","E",VLOOKUP(N230,Data!$C$3:$D$137,2,FALSE))</f>
        <v>#N/A</v>
      </c>
      <c r="P230" s="49" t="str">
        <f>IF(A230="","",IFERROR(IF(E226="Ydy",VLOOKUP(B230,LEADER!B225:D345,3,FALSE),VLOOKUP(B230,Data!B225:E359,4,FALSE)),"ERROR"))</f>
        <v/>
      </c>
      <c r="Q230" s="49" t="e">
        <f t="shared" si="14"/>
        <v>#N/A</v>
      </c>
    </row>
    <row r="231" spans="1:17" ht="30" customHeight="1" x14ac:dyDescent="0.35">
      <c r="A231" s="4"/>
      <c r="B231" s="4"/>
      <c r="C231" s="4"/>
      <c r="D231" s="4"/>
      <c r="E231" s="4"/>
      <c r="F231" s="51"/>
      <c r="G231" s="50" t="str">
        <f t="shared" si="12"/>
        <v/>
      </c>
      <c r="H231" s="50" t="str">
        <f>IF(A231="","",Data!$G$2)</f>
        <v/>
      </c>
      <c r="I231" s="4"/>
      <c r="J231" s="51"/>
      <c r="K231" s="4"/>
      <c r="L231" s="4"/>
      <c r="M231" s="49" t="e">
        <f>IF($E$4="Ydy",VLOOKUP(A231,LEADER!$N$17:$O$30,2,FALSE),VLOOKUP(A231,Data!$O$17:$P$28,2,FALSE))</f>
        <v>#N/A</v>
      </c>
      <c r="N231" s="49" t="str">
        <f t="shared" si="13"/>
        <v/>
      </c>
      <c r="O231" s="49" t="e">
        <f>IF($E$4="Ydy","E",VLOOKUP(N231,Data!$C$3:$D$137,2,FALSE))</f>
        <v>#N/A</v>
      </c>
      <c r="P231" s="49" t="str">
        <f>IF(A231="","",IFERROR(IF(E227="Ydy",VLOOKUP(B231,LEADER!B226:D346,3,FALSE),VLOOKUP(B231,Data!B226:E360,4,FALSE)),"ERROR"))</f>
        <v/>
      </c>
      <c r="Q231" s="49" t="e">
        <f t="shared" si="14"/>
        <v>#N/A</v>
      </c>
    </row>
    <row r="232" spans="1:17" ht="30" customHeight="1" x14ac:dyDescent="0.35">
      <c r="A232" s="4"/>
      <c r="B232" s="4"/>
      <c r="C232" s="4"/>
      <c r="D232" s="4"/>
      <c r="E232" s="4"/>
      <c r="F232" s="51"/>
      <c r="G232" s="50" t="str">
        <f t="shared" si="12"/>
        <v/>
      </c>
      <c r="H232" s="50" t="str">
        <f>IF(A232="","",Data!$G$2)</f>
        <v/>
      </c>
      <c r="I232" s="4"/>
      <c r="J232" s="51"/>
      <c r="K232" s="4"/>
      <c r="L232" s="4"/>
      <c r="M232" s="49" t="e">
        <f>IF($E$4="Ydy",VLOOKUP(A232,LEADER!$N$17:$O$30,2,FALSE),VLOOKUP(A232,Data!$O$17:$P$28,2,FALSE))</f>
        <v>#N/A</v>
      </c>
      <c r="N232" s="49" t="str">
        <f t="shared" si="13"/>
        <v/>
      </c>
      <c r="O232" s="49" t="e">
        <f>IF($E$4="Ydy","E",VLOOKUP(N232,Data!$C$3:$D$137,2,FALSE))</f>
        <v>#N/A</v>
      </c>
      <c r="P232" s="49" t="str">
        <f>IF(A232="","",IFERROR(IF(E228="Ydy",VLOOKUP(B232,LEADER!B227:D347,3,FALSE),VLOOKUP(B232,Data!B227:E361,4,FALSE)),"ERROR"))</f>
        <v/>
      </c>
      <c r="Q232" s="49" t="e">
        <f t="shared" si="14"/>
        <v>#N/A</v>
      </c>
    </row>
    <row r="233" spans="1:17" ht="30" customHeight="1" x14ac:dyDescent="0.35">
      <c r="A233" s="4"/>
      <c r="B233" s="4"/>
      <c r="C233" s="4"/>
      <c r="D233" s="4"/>
      <c r="E233" s="4"/>
      <c r="F233" s="51"/>
      <c r="G233" s="50" t="str">
        <f t="shared" si="12"/>
        <v/>
      </c>
      <c r="H233" s="50" t="str">
        <f>IF(A233="","",Data!$G$2)</f>
        <v/>
      </c>
      <c r="I233" s="4"/>
      <c r="J233" s="51"/>
      <c r="K233" s="4"/>
      <c r="L233" s="4"/>
      <c r="M233" s="49" t="e">
        <f>IF($E$4="Ydy",VLOOKUP(A233,LEADER!$N$17:$O$30,2,FALSE),VLOOKUP(A233,Data!$O$17:$P$28,2,FALSE))</f>
        <v>#N/A</v>
      </c>
      <c r="N233" s="49" t="str">
        <f t="shared" si="13"/>
        <v/>
      </c>
      <c r="O233" s="49" t="e">
        <f>IF($E$4="Ydy","E",VLOOKUP(N233,Data!$C$3:$D$137,2,FALSE))</f>
        <v>#N/A</v>
      </c>
      <c r="P233" s="49" t="str">
        <f>IF(A233="","",IFERROR(IF(E229="Ydy",VLOOKUP(B233,LEADER!B228:D348,3,FALSE),VLOOKUP(B233,Data!B228:E362,4,FALSE)),"ERROR"))</f>
        <v/>
      </c>
      <c r="Q233" s="49" t="e">
        <f t="shared" si="14"/>
        <v>#N/A</v>
      </c>
    </row>
    <row r="234" spans="1:17" ht="30" customHeight="1" x14ac:dyDescent="0.35">
      <c r="A234" s="4"/>
      <c r="B234" s="4"/>
      <c r="C234" s="4"/>
      <c r="D234" s="4"/>
      <c r="E234" s="4"/>
      <c r="F234" s="51"/>
      <c r="G234" s="50" t="str">
        <f t="shared" si="12"/>
        <v/>
      </c>
      <c r="H234" s="50" t="str">
        <f>IF(A234="","",Data!$G$2)</f>
        <v/>
      </c>
      <c r="I234" s="4"/>
      <c r="J234" s="51"/>
      <c r="K234" s="4"/>
      <c r="L234" s="4"/>
      <c r="M234" s="49" t="e">
        <f>IF($E$4="Ydy",VLOOKUP(A234,LEADER!$N$17:$O$30,2,FALSE),VLOOKUP(A234,Data!$O$17:$P$28,2,FALSE))</f>
        <v>#N/A</v>
      </c>
      <c r="N234" s="49" t="str">
        <f t="shared" si="13"/>
        <v/>
      </c>
      <c r="O234" s="49" t="e">
        <f>IF($E$4="Ydy","E",VLOOKUP(N234,Data!$C$3:$D$137,2,FALSE))</f>
        <v>#N/A</v>
      </c>
      <c r="P234" s="49" t="str">
        <f>IF(A234="","",IFERROR(IF(E230="Ydy",VLOOKUP(B234,LEADER!B229:D349,3,FALSE),VLOOKUP(B234,Data!B229:E363,4,FALSE)),"ERROR"))</f>
        <v/>
      </c>
      <c r="Q234" s="49" t="e">
        <f t="shared" si="14"/>
        <v>#N/A</v>
      </c>
    </row>
    <row r="235" spans="1:17" ht="30" customHeight="1" x14ac:dyDescent="0.35">
      <c r="A235" s="4"/>
      <c r="B235" s="4"/>
      <c r="C235" s="4"/>
      <c r="D235" s="4"/>
      <c r="E235" s="4"/>
      <c r="F235" s="51"/>
      <c r="G235" s="50" t="str">
        <f t="shared" si="12"/>
        <v/>
      </c>
      <c r="H235" s="50" t="str">
        <f>IF(A235="","",Data!$G$2)</f>
        <v/>
      </c>
      <c r="I235" s="4"/>
      <c r="J235" s="51"/>
      <c r="K235" s="4"/>
      <c r="L235" s="4"/>
      <c r="M235" s="49" t="e">
        <f>IF($E$4="Ydy",VLOOKUP(A235,LEADER!$N$17:$O$30,2,FALSE),VLOOKUP(A235,Data!$O$17:$P$28,2,FALSE))</f>
        <v>#N/A</v>
      </c>
      <c r="N235" s="49" t="str">
        <f t="shared" si="13"/>
        <v/>
      </c>
      <c r="O235" s="49" t="e">
        <f>IF($E$4="Ydy","E",VLOOKUP(N235,Data!$C$3:$D$137,2,FALSE))</f>
        <v>#N/A</v>
      </c>
      <c r="P235" s="49" t="str">
        <f>IF(A235="","",IFERROR(IF(E231="Ydy",VLOOKUP(B235,LEADER!B230:D350,3,FALSE),VLOOKUP(B235,Data!B230:E364,4,FALSE)),"ERROR"))</f>
        <v/>
      </c>
      <c r="Q235" s="49" t="e">
        <f t="shared" si="14"/>
        <v>#N/A</v>
      </c>
    </row>
    <row r="236" spans="1:17" ht="30" customHeight="1" x14ac:dyDescent="0.35">
      <c r="A236" s="4"/>
      <c r="B236" s="4"/>
      <c r="C236" s="4"/>
      <c r="D236" s="4"/>
      <c r="E236" s="4"/>
      <c r="F236" s="51"/>
      <c r="G236" s="50" t="str">
        <f t="shared" si="12"/>
        <v/>
      </c>
      <c r="H236" s="50" t="str">
        <f>IF(A236="","",Data!$G$2)</f>
        <v/>
      </c>
      <c r="I236" s="4"/>
      <c r="J236" s="51"/>
      <c r="K236" s="4"/>
      <c r="L236" s="4"/>
      <c r="M236" s="49" t="e">
        <f>IF($E$4="Ydy",VLOOKUP(A236,LEADER!$N$17:$O$30,2,FALSE),VLOOKUP(A236,Data!$O$17:$P$28,2,FALSE))</f>
        <v>#N/A</v>
      </c>
      <c r="N236" s="49" t="str">
        <f t="shared" si="13"/>
        <v/>
      </c>
      <c r="O236" s="49" t="e">
        <f>IF($E$4="Ydy","E",VLOOKUP(N236,Data!$C$3:$D$137,2,FALSE))</f>
        <v>#N/A</v>
      </c>
      <c r="P236" s="49" t="str">
        <f>IF(A236="","",IFERROR(IF(E232="Ydy",VLOOKUP(B236,LEADER!B231:D351,3,FALSE),VLOOKUP(B236,Data!B231:E365,4,FALSE)),"ERROR"))</f>
        <v/>
      </c>
      <c r="Q236" s="49" t="e">
        <f t="shared" si="14"/>
        <v>#N/A</v>
      </c>
    </row>
    <row r="237" spans="1:17" ht="30" customHeight="1" x14ac:dyDescent="0.35">
      <c r="A237" s="4"/>
      <c r="B237" s="4"/>
      <c r="C237" s="4"/>
      <c r="D237" s="4"/>
      <c r="E237" s="4"/>
      <c r="F237" s="51"/>
      <c r="G237" s="50" t="str">
        <f t="shared" si="12"/>
        <v/>
      </c>
      <c r="H237" s="50" t="str">
        <f>IF(A237="","",Data!$G$2)</f>
        <v/>
      </c>
      <c r="I237" s="4"/>
      <c r="J237" s="51"/>
      <c r="K237" s="4"/>
      <c r="L237" s="4"/>
      <c r="M237" s="49" t="e">
        <f>IF($E$4="Ydy",VLOOKUP(A237,LEADER!$N$17:$O$30,2,FALSE),VLOOKUP(A237,Data!$O$17:$P$28,2,FALSE))</f>
        <v>#N/A</v>
      </c>
      <c r="N237" s="49" t="str">
        <f t="shared" si="13"/>
        <v/>
      </c>
      <c r="O237" s="49" t="e">
        <f>IF($E$4="Ydy","E",VLOOKUP(N237,Data!$C$3:$D$137,2,FALSE))</f>
        <v>#N/A</v>
      </c>
      <c r="P237" s="49" t="str">
        <f>IF(A237="","",IFERROR(IF(E233="Ydy",VLOOKUP(B237,LEADER!B232:D352,3,FALSE),VLOOKUP(B237,Data!B232:E366,4,FALSE)),"ERROR"))</f>
        <v/>
      </c>
      <c r="Q237" s="49" t="e">
        <f t="shared" si="14"/>
        <v>#N/A</v>
      </c>
    </row>
    <row r="238" spans="1:17" ht="30" customHeight="1" x14ac:dyDescent="0.35">
      <c r="A238" s="4"/>
      <c r="B238" s="4"/>
      <c r="C238" s="4"/>
      <c r="D238" s="4"/>
      <c r="E238" s="4"/>
      <c r="F238" s="51"/>
      <c r="G238" s="50" t="str">
        <f t="shared" si="12"/>
        <v/>
      </c>
      <c r="H238" s="50" t="str">
        <f>IF(A238="","",Data!$G$2)</f>
        <v/>
      </c>
      <c r="I238" s="4"/>
      <c r="J238" s="51"/>
      <c r="K238" s="4"/>
      <c r="L238" s="4"/>
      <c r="M238" s="49" t="e">
        <f>IF($E$4="Ydy",VLOOKUP(A238,LEADER!$N$17:$O$30,2,FALSE),VLOOKUP(A238,Data!$O$17:$P$28,2,FALSE))</f>
        <v>#N/A</v>
      </c>
      <c r="N238" s="49" t="str">
        <f t="shared" si="13"/>
        <v/>
      </c>
      <c r="O238" s="49" t="e">
        <f>IF($E$4="Ydy","E",VLOOKUP(N238,Data!$C$3:$D$137,2,FALSE))</f>
        <v>#N/A</v>
      </c>
      <c r="P238" s="49" t="str">
        <f>IF(A238="","",IFERROR(IF(E234="Ydy",VLOOKUP(B238,LEADER!B233:D353,3,FALSE),VLOOKUP(B238,Data!B233:E367,4,FALSE)),"ERROR"))</f>
        <v/>
      </c>
      <c r="Q238" s="49" t="e">
        <f t="shared" si="14"/>
        <v>#N/A</v>
      </c>
    </row>
    <row r="239" spans="1:17" ht="30" customHeight="1" x14ac:dyDescent="0.35">
      <c r="A239" s="4"/>
      <c r="B239" s="4"/>
      <c r="C239" s="4"/>
      <c r="D239" s="4"/>
      <c r="E239" s="4"/>
      <c r="F239" s="51"/>
      <c r="G239" s="50" t="str">
        <f t="shared" si="12"/>
        <v/>
      </c>
      <c r="H239" s="50" t="str">
        <f>IF(A239="","",Data!$G$2)</f>
        <v/>
      </c>
      <c r="I239" s="4"/>
      <c r="J239" s="51"/>
      <c r="K239" s="4"/>
      <c r="L239" s="4"/>
      <c r="M239" s="49" t="e">
        <f>IF($E$4="Ydy",VLOOKUP(A239,LEADER!$N$17:$O$30,2,FALSE),VLOOKUP(A239,Data!$O$17:$P$28,2,FALSE))</f>
        <v>#N/A</v>
      </c>
      <c r="N239" s="49" t="str">
        <f t="shared" si="13"/>
        <v/>
      </c>
      <c r="O239" s="49" t="e">
        <f>IF($E$4="Ydy","E",VLOOKUP(N239,Data!$C$3:$D$137,2,FALSE))</f>
        <v>#N/A</v>
      </c>
      <c r="P239" s="49" t="str">
        <f>IF(A239="","",IFERROR(IF(E235="Ydy",VLOOKUP(B239,LEADER!B234:D354,3,FALSE),VLOOKUP(B239,Data!B234:E368,4,FALSE)),"ERROR"))</f>
        <v/>
      </c>
      <c r="Q239" s="49" t="e">
        <f t="shared" si="14"/>
        <v>#N/A</v>
      </c>
    </row>
    <row r="240" spans="1:17" ht="30" customHeight="1" x14ac:dyDescent="0.35">
      <c r="A240" s="4"/>
      <c r="B240" s="4"/>
      <c r="C240" s="4"/>
      <c r="D240" s="4"/>
      <c r="E240" s="4"/>
      <c r="F240" s="51"/>
      <c r="G240" s="50" t="str">
        <f t="shared" si="12"/>
        <v/>
      </c>
      <c r="H240" s="50" t="str">
        <f>IF(A240="","",Data!$G$2)</f>
        <v/>
      </c>
      <c r="I240" s="4"/>
      <c r="J240" s="51"/>
      <c r="K240" s="4"/>
      <c r="L240" s="4"/>
      <c r="M240" s="49" t="e">
        <f>IF($E$4="Ydy",VLOOKUP(A240,LEADER!$N$17:$O$30,2,FALSE),VLOOKUP(A240,Data!$O$17:$P$28,2,FALSE))</f>
        <v>#N/A</v>
      </c>
      <c r="N240" s="49" t="str">
        <f t="shared" si="13"/>
        <v/>
      </c>
      <c r="O240" s="49" t="e">
        <f>IF($E$4="Ydy","E",VLOOKUP(N240,Data!$C$3:$D$137,2,FALSE))</f>
        <v>#N/A</v>
      </c>
      <c r="P240" s="49" t="str">
        <f>IF(A240="","",IFERROR(IF(E236="Ydy",VLOOKUP(B240,LEADER!B235:D355,3,FALSE),VLOOKUP(B240,Data!B235:E369,4,FALSE)),"ERROR"))</f>
        <v/>
      </c>
      <c r="Q240" s="49" t="e">
        <f t="shared" si="14"/>
        <v>#N/A</v>
      </c>
    </row>
    <row r="241" spans="1:17" ht="30" customHeight="1" x14ac:dyDescent="0.35">
      <c r="A241" s="4"/>
      <c r="B241" s="4"/>
      <c r="C241" s="4"/>
      <c r="D241" s="4"/>
      <c r="E241" s="4"/>
      <c r="F241" s="51"/>
      <c r="G241" s="50" t="str">
        <f t="shared" si="12"/>
        <v/>
      </c>
      <c r="H241" s="50" t="str">
        <f>IF(A241="","",Data!$G$2)</f>
        <v/>
      </c>
      <c r="I241" s="4"/>
      <c r="J241" s="51"/>
      <c r="K241" s="4"/>
      <c r="L241" s="4"/>
      <c r="M241" s="49" t="e">
        <f>IF($E$4="Ydy",VLOOKUP(A241,LEADER!$N$17:$O$30,2,FALSE),VLOOKUP(A241,Data!$O$17:$P$28,2,FALSE))</f>
        <v>#N/A</v>
      </c>
      <c r="N241" s="49" t="str">
        <f t="shared" si="13"/>
        <v/>
      </c>
      <c r="O241" s="49" t="e">
        <f>IF($E$4="Ydy","E",VLOOKUP(N241,Data!$C$3:$D$137,2,FALSE))</f>
        <v>#N/A</v>
      </c>
      <c r="P241" s="49" t="str">
        <f>IF(A241="","",IFERROR(IF(E237="Ydy",VLOOKUP(B241,LEADER!B236:D356,3,FALSE),VLOOKUP(B241,Data!B236:E370,4,FALSE)),"ERROR"))</f>
        <v/>
      </c>
      <c r="Q241" s="49" t="e">
        <f t="shared" si="14"/>
        <v>#N/A</v>
      </c>
    </row>
    <row r="242" spans="1:17" ht="30" customHeight="1" x14ac:dyDescent="0.35">
      <c r="A242" s="4"/>
      <c r="B242" s="4"/>
      <c r="C242" s="4"/>
      <c r="D242" s="4"/>
      <c r="E242" s="4"/>
      <c r="F242" s="51"/>
      <c r="G242" s="50" t="str">
        <f t="shared" si="12"/>
        <v/>
      </c>
      <c r="H242" s="50" t="str">
        <f>IF(A242="","",Data!$G$2)</f>
        <v/>
      </c>
      <c r="I242" s="4"/>
      <c r="J242" s="51"/>
      <c r="K242" s="4"/>
      <c r="L242" s="4"/>
      <c r="M242" s="49" t="e">
        <f>IF($E$4="Ydy",VLOOKUP(A242,LEADER!$N$17:$O$30,2,FALSE),VLOOKUP(A242,Data!$O$17:$P$28,2,FALSE))</f>
        <v>#N/A</v>
      </c>
      <c r="N242" s="49" t="str">
        <f t="shared" si="13"/>
        <v/>
      </c>
      <c r="O242" s="49" t="e">
        <f>IF($E$4="Ydy","E",VLOOKUP(N242,Data!$C$3:$D$137,2,FALSE))</f>
        <v>#N/A</v>
      </c>
      <c r="P242" s="49" t="str">
        <f>IF(A242="","",IFERROR(IF(E238="Ydy",VLOOKUP(B242,LEADER!B237:D357,3,FALSE),VLOOKUP(B242,Data!B237:E371,4,FALSE)),"ERROR"))</f>
        <v/>
      </c>
      <c r="Q242" s="49" t="e">
        <f t="shared" si="14"/>
        <v>#N/A</v>
      </c>
    </row>
    <row r="243" spans="1:17" ht="30" customHeight="1" x14ac:dyDescent="0.35">
      <c r="A243" s="4"/>
      <c r="B243" s="4"/>
      <c r="C243" s="4"/>
      <c r="D243" s="4"/>
      <c r="E243" s="4"/>
      <c r="F243" s="51"/>
      <c r="G243" s="50" t="str">
        <f t="shared" si="12"/>
        <v/>
      </c>
      <c r="H243" s="50" t="str">
        <f>IF(A243="","",Data!$G$2)</f>
        <v/>
      </c>
      <c r="I243" s="4"/>
      <c r="J243" s="51"/>
      <c r="K243" s="4"/>
      <c r="L243" s="4"/>
      <c r="M243" s="49" t="e">
        <f>IF($E$4="Ydy",VLOOKUP(A243,LEADER!$N$17:$O$30,2,FALSE),VLOOKUP(A243,Data!$O$17:$P$28,2,FALSE))</f>
        <v>#N/A</v>
      </c>
      <c r="N243" s="49" t="str">
        <f t="shared" si="13"/>
        <v/>
      </c>
      <c r="O243" s="49" t="e">
        <f>IF($E$4="Ydy","E",VLOOKUP(N243,Data!$C$3:$D$137,2,FALSE))</f>
        <v>#N/A</v>
      </c>
      <c r="P243" s="49" t="str">
        <f>IF(A243="","",IFERROR(IF(E239="Ydy",VLOOKUP(B243,LEADER!B238:D358,3,FALSE),VLOOKUP(B243,Data!B238:E372,4,FALSE)),"ERROR"))</f>
        <v/>
      </c>
      <c r="Q243" s="49" t="e">
        <f t="shared" si="14"/>
        <v>#N/A</v>
      </c>
    </row>
    <row r="244" spans="1:17" ht="30" customHeight="1" x14ac:dyDescent="0.35">
      <c r="A244" s="4"/>
      <c r="B244" s="4"/>
      <c r="C244" s="4"/>
      <c r="D244" s="4"/>
      <c r="E244" s="4"/>
      <c r="F244" s="51"/>
      <c r="G244" s="50" t="str">
        <f t="shared" si="12"/>
        <v/>
      </c>
      <c r="H244" s="50" t="str">
        <f>IF(A244="","",Data!$G$2)</f>
        <v/>
      </c>
      <c r="I244" s="4"/>
      <c r="J244" s="51"/>
      <c r="K244" s="4"/>
      <c r="L244" s="4"/>
      <c r="M244" s="49" t="e">
        <f>IF($E$4="Ydy",VLOOKUP(A244,LEADER!$N$17:$O$30,2,FALSE),VLOOKUP(A244,Data!$O$17:$P$28,2,FALSE))</f>
        <v>#N/A</v>
      </c>
      <c r="N244" s="49" t="str">
        <f t="shared" si="13"/>
        <v/>
      </c>
      <c r="O244" s="49" t="e">
        <f>IF($E$4="Ydy","E",VLOOKUP(N244,Data!$C$3:$D$137,2,FALSE))</f>
        <v>#N/A</v>
      </c>
      <c r="P244" s="49" t="str">
        <f>IF(A244="","",IFERROR(IF(E240="Ydy",VLOOKUP(B244,LEADER!B239:D359,3,FALSE),VLOOKUP(B244,Data!B239:E373,4,FALSE)),"ERROR"))</f>
        <v/>
      </c>
      <c r="Q244" s="49" t="e">
        <f t="shared" si="14"/>
        <v>#N/A</v>
      </c>
    </row>
    <row r="245" spans="1:17" ht="30" customHeight="1" x14ac:dyDescent="0.35">
      <c r="A245" s="4"/>
      <c r="B245" s="4"/>
      <c r="C245" s="4"/>
      <c r="D245" s="4"/>
      <c r="E245" s="4"/>
      <c r="F245" s="51"/>
      <c r="G245" s="50" t="str">
        <f t="shared" si="12"/>
        <v/>
      </c>
      <c r="H245" s="50" t="str">
        <f>IF(A245="","",Data!$G$2)</f>
        <v/>
      </c>
      <c r="I245" s="4"/>
      <c r="J245" s="51"/>
      <c r="K245" s="4"/>
      <c r="L245" s="4"/>
      <c r="M245" s="49" t="e">
        <f>IF($E$4="Ydy",VLOOKUP(A245,LEADER!$N$17:$O$30,2,FALSE),VLOOKUP(A245,Data!$O$17:$P$28,2,FALSE))</f>
        <v>#N/A</v>
      </c>
      <c r="N245" s="49" t="str">
        <f t="shared" si="13"/>
        <v/>
      </c>
      <c r="O245" s="49" t="e">
        <f>IF($E$4="Ydy","E",VLOOKUP(N245,Data!$C$3:$D$137,2,FALSE))</f>
        <v>#N/A</v>
      </c>
      <c r="P245" s="49" t="str">
        <f>IF(A245="","",IFERROR(IF(E241="Ydy",VLOOKUP(B245,LEADER!B240:D360,3,FALSE),VLOOKUP(B245,Data!B240:E374,4,FALSE)),"ERROR"))</f>
        <v/>
      </c>
      <c r="Q245" s="49" t="e">
        <f t="shared" si="14"/>
        <v>#N/A</v>
      </c>
    </row>
    <row r="246" spans="1:17" ht="30" customHeight="1" x14ac:dyDescent="0.35">
      <c r="A246" s="4"/>
      <c r="B246" s="4"/>
      <c r="C246" s="4"/>
      <c r="D246" s="4"/>
      <c r="E246" s="4"/>
      <c r="F246" s="51"/>
      <c r="G246" s="50" t="str">
        <f t="shared" si="12"/>
        <v/>
      </c>
      <c r="H246" s="50" t="str">
        <f>IF(A246="","",Data!$G$2)</f>
        <v/>
      </c>
      <c r="I246" s="4"/>
      <c r="J246" s="51"/>
      <c r="K246" s="4"/>
      <c r="L246" s="4"/>
      <c r="M246" s="49" t="e">
        <f>IF($E$4="Ydy",VLOOKUP(A246,LEADER!$N$17:$O$30,2,FALSE),VLOOKUP(A246,Data!$O$17:$P$28,2,FALSE))</f>
        <v>#N/A</v>
      </c>
      <c r="N246" s="49" t="str">
        <f t="shared" si="13"/>
        <v/>
      </c>
      <c r="O246" s="49" t="e">
        <f>IF($E$4="Ydy","E",VLOOKUP(N246,Data!$C$3:$D$137,2,FALSE))</f>
        <v>#N/A</v>
      </c>
      <c r="P246" s="49" t="str">
        <f>IF(A246="","",IFERROR(IF(E242="Ydy",VLOOKUP(B246,LEADER!B241:D361,3,FALSE),VLOOKUP(B246,Data!B241:E375,4,FALSE)),"ERROR"))</f>
        <v/>
      </c>
      <c r="Q246" s="49" t="e">
        <f t="shared" si="14"/>
        <v>#N/A</v>
      </c>
    </row>
    <row r="247" spans="1:17" ht="30" customHeight="1" x14ac:dyDescent="0.35">
      <c r="A247" s="4"/>
      <c r="B247" s="4"/>
      <c r="C247" s="4"/>
      <c r="D247" s="4"/>
      <c r="E247" s="4"/>
      <c r="F247" s="51"/>
      <c r="G247" s="50" t="str">
        <f t="shared" si="12"/>
        <v/>
      </c>
      <c r="H247" s="50" t="str">
        <f>IF(A247="","",Data!$G$2)</f>
        <v/>
      </c>
      <c r="I247" s="4"/>
      <c r="J247" s="51"/>
      <c r="K247" s="4"/>
      <c r="L247" s="4"/>
      <c r="M247" s="49" t="e">
        <f>IF($E$4="Ydy",VLOOKUP(A247,LEADER!$N$17:$O$30,2,FALSE),VLOOKUP(A247,Data!$O$17:$P$28,2,FALSE))</f>
        <v>#N/A</v>
      </c>
      <c r="N247" s="49" t="str">
        <f t="shared" si="13"/>
        <v/>
      </c>
      <c r="O247" s="49" t="e">
        <f>IF($E$4="Ydy","E",VLOOKUP(N247,Data!$C$3:$D$137,2,FALSE))</f>
        <v>#N/A</v>
      </c>
      <c r="P247" s="49" t="str">
        <f>IF(A247="","",IFERROR(IF(E243="Ydy",VLOOKUP(B247,LEADER!B242:D362,3,FALSE),VLOOKUP(B247,Data!B242:E376,4,FALSE)),"ERROR"))</f>
        <v/>
      </c>
      <c r="Q247" s="49" t="e">
        <f t="shared" si="14"/>
        <v>#N/A</v>
      </c>
    </row>
    <row r="248" spans="1:17" ht="30" customHeight="1" x14ac:dyDescent="0.35">
      <c r="A248" s="4"/>
      <c r="B248" s="4"/>
      <c r="C248" s="4"/>
      <c r="D248" s="4"/>
      <c r="E248" s="4"/>
      <c r="F248" s="51"/>
      <c r="G248" s="50" t="str">
        <f t="shared" si="12"/>
        <v/>
      </c>
      <c r="H248" s="50" t="str">
        <f>IF(A248="","",Data!$G$2)</f>
        <v/>
      </c>
      <c r="I248" s="4"/>
      <c r="J248" s="51"/>
      <c r="K248" s="4"/>
      <c r="L248" s="4"/>
      <c r="M248" s="49" t="e">
        <f>IF($E$4="Ydy",VLOOKUP(A248,LEADER!$N$17:$O$30,2,FALSE),VLOOKUP(A248,Data!$O$17:$P$28,2,FALSE))</f>
        <v>#N/A</v>
      </c>
      <c r="N248" s="49" t="str">
        <f t="shared" si="13"/>
        <v/>
      </c>
      <c r="O248" s="49" t="e">
        <f>IF($E$4="Ydy","E",VLOOKUP(N248,Data!$C$3:$D$137,2,FALSE))</f>
        <v>#N/A</v>
      </c>
      <c r="P248" s="49" t="str">
        <f>IF(A248="","",IFERROR(IF(E244="Ydy",VLOOKUP(B248,LEADER!B243:D363,3,FALSE),VLOOKUP(B248,Data!B243:E377,4,FALSE)),"ERROR"))</f>
        <v/>
      </c>
      <c r="Q248" s="49" t="e">
        <f t="shared" si="14"/>
        <v>#N/A</v>
      </c>
    </row>
    <row r="249" spans="1:17" ht="30" customHeight="1" x14ac:dyDescent="0.35">
      <c r="A249" s="4"/>
      <c r="B249" s="4"/>
      <c r="C249" s="4"/>
      <c r="D249" s="4"/>
      <c r="E249" s="4"/>
      <c r="F249" s="51"/>
      <c r="G249" s="50" t="str">
        <f t="shared" si="12"/>
        <v/>
      </c>
      <c r="H249" s="50" t="str">
        <f>IF(A249="","",Data!$G$2)</f>
        <v/>
      </c>
      <c r="I249" s="4"/>
      <c r="J249" s="51"/>
      <c r="K249" s="4"/>
      <c r="L249" s="4"/>
      <c r="M249" s="49" t="e">
        <f>IF($E$4="Ydy",VLOOKUP(A249,LEADER!$N$17:$O$30,2,FALSE),VLOOKUP(A249,Data!$O$17:$P$28,2,FALSE))</f>
        <v>#N/A</v>
      </c>
      <c r="N249" s="49" t="str">
        <f t="shared" si="13"/>
        <v/>
      </c>
      <c r="O249" s="49" t="e">
        <f>IF($E$4="Ydy","E",VLOOKUP(N249,Data!$C$3:$D$137,2,FALSE))</f>
        <v>#N/A</v>
      </c>
      <c r="P249" s="49" t="str">
        <f>IF(A249="","",IFERROR(IF(E245="Ydy",VLOOKUP(B249,LEADER!B244:D364,3,FALSE),VLOOKUP(B249,Data!B244:E378,4,FALSE)),"ERROR"))</f>
        <v/>
      </c>
      <c r="Q249" s="49" t="e">
        <f t="shared" si="14"/>
        <v>#N/A</v>
      </c>
    </row>
    <row r="250" spans="1:17" ht="30" customHeight="1" x14ac:dyDescent="0.35">
      <c r="A250" s="4"/>
      <c r="B250" s="4"/>
      <c r="C250" s="4"/>
      <c r="D250" s="4"/>
      <c r="E250" s="4"/>
      <c r="F250" s="51"/>
      <c r="G250" s="50" t="str">
        <f t="shared" si="12"/>
        <v/>
      </c>
      <c r="H250" s="50" t="str">
        <f>IF(A250="","",Data!$G$2)</f>
        <v/>
      </c>
      <c r="I250" s="4"/>
      <c r="J250" s="51"/>
      <c r="K250" s="4"/>
      <c r="L250" s="4"/>
      <c r="M250" s="49" t="e">
        <f>IF($E$4="Ydy",VLOOKUP(A250,LEADER!$N$17:$O$30,2,FALSE),VLOOKUP(A250,Data!$O$17:$P$28,2,FALSE))</f>
        <v>#N/A</v>
      </c>
      <c r="N250" s="49" t="str">
        <f t="shared" si="13"/>
        <v/>
      </c>
      <c r="O250" s="49" t="e">
        <f>IF($E$4="Ydy","E",VLOOKUP(N250,Data!$C$3:$D$137,2,FALSE))</f>
        <v>#N/A</v>
      </c>
      <c r="P250" s="49" t="str">
        <f>IF(A250="","",IFERROR(IF(E246="Ydy",VLOOKUP(B250,LEADER!B245:D365,3,FALSE),VLOOKUP(B250,Data!B245:E379,4,FALSE)),"ERROR"))</f>
        <v/>
      </c>
      <c r="Q250" s="49" t="e">
        <f t="shared" si="14"/>
        <v>#N/A</v>
      </c>
    </row>
    <row r="251" spans="1:17" ht="30" customHeight="1" x14ac:dyDescent="0.35">
      <c r="A251" s="4"/>
      <c r="B251" s="4"/>
      <c r="C251" s="4"/>
      <c r="D251" s="4"/>
      <c r="E251" s="4"/>
      <c r="F251" s="51"/>
      <c r="G251" s="50" t="str">
        <f t="shared" si="12"/>
        <v/>
      </c>
      <c r="H251" s="50" t="str">
        <f>IF(A251="","",Data!$G$2)</f>
        <v/>
      </c>
      <c r="I251" s="4"/>
      <c r="J251" s="51"/>
      <c r="K251" s="4"/>
      <c r="L251" s="4"/>
      <c r="M251" s="49" t="e">
        <f>IF($E$4="Ydy",VLOOKUP(A251,LEADER!$N$17:$O$30,2,FALSE),VLOOKUP(A251,Data!$O$17:$P$28,2,FALSE))</f>
        <v>#N/A</v>
      </c>
      <c r="N251" s="49" t="str">
        <f t="shared" si="13"/>
        <v/>
      </c>
      <c r="O251" s="49" t="e">
        <f>IF($E$4="Ydy","E",VLOOKUP(N251,Data!$C$3:$D$137,2,FALSE))</f>
        <v>#N/A</v>
      </c>
      <c r="P251" s="49" t="str">
        <f>IF(A251="","",IFERROR(IF(E247="Ydy",VLOOKUP(B251,LEADER!B246:D366,3,FALSE),VLOOKUP(B251,Data!B246:E380,4,FALSE)),"ERROR"))</f>
        <v/>
      </c>
      <c r="Q251" s="49" t="e">
        <f t="shared" si="14"/>
        <v>#N/A</v>
      </c>
    </row>
    <row r="252" spans="1:17" ht="30" customHeight="1" x14ac:dyDescent="0.35">
      <c r="A252" s="4"/>
      <c r="B252" s="4"/>
      <c r="C252" s="4"/>
      <c r="D252" s="4"/>
      <c r="E252" s="4"/>
      <c r="F252" s="51"/>
      <c r="G252" s="50" t="str">
        <f t="shared" si="12"/>
        <v/>
      </c>
      <c r="H252" s="50" t="str">
        <f>IF(A252="","",Data!$G$2)</f>
        <v/>
      </c>
      <c r="I252" s="4"/>
      <c r="J252" s="51"/>
      <c r="K252" s="4"/>
      <c r="L252" s="4"/>
      <c r="M252" s="49" t="e">
        <f>IF($E$4="Ydy",VLOOKUP(A252,LEADER!$N$17:$O$30,2,FALSE),VLOOKUP(A252,Data!$O$17:$P$28,2,FALSE))</f>
        <v>#N/A</v>
      </c>
      <c r="N252" s="49" t="str">
        <f t="shared" si="13"/>
        <v/>
      </c>
      <c r="O252" s="49" t="e">
        <f>IF($E$4="Ydy","E",VLOOKUP(N252,Data!$C$3:$D$137,2,FALSE))</f>
        <v>#N/A</v>
      </c>
      <c r="P252" s="49" t="str">
        <f>IF(A252="","",IFERROR(IF(E248="Ydy",VLOOKUP(B252,LEADER!B247:D367,3,FALSE),VLOOKUP(B252,Data!B247:E381,4,FALSE)),"ERROR"))</f>
        <v/>
      </c>
      <c r="Q252" s="49" t="e">
        <f t="shared" si="14"/>
        <v>#N/A</v>
      </c>
    </row>
    <row r="253" spans="1:17" ht="30" customHeight="1" x14ac:dyDescent="0.35">
      <c r="A253" s="4"/>
      <c r="B253" s="4"/>
      <c r="C253" s="4"/>
      <c r="D253" s="4"/>
      <c r="E253" s="4"/>
      <c r="F253" s="51"/>
      <c r="G253" s="50" t="str">
        <f t="shared" si="12"/>
        <v/>
      </c>
      <c r="H253" s="50" t="str">
        <f>IF(A253="","",Data!$G$2)</f>
        <v/>
      </c>
      <c r="I253" s="4"/>
      <c r="J253" s="51"/>
      <c r="K253" s="4"/>
      <c r="L253" s="4"/>
      <c r="M253" s="49" t="e">
        <f>IF($E$4="Ydy",VLOOKUP(A253,LEADER!$N$17:$O$30,2,FALSE),VLOOKUP(A253,Data!$O$17:$P$28,2,FALSE))</f>
        <v>#N/A</v>
      </c>
      <c r="N253" s="49" t="str">
        <f t="shared" si="13"/>
        <v/>
      </c>
      <c r="O253" s="49" t="e">
        <f>IF($E$4="Ydy","E",VLOOKUP(N253,Data!$C$3:$D$137,2,FALSE))</f>
        <v>#N/A</v>
      </c>
      <c r="P253" s="49" t="str">
        <f>IF(A253="","",IFERROR(IF(E249="Ydy",VLOOKUP(B253,LEADER!B248:D368,3,FALSE),VLOOKUP(B253,Data!B248:E382,4,FALSE)),"ERROR"))</f>
        <v/>
      </c>
      <c r="Q253" s="49" t="e">
        <f t="shared" si="14"/>
        <v>#N/A</v>
      </c>
    </row>
    <row r="254" spans="1:17" ht="30" customHeight="1" x14ac:dyDescent="0.35">
      <c r="A254" s="4"/>
      <c r="B254" s="4"/>
      <c r="C254" s="4"/>
      <c r="D254" s="4"/>
      <c r="E254" s="4"/>
      <c r="F254" s="51"/>
      <c r="G254" s="50" t="str">
        <f t="shared" si="12"/>
        <v/>
      </c>
      <c r="H254" s="50" t="str">
        <f>IF(A254="","",Data!$G$2)</f>
        <v/>
      </c>
      <c r="I254" s="4"/>
      <c r="J254" s="51"/>
      <c r="K254" s="4"/>
      <c r="L254" s="4"/>
      <c r="M254" s="49" t="e">
        <f>IF($E$4="Ydy",VLOOKUP(A254,LEADER!$N$17:$O$30,2,FALSE),VLOOKUP(A254,Data!$O$17:$P$28,2,FALSE))</f>
        <v>#N/A</v>
      </c>
      <c r="N254" s="49" t="str">
        <f t="shared" si="13"/>
        <v/>
      </c>
      <c r="O254" s="49" t="e">
        <f>IF($E$4="Ydy","E",VLOOKUP(N254,Data!$C$3:$D$137,2,FALSE))</f>
        <v>#N/A</v>
      </c>
      <c r="P254" s="49" t="str">
        <f>IF(A254="","",IFERROR(IF(E250="Ydy",VLOOKUP(B254,LEADER!B249:D369,3,FALSE),VLOOKUP(B254,Data!B249:E383,4,FALSE)),"ERROR"))</f>
        <v/>
      </c>
      <c r="Q254" s="49" t="e">
        <f t="shared" si="14"/>
        <v>#N/A</v>
      </c>
    </row>
    <row r="255" spans="1:17" ht="30" customHeight="1" x14ac:dyDescent="0.35">
      <c r="A255" s="4"/>
      <c r="B255" s="4"/>
      <c r="C255" s="4"/>
      <c r="D255" s="4"/>
      <c r="E255" s="4"/>
      <c r="F255" s="51"/>
      <c r="G255" s="50" t="str">
        <f t="shared" si="12"/>
        <v/>
      </c>
      <c r="H255" s="50" t="str">
        <f>IF(A255="","",Data!$G$2)</f>
        <v/>
      </c>
      <c r="I255" s="4"/>
      <c r="J255" s="51"/>
      <c r="K255" s="4"/>
      <c r="L255" s="4"/>
      <c r="M255" s="49" t="e">
        <f>IF($E$4="Ydy",VLOOKUP(A255,LEADER!$N$17:$O$30,2,FALSE),VLOOKUP(A255,Data!$O$17:$P$28,2,FALSE))</f>
        <v>#N/A</v>
      </c>
      <c r="N255" s="49" t="str">
        <f t="shared" si="13"/>
        <v/>
      </c>
      <c r="O255" s="49" t="e">
        <f>IF($E$4="Ydy","E",VLOOKUP(N255,Data!$C$3:$D$137,2,FALSE))</f>
        <v>#N/A</v>
      </c>
      <c r="P255" s="49" t="str">
        <f>IF(A255="","",IFERROR(IF(E251="Ydy",VLOOKUP(B255,LEADER!B250:D370,3,FALSE),VLOOKUP(B255,Data!B250:E384,4,FALSE)),"ERROR"))</f>
        <v/>
      </c>
      <c r="Q255" s="49" t="e">
        <f t="shared" si="14"/>
        <v>#N/A</v>
      </c>
    </row>
    <row r="256" spans="1:17" ht="30" customHeight="1" x14ac:dyDescent="0.35">
      <c r="A256" s="4"/>
      <c r="B256" s="4"/>
      <c r="C256" s="4"/>
      <c r="D256" s="4"/>
      <c r="E256" s="4"/>
      <c r="F256" s="51"/>
      <c r="G256" s="50" t="str">
        <f t="shared" si="12"/>
        <v/>
      </c>
      <c r="H256" s="50" t="str">
        <f>IF(A256="","",Data!$G$2)</f>
        <v/>
      </c>
      <c r="I256" s="4"/>
      <c r="J256" s="51"/>
      <c r="K256" s="4"/>
      <c r="L256" s="4"/>
      <c r="M256" s="49" t="e">
        <f>IF($E$4="Ydy",VLOOKUP(A256,LEADER!$N$17:$O$30,2,FALSE),VLOOKUP(A256,Data!$O$17:$P$28,2,FALSE))</f>
        <v>#N/A</v>
      </c>
      <c r="N256" s="49" t="str">
        <f t="shared" si="13"/>
        <v/>
      </c>
      <c r="O256" s="49" t="e">
        <f>IF($E$4="Ydy","E",VLOOKUP(N256,Data!$C$3:$D$137,2,FALSE))</f>
        <v>#N/A</v>
      </c>
      <c r="P256" s="49" t="str">
        <f>IF(A256="","",IFERROR(IF(E252="Ydy",VLOOKUP(B256,LEADER!B251:D371,3,FALSE),VLOOKUP(B256,Data!B251:E385,4,FALSE)),"ERROR"))</f>
        <v/>
      </c>
      <c r="Q256" s="49" t="e">
        <f t="shared" si="14"/>
        <v>#N/A</v>
      </c>
    </row>
    <row r="257" spans="1:17" ht="30" customHeight="1" x14ac:dyDescent="0.35">
      <c r="A257" s="4"/>
      <c r="B257" s="4"/>
      <c r="C257" s="4"/>
      <c r="D257" s="4"/>
      <c r="E257" s="4"/>
      <c r="F257" s="51"/>
      <c r="G257" s="50" t="str">
        <f t="shared" si="12"/>
        <v/>
      </c>
      <c r="H257" s="50" t="str">
        <f>IF(A257="","",Data!$G$2)</f>
        <v/>
      </c>
      <c r="I257" s="4"/>
      <c r="J257" s="51"/>
      <c r="K257" s="4"/>
      <c r="L257" s="4"/>
      <c r="M257" s="49" t="e">
        <f>IF($E$4="Ydy",VLOOKUP(A257,LEADER!$N$17:$O$30,2,FALSE),VLOOKUP(A257,Data!$O$17:$P$28,2,FALSE))</f>
        <v>#N/A</v>
      </c>
      <c r="N257" s="49" t="str">
        <f t="shared" si="13"/>
        <v/>
      </c>
      <c r="O257" s="49" t="e">
        <f>IF($E$4="Ydy","E",VLOOKUP(N257,Data!$C$3:$D$137,2,FALSE))</f>
        <v>#N/A</v>
      </c>
      <c r="P257" s="49" t="str">
        <f>IF(A257="","",IFERROR(IF(E253="Ydy",VLOOKUP(B257,LEADER!B252:D372,3,FALSE),VLOOKUP(B257,Data!B252:E386,4,FALSE)),"ERROR"))</f>
        <v/>
      </c>
      <c r="Q257" s="49" t="e">
        <f t="shared" si="14"/>
        <v>#N/A</v>
      </c>
    </row>
    <row r="258" spans="1:17" ht="30" customHeight="1" x14ac:dyDescent="0.35">
      <c r="A258" s="4"/>
      <c r="B258" s="4"/>
      <c r="C258" s="4"/>
      <c r="D258" s="4"/>
      <c r="E258" s="4"/>
      <c r="F258" s="51"/>
      <c r="G258" s="50" t="str">
        <f t="shared" si="12"/>
        <v/>
      </c>
      <c r="H258" s="50" t="str">
        <f>IF(A258="","",Data!$G$2)</f>
        <v/>
      </c>
      <c r="I258" s="4"/>
      <c r="J258" s="51"/>
      <c r="K258" s="4"/>
      <c r="L258" s="4"/>
      <c r="M258" s="49" t="e">
        <f>IF($E$4="Ydy",VLOOKUP(A258,LEADER!$N$17:$O$30,2,FALSE),VLOOKUP(A258,Data!$O$17:$P$28,2,FALSE))</f>
        <v>#N/A</v>
      </c>
      <c r="N258" s="49" t="str">
        <f t="shared" si="13"/>
        <v/>
      </c>
      <c r="O258" s="49" t="e">
        <f>IF($E$4="Ydy","E",VLOOKUP(N258,Data!$C$3:$D$137,2,FALSE))</f>
        <v>#N/A</v>
      </c>
      <c r="P258" s="49" t="str">
        <f>IF(A258="","",IFERROR(IF(E254="Ydy",VLOOKUP(B258,LEADER!B253:D373,3,FALSE),VLOOKUP(B258,Data!B253:E387,4,FALSE)),"ERROR"))</f>
        <v/>
      </c>
      <c r="Q258" s="49" t="e">
        <f t="shared" si="14"/>
        <v>#N/A</v>
      </c>
    </row>
    <row r="259" spans="1:17" ht="30" customHeight="1" x14ac:dyDescent="0.35">
      <c r="A259" s="4"/>
      <c r="B259" s="4"/>
      <c r="C259" s="4"/>
      <c r="D259" s="4"/>
      <c r="E259" s="4"/>
      <c r="F259" s="51"/>
      <c r="G259" s="50" t="str">
        <f t="shared" si="12"/>
        <v/>
      </c>
      <c r="H259" s="50" t="str">
        <f>IF(A259="","",Data!$G$2)</f>
        <v/>
      </c>
      <c r="I259" s="4"/>
      <c r="J259" s="51"/>
      <c r="K259" s="4"/>
      <c r="L259" s="4"/>
      <c r="M259" s="49" t="e">
        <f>IF($E$4="Ydy",VLOOKUP(A259,LEADER!$N$17:$O$30,2,FALSE),VLOOKUP(A259,Data!$O$17:$P$28,2,FALSE))</f>
        <v>#N/A</v>
      </c>
      <c r="N259" s="49" t="str">
        <f t="shared" si="13"/>
        <v/>
      </c>
      <c r="O259" s="49" t="e">
        <f>IF($E$4="Ydy","E",VLOOKUP(N259,Data!$C$3:$D$137,2,FALSE))</f>
        <v>#N/A</v>
      </c>
      <c r="P259" s="49" t="str">
        <f>IF(A259="","",IFERROR(IF(E255="Ydy",VLOOKUP(B259,LEADER!B254:D374,3,FALSE),VLOOKUP(B259,Data!B254:E388,4,FALSE)),"ERROR"))</f>
        <v/>
      </c>
      <c r="Q259" s="49" t="e">
        <f t="shared" si="14"/>
        <v>#N/A</v>
      </c>
    </row>
    <row r="260" spans="1:17" ht="30" customHeight="1" x14ac:dyDescent="0.35">
      <c r="A260" s="4"/>
      <c r="B260" s="4"/>
      <c r="C260" s="4"/>
      <c r="D260" s="4"/>
      <c r="E260" s="4"/>
      <c r="F260" s="51"/>
      <c r="G260" s="50" t="str">
        <f t="shared" si="12"/>
        <v/>
      </c>
      <c r="H260" s="50" t="str">
        <f>IF(A260="","",Data!$G$2)</f>
        <v/>
      </c>
      <c r="I260" s="4"/>
      <c r="J260" s="51"/>
      <c r="K260" s="4"/>
      <c r="L260" s="4"/>
      <c r="M260" s="49" t="e">
        <f>IF($E$4="Ydy",VLOOKUP(A260,LEADER!$N$17:$O$30,2,FALSE),VLOOKUP(A260,Data!$O$17:$P$28,2,FALSE))</f>
        <v>#N/A</v>
      </c>
      <c r="N260" s="49" t="str">
        <f t="shared" si="13"/>
        <v/>
      </c>
      <c r="O260" s="49" t="e">
        <f>IF($E$4="Ydy","E",VLOOKUP(N260,Data!$C$3:$D$137,2,FALSE))</f>
        <v>#N/A</v>
      </c>
      <c r="P260" s="49" t="str">
        <f>IF(A260="","",IFERROR(IF(E256="Ydy",VLOOKUP(B260,LEADER!B255:D375,3,FALSE),VLOOKUP(B260,Data!B255:E389,4,FALSE)),"ERROR"))</f>
        <v/>
      </c>
      <c r="Q260" s="49" t="e">
        <f t="shared" si="14"/>
        <v>#N/A</v>
      </c>
    </row>
    <row r="261" spans="1:17" ht="30" customHeight="1" x14ac:dyDescent="0.35">
      <c r="A261" s="4"/>
      <c r="B261" s="4"/>
      <c r="C261" s="4"/>
      <c r="D261" s="4"/>
      <c r="E261" s="4"/>
      <c r="F261" s="51"/>
      <c r="G261" s="50" t="str">
        <f t="shared" si="12"/>
        <v/>
      </c>
      <c r="H261" s="50" t="str">
        <f>IF(A261="","",Data!$G$2)</f>
        <v/>
      </c>
      <c r="I261" s="4"/>
      <c r="J261" s="51"/>
      <c r="K261" s="4"/>
      <c r="L261" s="4"/>
      <c r="M261" s="49" t="e">
        <f>IF($E$4="Ydy",VLOOKUP(A261,LEADER!$N$17:$O$30,2,FALSE),VLOOKUP(A261,Data!$O$17:$P$28,2,FALSE))</f>
        <v>#N/A</v>
      </c>
      <c r="N261" s="49" t="str">
        <f t="shared" si="13"/>
        <v/>
      </c>
      <c r="O261" s="49" t="e">
        <f>IF($E$4="Ydy","E",VLOOKUP(N261,Data!$C$3:$D$137,2,FALSE))</f>
        <v>#N/A</v>
      </c>
      <c r="P261" s="49" t="str">
        <f>IF(A261="","",IFERROR(IF(E257="Ydy",VLOOKUP(B261,LEADER!B256:D376,3,FALSE),VLOOKUP(B261,Data!B256:E390,4,FALSE)),"ERROR"))</f>
        <v/>
      </c>
      <c r="Q261" s="49" t="e">
        <f t="shared" si="14"/>
        <v>#N/A</v>
      </c>
    </row>
    <row r="262" spans="1:17" ht="30" customHeight="1" x14ac:dyDescent="0.35">
      <c r="A262" s="4"/>
      <c r="B262" s="4"/>
      <c r="C262" s="4"/>
      <c r="D262" s="4"/>
      <c r="E262" s="4"/>
      <c r="F262" s="51"/>
      <c r="G262" s="50" t="str">
        <f t="shared" si="12"/>
        <v/>
      </c>
      <c r="H262" s="50" t="str">
        <f>IF(A262="","",Data!$G$2)</f>
        <v/>
      </c>
      <c r="I262" s="4"/>
      <c r="J262" s="51"/>
      <c r="K262" s="4"/>
      <c r="L262" s="4"/>
      <c r="M262" s="49" t="e">
        <f>IF($E$4="Ydy",VLOOKUP(A262,LEADER!$N$17:$O$30,2,FALSE),VLOOKUP(A262,Data!$O$17:$P$28,2,FALSE))</f>
        <v>#N/A</v>
      </c>
      <c r="N262" s="49" t="str">
        <f t="shared" si="13"/>
        <v/>
      </c>
      <c r="O262" s="49" t="e">
        <f>IF($E$4="Ydy","E",VLOOKUP(N262,Data!$C$3:$D$137,2,FALSE))</f>
        <v>#N/A</v>
      </c>
      <c r="P262" s="49" t="str">
        <f>IF(A262="","",IFERROR(IF(E258="Ydy",VLOOKUP(B262,LEADER!B257:D377,3,FALSE),VLOOKUP(B262,Data!B257:E391,4,FALSE)),"ERROR"))</f>
        <v/>
      </c>
      <c r="Q262" s="49" t="e">
        <f t="shared" si="14"/>
        <v>#N/A</v>
      </c>
    </row>
    <row r="263" spans="1:17" ht="30" customHeight="1" x14ac:dyDescent="0.35">
      <c r="A263" s="4"/>
      <c r="B263" s="4"/>
      <c r="C263" s="4"/>
      <c r="D263" s="4"/>
      <c r="E263" s="4"/>
      <c r="F263" s="51"/>
      <c r="G263" s="50" t="str">
        <f t="shared" si="12"/>
        <v/>
      </c>
      <c r="H263" s="50" t="str">
        <f>IF(A263="","",Data!$G$2)</f>
        <v/>
      </c>
      <c r="I263" s="4"/>
      <c r="J263" s="51"/>
      <c r="K263" s="4"/>
      <c r="L263" s="4"/>
      <c r="M263" s="49" t="e">
        <f>IF($E$4="Ydy",VLOOKUP(A263,LEADER!$N$17:$O$30,2,FALSE),VLOOKUP(A263,Data!$O$17:$P$28,2,FALSE))</f>
        <v>#N/A</v>
      </c>
      <c r="N263" s="49" t="str">
        <f t="shared" si="13"/>
        <v/>
      </c>
      <c r="O263" s="49" t="e">
        <f>IF($E$4="Ydy","E",VLOOKUP(N263,Data!$C$3:$D$137,2,FALSE))</f>
        <v>#N/A</v>
      </c>
      <c r="P263" s="49" t="str">
        <f>IF(A263="","",IFERROR(IF(E259="Ydy",VLOOKUP(B263,LEADER!B258:D378,3,FALSE),VLOOKUP(B263,Data!B258:E392,4,FALSE)),"ERROR"))</f>
        <v/>
      </c>
      <c r="Q263" s="49" t="e">
        <f t="shared" si="14"/>
        <v>#N/A</v>
      </c>
    </row>
    <row r="264" spans="1:17" ht="30" customHeight="1" x14ac:dyDescent="0.35">
      <c r="A264" s="4"/>
      <c r="B264" s="4"/>
      <c r="C264" s="4"/>
      <c r="D264" s="4"/>
      <c r="E264" s="4"/>
      <c r="F264" s="51"/>
      <c r="G264" s="50" t="str">
        <f t="shared" si="12"/>
        <v/>
      </c>
      <c r="H264" s="50" t="str">
        <f>IF(A264="","",Data!$G$2)</f>
        <v/>
      </c>
      <c r="I264" s="4"/>
      <c r="J264" s="51"/>
      <c r="K264" s="4"/>
      <c r="L264" s="4"/>
      <c r="M264" s="49" t="e">
        <f>IF($E$4="Ydy",VLOOKUP(A264,LEADER!$N$17:$O$30,2,FALSE),VLOOKUP(A264,Data!$O$17:$P$28,2,FALSE))</f>
        <v>#N/A</v>
      </c>
      <c r="N264" s="49" t="str">
        <f t="shared" si="13"/>
        <v/>
      </c>
      <c r="O264" s="49" t="e">
        <f>IF($E$4="Ydy","E",VLOOKUP(N264,Data!$C$3:$D$137,2,FALSE))</f>
        <v>#N/A</v>
      </c>
      <c r="P264" s="49" t="str">
        <f>IF(A264="","",IFERROR(IF(E260="Ydy",VLOOKUP(B264,LEADER!B259:D379,3,FALSE),VLOOKUP(B264,Data!B259:E393,4,FALSE)),"ERROR"))</f>
        <v/>
      </c>
      <c r="Q264" s="49" t="e">
        <f t="shared" si="14"/>
        <v>#N/A</v>
      </c>
    </row>
    <row r="265" spans="1:17" ht="30" customHeight="1" x14ac:dyDescent="0.35">
      <c r="A265" s="4"/>
      <c r="B265" s="4"/>
      <c r="C265" s="4"/>
      <c r="D265" s="4"/>
      <c r="E265" s="4"/>
      <c r="F265" s="51"/>
      <c r="G265" s="50" t="str">
        <f t="shared" si="12"/>
        <v/>
      </c>
      <c r="H265" s="50" t="str">
        <f>IF(A265="","",Data!$G$2)</f>
        <v/>
      </c>
      <c r="I265" s="4"/>
      <c r="J265" s="51"/>
      <c r="K265" s="4"/>
      <c r="L265" s="4"/>
      <c r="M265" s="49" t="e">
        <f>IF($E$4="Ydy",VLOOKUP(A265,LEADER!$N$17:$O$30,2,FALSE),VLOOKUP(A265,Data!$O$17:$P$28,2,FALSE))</f>
        <v>#N/A</v>
      </c>
      <c r="N265" s="49" t="str">
        <f t="shared" si="13"/>
        <v/>
      </c>
      <c r="O265" s="49" t="e">
        <f>IF($E$4="Ydy","E",VLOOKUP(N265,Data!$C$3:$D$137,2,FALSE))</f>
        <v>#N/A</v>
      </c>
      <c r="P265" s="49" t="str">
        <f>IF(A265="","",IFERROR(IF(E261="Ydy",VLOOKUP(B265,LEADER!B260:D380,3,FALSE),VLOOKUP(B265,Data!B260:E394,4,FALSE)),"ERROR"))</f>
        <v/>
      </c>
      <c r="Q265" s="49" t="e">
        <f t="shared" si="14"/>
        <v>#N/A</v>
      </c>
    </row>
    <row r="266" spans="1:17" ht="30" customHeight="1" x14ac:dyDescent="0.35">
      <c r="A266" s="4"/>
      <c r="B266" s="4"/>
      <c r="C266" s="4"/>
      <c r="D266" s="4"/>
      <c r="E266" s="4"/>
      <c r="F266" s="51"/>
      <c r="G266" s="50" t="str">
        <f t="shared" si="12"/>
        <v/>
      </c>
      <c r="H266" s="50" t="str">
        <f>IF(A266="","",Data!$G$2)</f>
        <v/>
      </c>
      <c r="I266" s="4"/>
      <c r="J266" s="51"/>
      <c r="K266" s="4"/>
      <c r="L266" s="4"/>
      <c r="M266" s="49" t="e">
        <f>IF($E$4="Ydy",VLOOKUP(A266,LEADER!$N$17:$O$30,2,FALSE),VLOOKUP(A266,Data!$O$17:$P$28,2,FALSE))</f>
        <v>#N/A</v>
      </c>
      <c r="N266" s="49" t="str">
        <f t="shared" si="13"/>
        <v/>
      </c>
      <c r="O266" s="49" t="e">
        <f>IF($E$4="Ydy","E",VLOOKUP(N266,Data!$C$3:$D$137,2,FALSE))</f>
        <v>#N/A</v>
      </c>
      <c r="P266" s="49" t="str">
        <f>IF(A266="","",IFERROR(IF(E262="Ydy",VLOOKUP(B266,LEADER!B261:D381,3,FALSE),VLOOKUP(B266,Data!B261:E395,4,FALSE)),"ERROR"))</f>
        <v/>
      </c>
      <c r="Q266" s="49" t="e">
        <f t="shared" si="14"/>
        <v>#N/A</v>
      </c>
    </row>
    <row r="267" spans="1:17" ht="30" customHeight="1" x14ac:dyDescent="0.35">
      <c r="A267" s="4"/>
      <c r="B267" s="4"/>
      <c r="C267" s="4"/>
      <c r="D267" s="4"/>
      <c r="E267" s="4"/>
      <c r="F267" s="51"/>
      <c r="G267" s="50" t="str">
        <f t="shared" ref="G267:G330" si="15">IF(A267="","","Ydy")</f>
        <v/>
      </c>
      <c r="H267" s="50" t="str">
        <f>IF(A267="","",Data!$G$2)</f>
        <v/>
      </c>
      <c r="I267" s="4"/>
      <c r="J267" s="51"/>
      <c r="K267" s="4"/>
      <c r="L267" s="4"/>
      <c r="M267" s="49" t="e">
        <f>IF($E$4="Ydy",VLOOKUP(A267,LEADER!$N$17:$O$30,2,FALSE),VLOOKUP(A267,Data!$O$17:$P$28,2,FALSE))</f>
        <v>#N/A</v>
      </c>
      <c r="N267" s="49" t="str">
        <f t="shared" ref="N267:N330" si="16">A267&amp;B267</f>
        <v/>
      </c>
      <c r="O267" s="49" t="e">
        <f>IF($E$4="Ydy","E",VLOOKUP(N267,Data!$C$3:$D$137,2,FALSE))</f>
        <v>#N/A</v>
      </c>
      <c r="P267" s="49" t="str">
        <f>IF(A267="","",IFERROR(IF(E263="Ydy",VLOOKUP(B267,LEADER!B262:D382,3,FALSE),VLOOKUP(B267,Data!B262:E396,4,FALSE)),"ERROR"))</f>
        <v/>
      </c>
      <c r="Q267" s="49" t="e">
        <f t="shared" ref="Q267:Q330" si="17">IF(OR(AND(O267="A",D267="Refeniw"),AND(O267="B",D267="Cyfalaf"),AND(O267="D",D267="Cyfalaf"),AND(O267="D",D267="Refeniw"),AND(O267="E",D267="Gwirioneddol"),AND(O267="E",D267="Mewn Nwyddau"),D267=""),"YES","NO")</f>
        <v>#N/A</v>
      </c>
    </row>
    <row r="268" spans="1:17" ht="30" customHeight="1" x14ac:dyDescent="0.35">
      <c r="A268" s="4"/>
      <c r="B268" s="4"/>
      <c r="C268" s="4"/>
      <c r="D268" s="4"/>
      <c r="E268" s="4"/>
      <c r="F268" s="51"/>
      <c r="G268" s="50" t="str">
        <f t="shared" si="15"/>
        <v/>
      </c>
      <c r="H268" s="50" t="str">
        <f>IF(A268="","",Data!$G$2)</f>
        <v/>
      </c>
      <c r="I268" s="4"/>
      <c r="J268" s="51"/>
      <c r="K268" s="4"/>
      <c r="L268" s="4"/>
      <c r="M268" s="49" t="e">
        <f>IF($E$4="Ydy",VLOOKUP(A268,LEADER!$N$17:$O$30,2,FALSE),VLOOKUP(A268,Data!$O$17:$P$28,2,FALSE))</f>
        <v>#N/A</v>
      </c>
      <c r="N268" s="49" t="str">
        <f t="shared" si="16"/>
        <v/>
      </c>
      <c r="O268" s="49" t="e">
        <f>IF($E$4="Ydy","E",VLOOKUP(N268,Data!$C$3:$D$137,2,FALSE))</f>
        <v>#N/A</v>
      </c>
      <c r="P268" s="49" t="str">
        <f>IF(A268="","",IFERROR(IF(E264="Ydy",VLOOKUP(B268,LEADER!B263:D383,3,FALSE),VLOOKUP(B268,Data!B263:E397,4,FALSE)),"ERROR"))</f>
        <v/>
      </c>
      <c r="Q268" s="49" t="e">
        <f t="shared" si="17"/>
        <v>#N/A</v>
      </c>
    </row>
    <row r="269" spans="1:17" ht="30" customHeight="1" x14ac:dyDescent="0.35">
      <c r="A269" s="4"/>
      <c r="B269" s="4"/>
      <c r="C269" s="4"/>
      <c r="D269" s="4"/>
      <c r="E269" s="4"/>
      <c r="F269" s="51"/>
      <c r="G269" s="50" t="str">
        <f t="shared" si="15"/>
        <v/>
      </c>
      <c r="H269" s="50" t="str">
        <f>IF(A269="","",Data!$G$2)</f>
        <v/>
      </c>
      <c r="I269" s="4"/>
      <c r="J269" s="51"/>
      <c r="K269" s="4"/>
      <c r="L269" s="4"/>
      <c r="M269" s="49" t="e">
        <f>IF($E$4="Ydy",VLOOKUP(A269,LEADER!$N$17:$O$30,2,FALSE),VLOOKUP(A269,Data!$O$17:$P$28,2,FALSE))</f>
        <v>#N/A</v>
      </c>
      <c r="N269" s="49" t="str">
        <f t="shared" si="16"/>
        <v/>
      </c>
      <c r="O269" s="49" t="e">
        <f>IF($E$4="Ydy","E",VLOOKUP(N269,Data!$C$3:$D$137,2,FALSE))</f>
        <v>#N/A</v>
      </c>
      <c r="P269" s="49" t="str">
        <f>IF(A269="","",IFERROR(IF(E265="Ydy",VLOOKUP(B269,LEADER!B264:D384,3,FALSE),VLOOKUP(B269,Data!B264:E398,4,FALSE)),"ERROR"))</f>
        <v/>
      </c>
      <c r="Q269" s="49" t="e">
        <f t="shared" si="17"/>
        <v>#N/A</v>
      </c>
    </row>
    <row r="270" spans="1:17" ht="30" customHeight="1" x14ac:dyDescent="0.35">
      <c r="A270" s="4"/>
      <c r="B270" s="4"/>
      <c r="C270" s="4"/>
      <c r="D270" s="4"/>
      <c r="E270" s="4"/>
      <c r="F270" s="51"/>
      <c r="G270" s="50" t="str">
        <f t="shared" si="15"/>
        <v/>
      </c>
      <c r="H270" s="50" t="str">
        <f>IF(A270="","",Data!$G$2)</f>
        <v/>
      </c>
      <c r="I270" s="4"/>
      <c r="J270" s="51"/>
      <c r="K270" s="4"/>
      <c r="L270" s="4"/>
      <c r="M270" s="49" t="e">
        <f>IF($E$4="Ydy",VLOOKUP(A270,LEADER!$N$17:$O$30,2,FALSE),VLOOKUP(A270,Data!$O$17:$P$28,2,FALSE))</f>
        <v>#N/A</v>
      </c>
      <c r="N270" s="49" t="str">
        <f t="shared" si="16"/>
        <v/>
      </c>
      <c r="O270" s="49" t="e">
        <f>IF($E$4="Ydy","E",VLOOKUP(N270,Data!$C$3:$D$137,2,FALSE))</f>
        <v>#N/A</v>
      </c>
      <c r="P270" s="49" t="str">
        <f>IF(A270="","",IFERROR(IF(E266="Ydy",VLOOKUP(B270,LEADER!B265:D385,3,FALSE),VLOOKUP(B270,Data!B265:E399,4,FALSE)),"ERROR"))</f>
        <v/>
      </c>
      <c r="Q270" s="49" t="e">
        <f t="shared" si="17"/>
        <v>#N/A</v>
      </c>
    </row>
    <row r="271" spans="1:17" ht="30" customHeight="1" x14ac:dyDescent="0.35">
      <c r="A271" s="4"/>
      <c r="B271" s="4"/>
      <c r="C271" s="4"/>
      <c r="D271" s="4"/>
      <c r="E271" s="4"/>
      <c r="F271" s="51"/>
      <c r="G271" s="50" t="str">
        <f t="shared" si="15"/>
        <v/>
      </c>
      <c r="H271" s="50" t="str">
        <f>IF(A271="","",Data!$G$2)</f>
        <v/>
      </c>
      <c r="I271" s="4"/>
      <c r="J271" s="51"/>
      <c r="K271" s="4"/>
      <c r="L271" s="4"/>
      <c r="M271" s="49" t="e">
        <f>IF($E$4="Ydy",VLOOKUP(A271,LEADER!$N$17:$O$30,2,FALSE),VLOOKUP(A271,Data!$O$17:$P$28,2,FALSE))</f>
        <v>#N/A</v>
      </c>
      <c r="N271" s="49" t="str">
        <f t="shared" si="16"/>
        <v/>
      </c>
      <c r="O271" s="49" t="e">
        <f>IF($E$4="Ydy","E",VLOOKUP(N271,Data!$C$3:$D$137,2,FALSE))</f>
        <v>#N/A</v>
      </c>
      <c r="P271" s="49" t="str">
        <f>IF(A271="","",IFERROR(IF(E267="Ydy",VLOOKUP(B271,LEADER!B266:D386,3,FALSE),VLOOKUP(B271,Data!B266:E400,4,FALSE)),"ERROR"))</f>
        <v/>
      </c>
      <c r="Q271" s="49" t="e">
        <f t="shared" si="17"/>
        <v>#N/A</v>
      </c>
    </row>
    <row r="272" spans="1:17" ht="30" customHeight="1" x14ac:dyDescent="0.35">
      <c r="A272" s="4"/>
      <c r="B272" s="4"/>
      <c r="C272" s="4"/>
      <c r="D272" s="4"/>
      <c r="E272" s="4"/>
      <c r="F272" s="51"/>
      <c r="G272" s="50" t="str">
        <f t="shared" si="15"/>
        <v/>
      </c>
      <c r="H272" s="50" t="str">
        <f>IF(A272="","",Data!$G$2)</f>
        <v/>
      </c>
      <c r="I272" s="4"/>
      <c r="J272" s="51"/>
      <c r="K272" s="4"/>
      <c r="L272" s="4"/>
      <c r="M272" s="49" t="e">
        <f>IF($E$4="Ydy",VLOOKUP(A272,LEADER!$N$17:$O$30,2,FALSE),VLOOKUP(A272,Data!$O$17:$P$28,2,FALSE))</f>
        <v>#N/A</v>
      </c>
      <c r="N272" s="49" t="str">
        <f t="shared" si="16"/>
        <v/>
      </c>
      <c r="O272" s="49" t="e">
        <f>IF($E$4="Ydy","E",VLOOKUP(N272,Data!$C$3:$D$137,2,FALSE))</f>
        <v>#N/A</v>
      </c>
      <c r="P272" s="49" t="str">
        <f>IF(A272="","",IFERROR(IF(E268="Ydy",VLOOKUP(B272,LEADER!B267:D387,3,FALSE),VLOOKUP(B272,Data!B267:E401,4,FALSE)),"ERROR"))</f>
        <v/>
      </c>
      <c r="Q272" s="49" t="e">
        <f t="shared" si="17"/>
        <v>#N/A</v>
      </c>
    </row>
    <row r="273" spans="1:17" ht="30" customHeight="1" x14ac:dyDescent="0.35">
      <c r="A273" s="4"/>
      <c r="B273" s="4"/>
      <c r="C273" s="4"/>
      <c r="D273" s="4"/>
      <c r="E273" s="4"/>
      <c r="F273" s="51"/>
      <c r="G273" s="50" t="str">
        <f t="shared" si="15"/>
        <v/>
      </c>
      <c r="H273" s="50" t="str">
        <f>IF(A273="","",Data!$G$2)</f>
        <v/>
      </c>
      <c r="I273" s="4"/>
      <c r="J273" s="51"/>
      <c r="K273" s="4"/>
      <c r="L273" s="4"/>
      <c r="M273" s="49" t="e">
        <f>IF($E$4="Ydy",VLOOKUP(A273,LEADER!$N$17:$O$30,2,FALSE),VLOOKUP(A273,Data!$O$17:$P$28,2,FALSE))</f>
        <v>#N/A</v>
      </c>
      <c r="N273" s="49" t="str">
        <f t="shared" si="16"/>
        <v/>
      </c>
      <c r="O273" s="49" t="e">
        <f>IF($E$4="Ydy","E",VLOOKUP(N273,Data!$C$3:$D$137,2,FALSE))</f>
        <v>#N/A</v>
      </c>
      <c r="P273" s="49" t="str">
        <f>IF(A273="","",IFERROR(IF(E269="Ydy",VLOOKUP(B273,LEADER!B268:D388,3,FALSE),VLOOKUP(B273,Data!B268:E402,4,FALSE)),"ERROR"))</f>
        <v/>
      </c>
      <c r="Q273" s="49" t="e">
        <f t="shared" si="17"/>
        <v>#N/A</v>
      </c>
    </row>
    <row r="274" spans="1:17" ht="30" customHeight="1" x14ac:dyDescent="0.35">
      <c r="A274" s="4"/>
      <c r="B274" s="4"/>
      <c r="C274" s="4"/>
      <c r="D274" s="4"/>
      <c r="E274" s="4"/>
      <c r="F274" s="51"/>
      <c r="G274" s="50" t="str">
        <f t="shared" si="15"/>
        <v/>
      </c>
      <c r="H274" s="50" t="str">
        <f>IF(A274="","",Data!$G$2)</f>
        <v/>
      </c>
      <c r="I274" s="4"/>
      <c r="J274" s="51"/>
      <c r="K274" s="4"/>
      <c r="L274" s="4"/>
      <c r="M274" s="49" t="e">
        <f>IF($E$4="Ydy",VLOOKUP(A274,LEADER!$N$17:$O$30,2,FALSE),VLOOKUP(A274,Data!$O$17:$P$28,2,FALSE))</f>
        <v>#N/A</v>
      </c>
      <c r="N274" s="49" t="str">
        <f t="shared" si="16"/>
        <v/>
      </c>
      <c r="O274" s="49" t="e">
        <f>IF($E$4="Ydy","E",VLOOKUP(N274,Data!$C$3:$D$137,2,FALSE))</f>
        <v>#N/A</v>
      </c>
      <c r="P274" s="49" t="str">
        <f>IF(A274="","",IFERROR(IF(E270="Ydy",VLOOKUP(B274,LEADER!B269:D389,3,FALSE),VLOOKUP(B274,Data!B269:E403,4,FALSE)),"ERROR"))</f>
        <v/>
      </c>
      <c r="Q274" s="49" t="e">
        <f t="shared" si="17"/>
        <v>#N/A</v>
      </c>
    </row>
    <row r="275" spans="1:17" ht="30" customHeight="1" x14ac:dyDescent="0.35">
      <c r="A275" s="4"/>
      <c r="B275" s="4"/>
      <c r="C275" s="4"/>
      <c r="D275" s="4"/>
      <c r="E275" s="4"/>
      <c r="F275" s="51"/>
      <c r="G275" s="50" t="str">
        <f t="shared" si="15"/>
        <v/>
      </c>
      <c r="H275" s="50" t="str">
        <f>IF(A275="","",Data!$G$2)</f>
        <v/>
      </c>
      <c r="I275" s="4"/>
      <c r="J275" s="51"/>
      <c r="K275" s="4"/>
      <c r="L275" s="4"/>
      <c r="M275" s="49" t="e">
        <f>IF($E$4="Ydy",VLOOKUP(A275,LEADER!$N$17:$O$30,2,FALSE),VLOOKUP(A275,Data!$O$17:$P$28,2,FALSE))</f>
        <v>#N/A</v>
      </c>
      <c r="N275" s="49" t="str">
        <f t="shared" si="16"/>
        <v/>
      </c>
      <c r="O275" s="49" t="e">
        <f>IF($E$4="Ydy","E",VLOOKUP(N275,Data!$C$3:$D$137,2,FALSE))</f>
        <v>#N/A</v>
      </c>
      <c r="P275" s="49" t="str">
        <f>IF(A275="","",IFERROR(IF(E271="Ydy",VLOOKUP(B275,LEADER!B270:D390,3,FALSE),VLOOKUP(B275,Data!B270:E404,4,FALSE)),"ERROR"))</f>
        <v/>
      </c>
      <c r="Q275" s="49" t="e">
        <f t="shared" si="17"/>
        <v>#N/A</v>
      </c>
    </row>
    <row r="276" spans="1:17" ht="30" customHeight="1" x14ac:dyDescent="0.35">
      <c r="A276" s="4"/>
      <c r="B276" s="4"/>
      <c r="C276" s="4"/>
      <c r="D276" s="4"/>
      <c r="E276" s="4"/>
      <c r="F276" s="51"/>
      <c r="G276" s="50" t="str">
        <f t="shared" si="15"/>
        <v/>
      </c>
      <c r="H276" s="50" t="str">
        <f>IF(A276="","",Data!$G$2)</f>
        <v/>
      </c>
      <c r="I276" s="4"/>
      <c r="J276" s="51"/>
      <c r="K276" s="4"/>
      <c r="L276" s="4"/>
      <c r="M276" s="49" t="e">
        <f>IF($E$4="Ydy",VLOOKUP(A276,LEADER!$N$17:$O$30,2,FALSE),VLOOKUP(A276,Data!$O$17:$P$28,2,FALSE))</f>
        <v>#N/A</v>
      </c>
      <c r="N276" s="49" t="str">
        <f t="shared" si="16"/>
        <v/>
      </c>
      <c r="O276" s="49" t="e">
        <f>IF($E$4="Ydy","E",VLOOKUP(N276,Data!$C$3:$D$137,2,FALSE))</f>
        <v>#N/A</v>
      </c>
      <c r="P276" s="49" t="str">
        <f>IF(A276="","",IFERROR(IF(E272="Ydy",VLOOKUP(B276,LEADER!B271:D391,3,FALSE),VLOOKUP(B276,Data!B271:E405,4,FALSE)),"ERROR"))</f>
        <v/>
      </c>
      <c r="Q276" s="49" t="e">
        <f t="shared" si="17"/>
        <v>#N/A</v>
      </c>
    </row>
    <row r="277" spans="1:17" ht="30" customHeight="1" x14ac:dyDescent="0.35">
      <c r="A277" s="4"/>
      <c r="B277" s="4"/>
      <c r="C277" s="4"/>
      <c r="D277" s="4"/>
      <c r="E277" s="4"/>
      <c r="F277" s="51"/>
      <c r="G277" s="50" t="str">
        <f t="shared" si="15"/>
        <v/>
      </c>
      <c r="H277" s="50" t="str">
        <f>IF(A277="","",Data!$G$2)</f>
        <v/>
      </c>
      <c r="I277" s="4"/>
      <c r="J277" s="51"/>
      <c r="K277" s="4"/>
      <c r="L277" s="4"/>
      <c r="M277" s="49" t="e">
        <f>IF($E$4="Ydy",VLOOKUP(A277,LEADER!$N$17:$O$30,2,FALSE),VLOOKUP(A277,Data!$O$17:$P$28,2,FALSE))</f>
        <v>#N/A</v>
      </c>
      <c r="N277" s="49" t="str">
        <f t="shared" si="16"/>
        <v/>
      </c>
      <c r="O277" s="49" t="e">
        <f>IF($E$4="Ydy","E",VLOOKUP(N277,Data!$C$3:$D$137,2,FALSE))</f>
        <v>#N/A</v>
      </c>
      <c r="P277" s="49" t="str">
        <f>IF(A277="","",IFERROR(IF(E273="Ydy",VLOOKUP(B277,LEADER!B272:D392,3,FALSE),VLOOKUP(B277,Data!B272:E406,4,FALSE)),"ERROR"))</f>
        <v/>
      </c>
      <c r="Q277" s="49" t="e">
        <f t="shared" si="17"/>
        <v>#N/A</v>
      </c>
    </row>
    <row r="278" spans="1:17" ht="30" customHeight="1" x14ac:dyDescent="0.35">
      <c r="A278" s="4"/>
      <c r="B278" s="4"/>
      <c r="C278" s="4"/>
      <c r="D278" s="4"/>
      <c r="E278" s="4"/>
      <c r="F278" s="51"/>
      <c r="G278" s="50" t="str">
        <f t="shared" si="15"/>
        <v/>
      </c>
      <c r="H278" s="50" t="str">
        <f>IF(A278="","",Data!$G$2)</f>
        <v/>
      </c>
      <c r="I278" s="4"/>
      <c r="J278" s="51"/>
      <c r="K278" s="4"/>
      <c r="L278" s="4"/>
      <c r="M278" s="49" t="e">
        <f>IF($E$4="Ydy",VLOOKUP(A278,LEADER!$N$17:$O$30,2,FALSE),VLOOKUP(A278,Data!$O$17:$P$28,2,FALSE))</f>
        <v>#N/A</v>
      </c>
      <c r="N278" s="49" t="str">
        <f t="shared" si="16"/>
        <v/>
      </c>
      <c r="O278" s="49" t="e">
        <f>IF($E$4="Ydy","E",VLOOKUP(N278,Data!$C$3:$D$137,2,FALSE))</f>
        <v>#N/A</v>
      </c>
      <c r="P278" s="49" t="str">
        <f>IF(A278="","",IFERROR(IF(E274="Ydy",VLOOKUP(B278,LEADER!B273:D393,3,FALSE),VLOOKUP(B278,Data!B273:E407,4,FALSE)),"ERROR"))</f>
        <v/>
      </c>
      <c r="Q278" s="49" t="e">
        <f t="shared" si="17"/>
        <v>#N/A</v>
      </c>
    </row>
    <row r="279" spans="1:17" ht="30" customHeight="1" x14ac:dyDescent="0.35">
      <c r="A279" s="4"/>
      <c r="B279" s="4"/>
      <c r="C279" s="4"/>
      <c r="D279" s="4"/>
      <c r="E279" s="4"/>
      <c r="F279" s="51"/>
      <c r="G279" s="50" t="str">
        <f t="shared" si="15"/>
        <v/>
      </c>
      <c r="H279" s="50" t="str">
        <f>IF(A279="","",Data!$G$2)</f>
        <v/>
      </c>
      <c r="I279" s="4"/>
      <c r="J279" s="51"/>
      <c r="K279" s="4"/>
      <c r="L279" s="4"/>
      <c r="M279" s="49" t="e">
        <f>IF($E$4="Ydy",VLOOKUP(A279,LEADER!$N$17:$O$30,2,FALSE),VLOOKUP(A279,Data!$O$17:$P$28,2,FALSE))</f>
        <v>#N/A</v>
      </c>
      <c r="N279" s="49" t="str">
        <f t="shared" si="16"/>
        <v/>
      </c>
      <c r="O279" s="49" t="e">
        <f>IF($E$4="Ydy","E",VLOOKUP(N279,Data!$C$3:$D$137,2,FALSE))</f>
        <v>#N/A</v>
      </c>
      <c r="P279" s="49" t="str">
        <f>IF(A279="","",IFERROR(IF(E275="Ydy",VLOOKUP(B279,LEADER!B274:D394,3,FALSE),VLOOKUP(B279,Data!B274:E408,4,FALSE)),"ERROR"))</f>
        <v/>
      </c>
      <c r="Q279" s="49" t="e">
        <f t="shared" si="17"/>
        <v>#N/A</v>
      </c>
    </row>
    <row r="280" spans="1:17" ht="30" customHeight="1" x14ac:dyDescent="0.35">
      <c r="A280" s="4"/>
      <c r="B280" s="4"/>
      <c r="C280" s="4"/>
      <c r="D280" s="4"/>
      <c r="E280" s="4"/>
      <c r="F280" s="51"/>
      <c r="G280" s="50" t="str">
        <f t="shared" si="15"/>
        <v/>
      </c>
      <c r="H280" s="50" t="str">
        <f>IF(A280="","",Data!$G$2)</f>
        <v/>
      </c>
      <c r="I280" s="4"/>
      <c r="J280" s="51"/>
      <c r="K280" s="4"/>
      <c r="L280" s="4"/>
      <c r="M280" s="49" t="e">
        <f>IF($E$4="Ydy",VLOOKUP(A280,LEADER!$N$17:$O$30,2,FALSE),VLOOKUP(A280,Data!$O$17:$P$28,2,FALSE))</f>
        <v>#N/A</v>
      </c>
      <c r="N280" s="49" t="str">
        <f t="shared" si="16"/>
        <v/>
      </c>
      <c r="O280" s="49" t="e">
        <f>IF($E$4="Ydy","E",VLOOKUP(N280,Data!$C$3:$D$137,2,FALSE))</f>
        <v>#N/A</v>
      </c>
      <c r="P280" s="49" t="str">
        <f>IF(A280="","",IFERROR(IF(E276="Ydy",VLOOKUP(B280,LEADER!B275:D395,3,FALSE),VLOOKUP(B280,Data!B275:E409,4,FALSE)),"ERROR"))</f>
        <v/>
      </c>
      <c r="Q280" s="49" t="e">
        <f t="shared" si="17"/>
        <v>#N/A</v>
      </c>
    </row>
    <row r="281" spans="1:17" ht="30" customHeight="1" x14ac:dyDescent="0.35">
      <c r="A281" s="4"/>
      <c r="B281" s="4"/>
      <c r="C281" s="4"/>
      <c r="D281" s="4"/>
      <c r="E281" s="4"/>
      <c r="F281" s="51"/>
      <c r="G281" s="50" t="str">
        <f t="shared" si="15"/>
        <v/>
      </c>
      <c r="H281" s="50" t="str">
        <f>IF(A281="","",Data!$G$2)</f>
        <v/>
      </c>
      <c r="I281" s="4"/>
      <c r="J281" s="51"/>
      <c r="K281" s="4"/>
      <c r="L281" s="4"/>
      <c r="M281" s="49" t="e">
        <f>IF($E$4="Ydy",VLOOKUP(A281,LEADER!$N$17:$O$30,2,FALSE),VLOOKUP(A281,Data!$O$17:$P$28,2,FALSE))</f>
        <v>#N/A</v>
      </c>
      <c r="N281" s="49" t="str">
        <f t="shared" si="16"/>
        <v/>
      </c>
      <c r="O281" s="49" t="e">
        <f>IF($E$4="Ydy","E",VLOOKUP(N281,Data!$C$3:$D$137,2,FALSE))</f>
        <v>#N/A</v>
      </c>
      <c r="P281" s="49" t="str">
        <f>IF(A281="","",IFERROR(IF(E277="Ydy",VLOOKUP(B281,LEADER!B276:D396,3,FALSE),VLOOKUP(B281,Data!B276:E410,4,FALSE)),"ERROR"))</f>
        <v/>
      </c>
      <c r="Q281" s="49" t="e">
        <f t="shared" si="17"/>
        <v>#N/A</v>
      </c>
    </row>
    <row r="282" spans="1:17" ht="30" customHeight="1" x14ac:dyDescent="0.35">
      <c r="A282" s="4"/>
      <c r="B282" s="4"/>
      <c r="C282" s="4"/>
      <c r="D282" s="4"/>
      <c r="E282" s="4"/>
      <c r="F282" s="51"/>
      <c r="G282" s="50" t="str">
        <f t="shared" si="15"/>
        <v/>
      </c>
      <c r="H282" s="50" t="str">
        <f>IF(A282="","",Data!$G$2)</f>
        <v/>
      </c>
      <c r="I282" s="4"/>
      <c r="J282" s="51"/>
      <c r="K282" s="4"/>
      <c r="L282" s="4"/>
      <c r="M282" s="49" t="e">
        <f>IF($E$4="Ydy",VLOOKUP(A282,LEADER!$N$17:$O$30,2,FALSE),VLOOKUP(A282,Data!$O$17:$P$28,2,FALSE))</f>
        <v>#N/A</v>
      </c>
      <c r="N282" s="49" t="str">
        <f t="shared" si="16"/>
        <v/>
      </c>
      <c r="O282" s="49" t="e">
        <f>IF($E$4="Ydy","E",VLOOKUP(N282,Data!$C$3:$D$137,2,FALSE))</f>
        <v>#N/A</v>
      </c>
      <c r="P282" s="49" t="str">
        <f>IF(A282="","",IFERROR(IF(E278="Ydy",VLOOKUP(B282,LEADER!B277:D397,3,FALSE),VLOOKUP(B282,Data!B277:E411,4,FALSE)),"ERROR"))</f>
        <v/>
      </c>
      <c r="Q282" s="49" t="e">
        <f t="shared" si="17"/>
        <v>#N/A</v>
      </c>
    </row>
    <row r="283" spans="1:17" ht="30" customHeight="1" x14ac:dyDescent="0.35">
      <c r="A283" s="4"/>
      <c r="B283" s="4"/>
      <c r="C283" s="4"/>
      <c r="D283" s="4"/>
      <c r="E283" s="4"/>
      <c r="F283" s="51"/>
      <c r="G283" s="50" t="str">
        <f t="shared" si="15"/>
        <v/>
      </c>
      <c r="H283" s="50" t="str">
        <f>IF(A283="","",Data!$G$2)</f>
        <v/>
      </c>
      <c r="I283" s="4"/>
      <c r="J283" s="51"/>
      <c r="K283" s="4"/>
      <c r="L283" s="4"/>
      <c r="M283" s="49" t="e">
        <f>IF($E$4="Ydy",VLOOKUP(A283,LEADER!$N$17:$O$30,2,FALSE),VLOOKUP(A283,Data!$O$17:$P$28,2,FALSE))</f>
        <v>#N/A</v>
      </c>
      <c r="N283" s="49" t="str">
        <f t="shared" si="16"/>
        <v/>
      </c>
      <c r="O283" s="49" t="e">
        <f>IF($E$4="Ydy","E",VLOOKUP(N283,Data!$C$3:$D$137,2,FALSE))</f>
        <v>#N/A</v>
      </c>
      <c r="P283" s="49" t="str">
        <f>IF(A283="","",IFERROR(IF(E279="Ydy",VLOOKUP(B283,LEADER!B278:D398,3,FALSE),VLOOKUP(B283,Data!B278:E412,4,FALSE)),"ERROR"))</f>
        <v/>
      </c>
      <c r="Q283" s="49" t="e">
        <f t="shared" si="17"/>
        <v>#N/A</v>
      </c>
    </row>
    <row r="284" spans="1:17" ht="30" customHeight="1" x14ac:dyDescent="0.35">
      <c r="A284" s="4"/>
      <c r="B284" s="4"/>
      <c r="C284" s="4"/>
      <c r="D284" s="4"/>
      <c r="E284" s="4"/>
      <c r="F284" s="51"/>
      <c r="G284" s="50" t="str">
        <f t="shared" si="15"/>
        <v/>
      </c>
      <c r="H284" s="50" t="str">
        <f>IF(A284="","",Data!$G$2)</f>
        <v/>
      </c>
      <c r="I284" s="4"/>
      <c r="J284" s="51"/>
      <c r="K284" s="4"/>
      <c r="L284" s="4"/>
      <c r="M284" s="49" t="e">
        <f>IF($E$4="Ydy",VLOOKUP(A284,LEADER!$N$17:$O$30,2,FALSE),VLOOKUP(A284,Data!$O$17:$P$28,2,FALSE))</f>
        <v>#N/A</v>
      </c>
      <c r="N284" s="49" t="str">
        <f t="shared" si="16"/>
        <v/>
      </c>
      <c r="O284" s="49" t="e">
        <f>IF($E$4="Ydy","E",VLOOKUP(N284,Data!$C$3:$D$137,2,FALSE))</f>
        <v>#N/A</v>
      </c>
      <c r="P284" s="49" t="str">
        <f>IF(A284="","",IFERROR(IF(E280="Ydy",VLOOKUP(B284,LEADER!B279:D399,3,FALSE),VLOOKUP(B284,Data!B279:E413,4,FALSE)),"ERROR"))</f>
        <v/>
      </c>
      <c r="Q284" s="49" t="e">
        <f t="shared" si="17"/>
        <v>#N/A</v>
      </c>
    </row>
    <row r="285" spans="1:17" ht="30" customHeight="1" x14ac:dyDescent="0.35">
      <c r="A285" s="4"/>
      <c r="B285" s="4"/>
      <c r="C285" s="4"/>
      <c r="D285" s="4"/>
      <c r="E285" s="4"/>
      <c r="F285" s="51"/>
      <c r="G285" s="50" t="str">
        <f t="shared" si="15"/>
        <v/>
      </c>
      <c r="H285" s="50" t="str">
        <f>IF(A285="","",Data!$G$2)</f>
        <v/>
      </c>
      <c r="I285" s="4"/>
      <c r="J285" s="51"/>
      <c r="K285" s="4"/>
      <c r="L285" s="4"/>
      <c r="M285" s="49" t="e">
        <f>IF($E$4="Ydy",VLOOKUP(A285,LEADER!$N$17:$O$30,2,FALSE),VLOOKUP(A285,Data!$O$17:$P$28,2,FALSE))</f>
        <v>#N/A</v>
      </c>
      <c r="N285" s="49" t="str">
        <f t="shared" si="16"/>
        <v/>
      </c>
      <c r="O285" s="49" t="e">
        <f>IF($E$4="Ydy","E",VLOOKUP(N285,Data!$C$3:$D$137,2,FALSE))</f>
        <v>#N/A</v>
      </c>
      <c r="P285" s="49" t="str">
        <f>IF(A285="","",IFERROR(IF(E281="Ydy",VLOOKUP(B285,LEADER!B280:D400,3,FALSE),VLOOKUP(B285,Data!B280:E414,4,FALSE)),"ERROR"))</f>
        <v/>
      </c>
      <c r="Q285" s="49" t="e">
        <f t="shared" si="17"/>
        <v>#N/A</v>
      </c>
    </row>
    <row r="286" spans="1:17" ht="30" customHeight="1" x14ac:dyDescent="0.35">
      <c r="A286" s="4"/>
      <c r="B286" s="4"/>
      <c r="C286" s="4"/>
      <c r="D286" s="4"/>
      <c r="E286" s="4"/>
      <c r="F286" s="51"/>
      <c r="G286" s="50" t="str">
        <f t="shared" si="15"/>
        <v/>
      </c>
      <c r="H286" s="50" t="str">
        <f>IF(A286="","",Data!$G$2)</f>
        <v/>
      </c>
      <c r="I286" s="4"/>
      <c r="J286" s="51"/>
      <c r="K286" s="4"/>
      <c r="L286" s="4"/>
      <c r="M286" s="49" t="e">
        <f>IF($E$4="Ydy",VLOOKUP(A286,LEADER!$N$17:$O$30,2,FALSE),VLOOKUP(A286,Data!$O$17:$P$28,2,FALSE))</f>
        <v>#N/A</v>
      </c>
      <c r="N286" s="49" t="str">
        <f t="shared" si="16"/>
        <v/>
      </c>
      <c r="O286" s="49" t="e">
        <f>IF($E$4="Ydy","E",VLOOKUP(N286,Data!$C$3:$D$137,2,FALSE))</f>
        <v>#N/A</v>
      </c>
      <c r="P286" s="49" t="str">
        <f>IF(A286="","",IFERROR(IF(E282="Ydy",VLOOKUP(B286,LEADER!B281:D401,3,FALSE),VLOOKUP(B286,Data!B281:E415,4,FALSE)),"ERROR"))</f>
        <v/>
      </c>
      <c r="Q286" s="49" t="e">
        <f t="shared" si="17"/>
        <v>#N/A</v>
      </c>
    </row>
    <row r="287" spans="1:17" ht="30" customHeight="1" x14ac:dyDescent="0.35">
      <c r="A287" s="4"/>
      <c r="B287" s="4"/>
      <c r="C287" s="4"/>
      <c r="D287" s="4"/>
      <c r="E287" s="4"/>
      <c r="F287" s="51"/>
      <c r="G287" s="50" t="str">
        <f t="shared" si="15"/>
        <v/>
      </c>
      <c r="H287" s="50" t="str">
        <f>IF(A287="","",Data!$G$2)</f>
        <v/>
      </c>
      <c r="I287" s="4"/>
      <c r="J287" s="51"/>
      <c r="K287" s="4"/>
      <c r="L287" s="4"/>
      <c r="M287" s="49" t="e">
        <f>IF($E$4="Ydy",VLOOKUP(A287,LEADER!$N$17:$O$30,2,FALSE),VLOOKUP(A287,Data!$O$17:$P$28,2,FALSE))</f>
        <v>#N/A</v>
      </c>
      <c r="N287" s="49" t="str">
        <f t="shared" si="16"/>
        <v/>
      </c>
      <c r="O287" s="49" t="e">
        <f>IF($E$4="Ydy","E",VLOOKUP(N287,Data!$C$3:$D$137,2,FALSE))</f>
        <v>#N/A</v>
      </c>
      <c r="P287" s="49" t="str">
        <f>IF(A287="","",IFERROR(IF(E283="Ydy",VLOOKUP(B287,LEADER!B282:D402,3,FALSE),VLOOKUP(B287,Data!B282:E416,4,FALSE)),"ERROR"))</f>
        <v/>
      </c>
      <c r="Q287" s="49" t="e">
        <f t="shared" si="17"/>
        <v>#N/A</v>
      </c>
    </row>
    <row r="288" spans="1:17" ht="30" customHeight="1" x14ac:dyDescent="0.35">
      <c r="A288" s="4"/>
      <c r="B288" s="4"/>
      <c r="C288" s="4"/>
      <c r="D288" s="4"/>
      <c r="E288" s="4"/>
      <c r="F288" s="51"/>
      <c r="G288" s="50" t="str">
        <f t="shared" si="15"/>
        <v/>
      </c>
      <c r="H288" s="50" t="str">
        <f>IF(A288="","",Data!$G$2)</f>
        <v/>
      </c>
      <c r="I288" s="4"/>
      <c r="J288" s="51"/>
      <c r="K288" s="4"/>
      <c r="L288" s="4"/>
      <c r="M288" s="49" t="e">
        <f>IF($E$4="Ydy",VLOOKUP(A288,LEADER!$N$17:$O$30,2,FALSE),VLOOKUP(A288,Data!$O$17:$P$28,2,FALSE))</f>
        <v>#N/A</v>
      </c>
      <c r="N288" s="49" t="str">
        <f t="shared" si="16"/>
        <v/>
      </c>
      <c r="O288" s="49" t="e">
        <f>IF($E$4="Ydy","E",VLOOKUP(N288,Data!$C$3:$D$137,2,FALSE))</f>
        <v>#N/A</v>
      </c>
      <c r="P288" s="49" t="str">
        <f>IF(A288="","",IFERROR(IF(E284="Ydy",VLOOKUP(B288,LEADER!B283:D403,3,FALSE),VLOOKUP(B288,Data!B283:E417,4,FALSE)),"ERROR"))</f>
        <v/>
      </c>
      <c r="Q288" s="49" t="e">
        <f t="shared" si="17"/>
        <v>#N/A</v>
      </c>
    </row>
    <row r="289" spans="1:17" ht="30" customHeight="1" x14ac:dyDescent="0.35">
      <c r="A289" s="4"/>
      <c r="B289" s="4"/>
      <c r="C289" s="4"/>
      <c r="D289" s="4"/>
      <c r="E289" s="4"/>
      <c r="F289" s="51"/>
      <c r="G289" s="50" t="str">
        <f t="shared" si="15"/>
        <v/>
      </c>
      <c r="H289" s="50" t="str">
        <f>IF(A289="","",Data!$G$2)</f>
        <v/>
      </c>
      <c r="I289" s="4"/>
      <c r="J289" s="51"/>
      <c r="K289" s="4"/>
      <c r="L289" s="4"/>
      <c r="M289" s="49" t="e">
        <f>IF($E$4="Ydy",VLOOKUP(A289,LEADER!$N$17:$O$30,2,FALSE),VLOOKUP(A289,Data!$O$17:$P$28,2,FALSE))</f>
        <v>#N/A</v>
      </c>
      <c r="N289" s="49" t="str">
        <f t="shared" si="16"/>
        <v/>
      </c>
      <c r="O289" s="49" t="e">
        <f>IF($E$4="Ydy","E",VLOOKUP(N289,Data!$C$3:$D$137,2,FALSE))</f>
        <v>#N/A</v>
      </c>
      <c r="P289" s="49" t="str">
        <f>IF(A289="","",IFERROR(IF(E285="Ydy",VLOOKUP(B289,LEADER!B284:D404,3,FALSE),VLOOKUP(B289,Data!B284:E418,4,FALSE)),"ERROR"))</f>
        <v/>
      </c>
      <c r="Q289" s="49" t="e">
        <f t="shared" si="17"/>
        <v>#N/A</v>
      </c>
    </row>
    <row r="290" spans="1:17" ht="30" customHeight="1" x14ac:dyDescent="0.35">
      <c r="A290" s="4"/>
      <c r="B290" s="4"/>
      <c r="C290" s="4"/>
      <c r="D290" s="4"/>
      <c r="E290" s="4"/>
      <c r="F290" s="51"/>
      <c r="G290" s="50" t="str">
        <f t="shared" si="15"/>
        <v/>
      </c>
      <c r="H290" s="50" t="str">
        <f>IF(A290="","",Data!$G$2)</f>
        <v/>
      </c>
      <c r="I290" s="4"/>
      <c r="J290" s="51"/>
      <c r="K290" s="4"/>
      <c r="L290" s="4"/>
      <c r="M290" s="49" t="e">
        <f>IF($E$4="Ydy",VLOOKUP(A290,LEADER!$N$17:$O$30,2,FALSE),VLOOKUP(A290,Data!$O$17:$P$28,2,FALSE))</f>
        <v>#N/A</v>
      </c>
      <c r="N290" s="49" t="str">
        <f t="shared" si="16"/>
        <v/>
      </c>
      <c r="O290" s="49" t="e">
        <f>IF($E$4="Ydy","E",VLOOKUP(N290,Data!$C$3:$D$137,2,FALSE))</f>
        <v>#N/A</v>
      </c>
      <c r="P290" s="49" t="str">
        <f>IF(A290="","",IFERROR(IF(E286="Ydy",VLOOKUP(B290,LEADER!B285:D405,3,FALSE),VLOOKUP(B290,Data!B285:E419,4,FALSE)),"ERROR"))</f>
        <v/>
      </c>
      <c r="Q290" s="49" t="e">
        <f t="shared" si="17"/>
        <v>#N/A</v>
      </c>
    </row>
    <row r="291" spans="1:17" ht="30" customHeight="1" x14ac:dyDescent="0.35">
      <c r="A291" s="4"/>
      <c r="B291" s="4"/>
      <c r="C291" s="4"/>
      <c r="D291" s="4"/>
      <c r="E291" s="4"/>
      <c r="F291" s="51"/>
      <c r="G291" s="50" t="str">
        <f t="shared" si="15"/>
        <v/>
      </c>
      <c r="H291" s="50" t="str">
        <f>IF(A291="","",Data!$G$2)</f>
        <v/>
      </c>
      <c r="I291" s="4"/>
      <c r="J291" s="51"/>
      <c r="K291" s="4"/>
      <c r="L291" s="4"/>
      <c r="M291" s="49" t="e">
        <f>IF($E$4="Ydy",VLOOKUP(A291,LEADER!$N$17:$O$30,2,FALSE),VLOOKUP(A291,Data!$O$17:$P$28,2,FALSE))</f>
        <v>#N/A</v>
      </c>
      <c r="N291" s="49" t="str">
        <f t="shared" si="16"/>
        <v/>
      </c>
      <c r="O291" s="49" t="e">
        <f>IF($E$4="Ydy","E",VLOOKUP(N291,Data!$C$3:$D$137,2,FALSE))</f>
        <v>#N/A</v>
      </c>
      <c r="P291" s="49" t="str">
        <f>IF(A291="","",IFERROR(IF(E287="Ydy",VLOOKUP(B291,LEADER!B286:D406,3,FALSE),VLOOKUP(B291,Data!B286:E420,4,FALSE)),"ERROR"))</f>
        <v/>
      </c>
      <c r="Q291" s="49" t="e">
        <f t="shared" si="17"/>
        <v>#N/A</v>
      </c>
    </row>
    <row r="292" spans="1:17" ht="30" customHeight="1" x14ac:dyDescent="0.35">
      <c r="A292" s="4"/>
      <c r="B292" s="4"/>
      <c r="C292" s="4"/>
      <c r="D292" s="4"/>
      <c r="E292" s="4"/>
      <c r="F292" s="51"/>
      <c r="G292" s="50" t="str">
        <f t="shared" si="15"/>
        <v/>
      </c>
      <c r="H292" s="50" t="str">
        <f>IF(A292="","",Data!$G$2)</f>
        <v/>
      </c>
      <c r="I292" s="4"/>
      <c r="J292" s="51"/>
      <c r="K292" s="4"/>
      <c r="L292" s="4"/>
      <c r="M292" s="49" t="e">
        <f>IF($E$4="Ydy",VLOOKUP(A292,LEADER!$N$17:$O$30,2,FALSE),VLOOKUP(A292,Data!$O$17:$P$28,2,FALSE))</f>
        <v>#N/A</v>
      </c>
      <c r="N292" s="49" t="str">
        <f t="shared" si="16"/>
        <v/>
      </c>
      <c r="O292" s="49" t="e">
        <f>IF($E$4="Ydy","E",VLOOKUP(N292,Data!$C$3:$D$137,2,FALSE))</f>
        <v>#N/A</v>
      </c>
      <c r="P292" s="49" t="str">
        <f>IF(A292="","",IFERROR(IF(E288="Ydy",VLOOKUP(B292,LEADER!B287:D407,3,FALSE),VLOOKUP(B292,Data!B287:E421,4,FALSE)),"ERROR"))</f>
        <v/>
      </c>
      <c r="Q292" s="49" t="e">
        <f t="shared" si="17"/>
        <v>#N/A</v>
      </c>
    </row>
    <row r="293" spans="1:17" ht="30" customHeight="1" x14ac:dyDescent="0.35">
      <c r="A293" s="4"/>
      <c r="B293" s="4"/>
      <c r="C293" s="4"/>
      <c r="D293" s="4"/>
      <c r="E293" s="4"/>
      <c r="F293" s="51"/>
      <c r="G293" s="50" t="str">
        <f t="shared" si="15"/>
        <v/>
      </c>
      <c r="H293" s="50" t="str">
        <f>IF(A293="","",Data!$G$2)</f>
        <v/>
      </c>
      <c r="I293" s="4"/>
      <c r="J293" s="51"/>
      <c r="K293" s="4"/>
      <c r="L293" s="4"/>
      <c r="M293" s="49" t="e">
        <f>IF($E$4="Ydy",VLOOKUP(A293,LEADER!$N$17:$O$30,2,FALSE),VLOOKUP(A293,Data!$O$17:$P$28,2,FALSE))</f>
        <v>#N/A</v>
      </c>
      <c r="N293" s="49" t="str">
        <f t="shared" si="16"/>
        <v/>
      </c>
      <c r="O293" s="49" t="e">
        <f>IF($E$4="Ydy","E",VLOOKUP(N293,Data!$C$3:$D$137,2,FALSE))</f>
        <v>#N/A</v>
      </c>
      <c r="P293" s="49" t="str">
        <f>IF(A293="","",IFERROR(IF(E289="Ydy",VLOOKUP(B293,LEADER!B288:D408,3,FALSE),VLOOKUP(B293,Data!B288:E422,4,FALSE)),"ERROR"))</f>
        <v/>
      </c>
      <c r="Q293" s="49" t="e">
        <f t="shared" si="17"/>
        <v>#N/A</v>
      </c>
    </row>
    <row r="294" spans="1:17" ht="30" customHeight="1" x14ac:dyDescent="0.35">
      <c r="A294" s="4"/>
      <c r="B294" s="4"/>
      <c r="C294" s="4"/>
      <c r="D294" s="4"/>
      <c r="E294" s="4"/>
      <c r="F294" s="51"/>
      <c r="G294" s="50" t="str">
        <f t="shared" si="15"/>
        <v/>
      </c>
      <c r="H294" s="50" t="str">
        <f>IF(A294="","",Data!$G$2)</f>
        <v/>
      </c>
      <c r="I294" s="4"/>
      <c r="J294" s="51"/>
      <c r="K294" s="4"/>
      <c r="L294" s="4"/>
      <c r="M294" s="49" t="e">
        <f>IF($E$4="Ydy",VLOOKUP(A294,LEADER!$N$17:$O$30,2,FALSE),VLOOKUP(A294,Data!$O$17:$P$28,2,FALSE))</f>
        <v>#N/A</v>
      </c>
      <c r="N294" s="49" t="str">
        <f t="shared" si="16"/>
        <v/>
      </c>
      <c r="O294" s="49" t="e">
        <f>IF($E$4="Ydy","E",VLOOKUP(N294,Data!$C$3:$D$137,2,FALSE))</f>
        <v>#N/A</v>
      </c>
      <c r="P294" s="49" t="str">
        <f>IF(A294="","",IFERROR(IF(E290="Ydy",VLOOKUP(B294,LEADER!B289:D409,3,FALSE),VLOOKUP(B294,Data!B289:E423,4,FALSE)),"ERROR"))</f>
        <v/>
      </c>
      <c r="Q294" s="49" t="e">
        <f t="shared" si="17"/>
        <v>#N/A</v>
      </c>
    </row>
    <row r="295" spans="1:17" ht="30" customHeight="1" x14ac:dyDescent="0.35">
      <c r="A295" s="4"/>
      <c r="B295" s="4"/>
      <c r="C295" s="4"/>
      <c r="D295" s="4"/>
      <c r="E295" s="4"/>
      <c r="F295" s="51"/>
      <c r="G295" s="50" t="str">
        <f t="shared" si="15"/>
        <v/>
      </c>
      <c r="H295" s="50" t="str">
        <f>IF(A295="","",Data!$G$2)</f>
        <v/>
      </c>
      <c r="I295" s="4"/>
      <c r="J295" s="51"/>
      <c r="K295" s="4"/>
      <c r="L295" s="4"/>
      <c r="M295" s="49" t="e">
        <f>IF($E$4="Ydy",VLOOKUP(A295,LEADER!$N$17:$O$30,2,FALSE),VLOOKUP(A295,Data!$O$17:$P$28,2,FALSE))</f>
        <v>#N/A</v>
      </c>
      <c r="N295" s="49" t="str">
        <f t="shared" si="16"/>
        <v/>
      </c>
      <c r="O295" s="49" t="e">
        <f>IF($E$4="Ydy","E",VLOOKUP(N295,Data!$C$3:$D$137,2,FALSE))</f>
        <v>#N/A</v>
      </c>
      <c r="P295" s="49" t="str">
        <f>IF(A295="","",IFERROR(IF(E291="Ydy",VLOOKUP(B295,LEADER!B290:D410,3,FALSE),VLOOKUP(B295,Data!B290:E424,4,FALSE)),"ERROR"))</f>
        <v/>
      </c>
      <c r="Q295" s="49" t="e">
        <f t="shared" si="17"/>
        <v>#N/A</v>
      </c>
    </row>
    <row r="296" spans="1:17" ht="30" customHeight="1" x14ac:dyDescent="0.35">
      <c r="A296" s="4"/>
      <c r="B296" s="4"/>
      <c r="C296" s="4"/>
      <c r="D296" s="4"/>
      <c r="E296" s="4"/>
      <c r="F296" s="51"/>
      <c r="G296" s="50" t="str">
        <f t="shared" si="15"/>
        <v/>
      </c>
      <c r="H296" s="50" t="str">
        <f>IF(A296="","",Data!$G$2)</f>
        <v/>
      </c>
      <c r="I296" s="4"/>
      <c r="J296" s="51"/>
      <c r="K296" s="4"/>
      <c r="L296" s="4"/>
      <c r="M296" s="49" t="e">
        <f>IF($E$4="Ydy",VLOOKUP(A296,LEADER!$N$17:$O$30,2,FALSE),VLOOKUP(A296,Data!$O$17:$P$28,2,FALSE))</f>
        <v>#N/A</v>
      </c>
      <c r="N296" s="49" t="str">
        <f t="shared" si="16"/>
        <v/>
      </c>
      <c r="O296" s="49" t="e">
        <f>IF($E$4="Ydy","E",VLOOKUP(N296,Data!$C$3:$D$137,2,FALSE))</f>
        <v>#N/A</v>
      </c>
      <c r="P296" s="49" t="str">
        <f>IF(A296="","",IFERROR(IF(E292="Ydy",VLOOKUP(B296,LEADER!B291:D411,3,FALSE),VLOOKUP(B296,Data!B291:E425,4,FALSE)),"ERROR"))</f>
        <v/>
      </c>
      <c r="Q296" s="49" t="e">
        <f t="shared" si="17"/>
        <v>#N/A</v>
      </c>
    </row>
    <row r="297" spans="1:17" ht="30" customHeight="1" x14ac:dyDescent="0.35">
      <c r="A297" s="4"/>
      <c r="B297" s="4"/>
      <c r="C297" s="4"/>
      <c r="D297" s="4"/>
      <c r="E297" s="4"/>
      <c r="F297" s="51"/>
      <c r="G297" s="50" t="str">
        <f t="shared" si="15"/>
        <v/>
      </c>
      <c r="H297" s="50" t="str">
        <f>IF(A297="","",Data!$G$2)</f>
        <v/>
      </c>
      <c r="I297" s="4"/>
      <c r="J297" s="51"/>
      <c r="K297" s="4"/>
      <c r="L297" s="4"/>
      <c r="M297" s="49" t="e">
        <f>IF($E$4="Ydy",VLOOKUP(A297,LEADER!$N$17:$O$30,2,FALSE),VLOOKUP(A297,Data!$O$17:$P$28,2,FALSE))</f>
        <v>#N/A</v>
      </c>
      <c r="N297" s="49" t="str">
        <f t="shared" si="16"/>
        <v/>
      </c>
      <c r="O297" s="49" t="e">
        <f>IF($E$4="Ydy","E",VLOOKUP(N297,Data!$C$3:$D$137,2,FALSE))</f>
        <v>#N/A</v>
      </c>
      <c r="P297" s="49" t="str">
        <f>IF(A297="","",IFERROR(IF(E293="Ydy",VLOOKUP(B297,LEADER!B292:D412,3,FALSE),VLOOKUP(B297,Data!B292:E426,4,FALSE)),"ERROR"))</f>
        <v/>
      </c>
      <c r="Q297" s="49" t="e">
        <f t="shared" si="17"/>
        <v>#N/A</v>
      </c>
    </row>
    <row r="298" spans="1:17" ht="30" customHeight="1" x14ac:dyDescent="0.35">
      <c r="A298" s="4"/>
      <c r="B298" s="4"/>
      <c r="C298" s="4"/>
      <c r="D298" s="4"/>
      <c r="E298" s="4"/>
      <c r="F298" s="51"/>
      <c r="G298" s="50" t="str">
        <f t="shared" si="15"/>
        <v/>
      </c>
      <c r="H298" s="50" t="str">
        <f>IF(A298="","",Data!$G$2)</f>
        <v/>
      </c>
      <c r="I298" s="4"/>
      <c r="J298" s="51"/>
      <c r="K298" s="4"/>
      <c r="L298" s="4"/>
      <c r="M298" s="49" t="e">
        <f>IF($E$4="Ydy",VLOOKUP(A298,LEADER!$N$17:$O$30,2,FALSE),VLOOKUP(A298,Data!$O$17:$P$28,2,FALSE))</f>
        <v>#N/A</v>
      </c>
      <c r="N298" s="49" t="str">
        <f t="shared" si="16"/>
        <v/>
      </c>
      <c r="O298" s="49" t="e">
        <f>IF($E$4="Ydy","E",VLOOKUP(N298,Data!$C$3:$D$137,2,FALSE))</f>
        <v>#N/A</v>
      </c>
      <c r="P298" s="49" t="str">
        <f>IF(A298="","",IFERROR(IF(E294="Ydy",VLOOKUP(B298,LEADER!B293:D413,3,FALSE),VLOOKUP(B298,Data!B293:E427,4,FALSE)),"ERROR"))</f>
        <v/>
      </c>
      <c r="Q298" s="49" t="e">
        <f t="shared" si="17"/>
        <v>#N/A</v>
      </c>
    </row>
    <row r="299" spans="1:17" ht="30" customHeight="1" x14ac:dyDescent="0.35">
      <c r="A299" s="4"/>
      <c r="B299" s="4"/>
      <c r="C299" s="4"/>
      <c r="D299" s="4"/>
      <c r="E299" s="4"/>
      <c r="F299" s="51"/>
      <c r="G299" s="50" t="str">
        <f t="shared" si="15"/>
        <v/>
      </c>
      <c r="H299" s="50" t="str">
        <f>IF(A299="","",Data!$G$2)</f>
        <v/>
      </c>
      <c r="I299" s="4"/>
      <c r="J299" s="51"/>
      <c r="K299" s="4"/>
      <c r="L299" s="4"/>
      <c r="M299" s="49" t="e">
        <f>IF($E$4="Ydy",VLOOKUP(A299,LEADER!$N$17:$O$30,2,FALSE),VLOOKUP(A299,Data!$O$17:$P$28,2,FALSE))</f>
        <v>#N/A</v>
      </c>
      <c r="N299" s="49" t="str">
        <f t="shared" si="16"/>
        <v/>
      </c>
      <c r="O299" s="49" t="e">
        <f>IF($E$4="Ydy","E",VLOOKUP(N299,Data!$C$3:$D$137,2,FALSE))</f>
        <v>#N/A</v>
      </c>
      <c r="P299" s="49" t="str">
        <f>IF(A299="","",IFERROR(IF(E295="Ydy",VLOOKUP(B299,LEADER!B294:D414,3,FALSE),VLOOKUP(B299,Data!B294:E428,4,FALSE)),"ERROR"))</f>
        <v/>
      </c>
      <c r="Q299" s="49" t="e">
        <f t="shared" si="17"/>
        <v>#N/A</v>
      </c>
    </row>
    <row r="300" spans="1:17" ht="30" customHeight="1" x14ac:dyDescent="0.35">
      <c r="A300" s="4"/>
      <c r="B300" s="4"/>
      <c r="C300" s="4"/>
      <c r="D300" s="4"/>
      <c r="E300" s="4"/>
      <c r="F300" s="51"/>
      <c r="G300" s="50" t="str">
        <f t="shared" si="15"/>
        <v/>
      </c>
      <c r="H300" s="50" t="str">
        <f>IF(A300="","",Data!$G$2)</f>
        <v/>
      </c>
      <c r="I300" s="4"/>
      <c r="J300" s="51"/>
      <c r="K300" s="4"/>
      <c r="L300" s="4"/>
      <c r="M300" s="49" t="e">
        <f>IF($E$4="Ydy",VLOOKUP(A300,LEADER!$N$17:$O$30,2,FALSE),VLOOKUP(A300,Data!$O$17:$P$28,2,FALSE))</f>
        <v>#N/A</v>
      </c>
      <c r="N300" s="49" t="str">
        <f t="shared" si="16"/>
        <v/>
      </c>
      <c r="O300" s="49" t="e">
        <f>IF($E$4="Ydy","E",VLOOKUP(N300,Data!$C$3:$D$137,2,FALSE))</f>
        <v>#N/A</v>
      </c>
      <c r="P300" s="49" t="str">
        <f>IF(A300="","",IFERROR(IF(E296="Ydy",VLOOKUP(B300,LEADER!B295:D415,3,FALSE),VLOOKUP(B300,Data!B295:E429,4,FALSE)),"ERROR"))</f>
        <v/>
      </c>
      <c r="Q300" s="49" t="e">
        <f t="shared" si="17"/>
        <v>#N/A</v>
      </c>
    </row>
    <row r="301" spans="1:17" ht="30" customHeight="1" x14ac:dyDescent="0.35">
      <c r="A301" s="4"/>
      <c r="B301" s="4"/>
      <c r="C301" s="4"/>
      <c r="D301" s="4"/>
      <c r="E301" s="4"/>
      <c r="F301" s="51"/>
      <c r="G301" s="50" t="str">
        <f t="shared" si="15"/>
        <v/>
      </c>
      <c r="H301" s="50" t="str">
        <f>IF(A301="","",Data!$G$2)</f>
        <v/>
      </c>
      <c r="I301" s="4"/>
      <c r="J301" s="51"/>
      <c r="K301" s="4"/>
      <c r="L301" s="4"/>
      <c r="M301" s="49" t="e">
        <f>IF($E$4="Ydy",VLOOKUP(A301,LEADER!$N$17:$O$30,2,FALSE),VLOOKUP(A301,Data!$O$17:$P$28,2,FALSE))</f>
        <v>#N/A</v>
      </c>
      <c r="N301" s="49" t="str">
        <f t="shared" si="16"/>
        <v/>
      </c>
      <c r="O301" s="49" t="e">
        <f>IF($E$4="Ydy","E",VLOOKUP(N301,Data!$C$3:$D$137,2,FALSE))</f>
        <v>#N/A</v>
      </c>
      <c r="P301" s="49" t="str">
        <f>IF(A301="","",IFERROR(IF(E297="Ydy",VLOOKUP(B301,LEADER!B296:D416,3,FALSE),VLOOKUP(B301,Data!B296:E430,4,FALSE)),"ERROR"))</f>
        <v/>
      </c>
      <c r="Q301" s="49" t="e">
        <f t="shared" si="17"/>
        <v>#N/A</v>
      </c>
    </row>
    <row r="302" spans="1:17" ht="30" customHeight="1" x14ac:dyDescent="0.35">
      <c r="A302" s="4"/>
      <c r="B302" s="4"/>
      <c r="C302" s="4"/>
      <c r="D302" s="4"/>
      <c r="E302" s="4"/>
      <c r="F302" s="51"/>
      <c r="G302" s="50" t="str">
        <f t="shared" si="15"/>
        <v/>
      </c>
      <c r="H302" s="50" t="str">
        <f>IF(A302="","",Data!$G$2)</f>
        <v/>
      </c>
      <c r="I302" s="4"/>
      <c r="J302" s="51"/>
      <c r="K302" s="4"/>
      <c r="L302" s="4"/>
      <c r="M302" s="49" t="e">
        <f>IF($E$4="Ydy",VLOOKUP(A302,LEADER!$N$17:$O$30,2,FALSE),VLOOKUP(A302,Data!$O$17:$P$28,2,FALSE))</f>
        <v>#N/A</v>
      </c>
      <c r="N302" s="49" t="str">
        <f t="shared" si="16"/>
        <v/>
      </c>
      <c r="O302" s="49" t="e">
        <f>IF($E$4="Ydy","E",VLOOKUP(N302,Data!$C$3:$D$137,2,FALSE))</f>
        <v>#N/A</v>
      </c>
      <c r="P302" s="49" t="str">
        <f>IF(A302="","",IFERROR(IF(E298="Ydy",VLOOKUP(B302,LEADER!B297:D417,3,FALSE),VLOOKUP(B302,Data!B297:E431,4,FALSE)),"ERROR"))</f>
        <v/>
      </c>
      <c r="Q302" s="49" t="e">
        <f t="shared" si="17"/>
        <v>#N/A</v>
      </c>
    </row>
    <row r="303" spans="1:17" ht="30" customHeight="1" x14ac:dyDescent="0.35">
      <c r="A303" s="4"/>
      <c r="B303" s="4"/>
      <c r="C303" s="4"/>
      <c r="D303" s="4"/>
      <c r="E303" s="4"/>
      <c r="F303" s="51"/>
      <c r="G303" s="50" t="str">
        <f t="shared" si="15"/>
        <v/>
      </c>
      <c r="H303" s="50" t="str">
        <f>IF(A303="","",Data!$G$2)</f>
        <v/>
      </c>
      <c r="I303" s="4"/>
      <c r="J303" s="51"/>
      <c r="K303" s="4"/>
      <c r="L303" s="4"/>
      <c r="M303" s="49" t="e">
        <f>IF($E$4="Ydy",VLOOKUP(A303,LEADER!$N$17:$O$30,2,FALSE),VLOOKUP(A303,Data!$O$17:$P$28,2,FALSE))</f>
        <v>#N/A</v>
      </c>
      <c r="N303" s="49" t="str">
        <f t="shared" si="16"/>
        <v/>
      </c>
      <c r="O303" s="49" t="e">
        <f>IF($E$4="Ydy","E",VLOOKUP(N303,Data!$C$3:$D$137,2,FALSE))</f>
        <v>#N/A</v>
      </c>
      <c r="P303" s="49" t="str">
        <f>IF(A303="","",IFERROR(IF(E299="Ydy",VLOOKUP(B303,LEADER!B298:D418,3,FALSE),VLOOKUP(B303,Data!B298:E432,4,FALSE)),"ERROR"))</f>
        <v/>
      </c>
      <c r="Q303" s="49" t="e">
        <f t="shared" si="17"/>
        <v>#N/A</v>
      </c>
    </row>
    <row r="304" spans="1:17" ht="30" customHeight="1" x14ac:dyDescent="0.35">
      <c r="A304" s="4"/>
      <c r="B304" s="4"/>
      <c r="C304" s="4"/>
      <c r="D304" s="4"/>
      <c r="E304" s="4"/>
      <c r="F304" s="51"/>
      <c r="G304" s="50" t="str">
        <f t="shared" si="15"/>
        <v/>
      </c>
      <c r="H304" s="50" t="str">
        <f>IF(A304="","",Data!$G$2)</f>
        <v/>
      </c>
      <c r="I304" s="4"/>
      <c r="J304" s="51"/>
      <c r="K304" s="4"/>
      <c r="L304" s="4"/>
      <c r="M304" s="49" t="e">
        <f>IF($E$4="Ydy",VLOOKUP(A304,LEADER!$N$17:$O$30,2,FALSE),VLOOKUP(A304,Data!$O$17:$P$28,2,FALSE))</f>
        <v>#N/A</v>
      </c>
      <c r="N304" s="49" t="str">
        <f t="shared" si="16"/>
        <v/>
      </c>
      <c r="O304" s="49" t="e">
        <f>IF($E$4="Ydy","E",VLOOKUP(N304,Data!$C$3:$D$137,2,FALSE))</f>
        <v>#N/A</v>
      </c>
      <c r="P304" s="49" t="str">
        <f>IF(A304="","",IFERROR(IF(E300="Ydy",VLOOKUP(B304,LEADER!B299:D419,3,FALSE),VLOOKUP(B304,Data!B299:E433,4,FALSE)),"ERROR"))</f>
        <v/>
      </c>
      <c r="Q304" s="49" t="e">
        <f t="shared" si="17"/>
        <v>#N/A</v>
      </c>
    </row>
    <row r="305" spans="1:17" ht="30" customHeight="1" x14ac:dyDescent="0.35">
      <c r="A305" s="4"/>
      <c r="B305" s="4"/>
      <c r="C305" s="4"/>
      <c r="D305" s="4"/>
      <c r="E305" s="4"/>
      <c r="F305" s="51"/>
      <c r="G305" s="50" t="str">
        <f t="shared" si="15"/>
        <v/>
      </c>
      <c r="H305" s="50" t="str">
        <f>IF(A305="","",Data!$G$2)</f>
        <v/>
      </c>
      <c r="I305" s="4"/>
      <c r="J305" s="51"/>
      <c r="K305" s="4"/>
      <c r="L305" s="4"/>
      <c r="M305" s="49" t="e">
        <f>IF($E$4="Ydy",VLOOKUP(A305,LEADER!$N$17:$O$30,2,FALSE),VLOOKUP(A305,Data!$O$17:$P$28,2,FALSE))</f>
        <v>#N/A</v>
      </c>
      <c r="N305" s="49" t="str">
        <f t="shared" si="16"/>
        <v/>
      </c>
      <c r="O305" s="49" t="e">
        <f>IF($E$4="Ydy","E",VLOOKUP(N305,Data!$C$3:$D$137,2,FALSE))</f>
        <v>#N/A</v>
      </c>
      <c r="P305" s="49" t="str">
        <f>IF(A305="","",IFERROR(IF(E301="Ydy",VLOOKUP(B305,LEADER!B300:D420,3,FALSE),VLOOKUP(B305,Data!B300:E434,4,FALSE)),"ERROR"))</f>
        <v/>
      </c>
      <c r="Q305" s="49" t="e">
        <f t="shared" si="17"/>
        <v>#N/A</v>
      </c>
    </row>
    <row r="306" spans="1:17" ht="30" customHeight="1" x14ac:dyDescent="0.35">
      <c r="A306" s="4"/>
      <c r="B306" s="4"/>
      <c r="C306" s="4"/>
      <c r="D306" s="4"/>
      <c r="E306" s="4"/>
      <c r="F306" s="51"/>
      <c r="G306" s="50" t="str">
        <f t="shared" si="15"/>
        <v/>
      </c>
      <c r="H306" s="50" t="str">
        <f>IF(A306="","",Data!$G$2)</f>
        <v/>
      </c>
      <c r="I306" s="4"/>
      <c r="J306" s="51"/>
      <c r="K306" s="4"/>
      <c r="L306" s="4"/>
      <c r="M306" s="49" t="e">
        <f>IF($E$4="Ydy",VLOOKUP(A306,LEADER!$N$17:$O$30,2,FALSE),VLOOKUP(A306,Data!$O$17:$P$28,2,FALSE))</f>
        <v>#N/A</v>
      </c>
      <c r="N306" s="49" t="str">
        <f t="shared" si="16"/>
        <v/>
      </c>
      <c r="O306" s="49" t="e">
        <f>IF($E$4="Ydy","E",VLOOKUP(N306,Data!$C$3:$D$137,2,FALSE))</f>
        <v>#N/A</v>
      </c>
      <c r="P306" s="49" t="str">
        <f>IF(A306="","",IFERROR(IF(E302="Ydy",VLOOKUP(B306,LEADER!B301:D421,3,FALSE),VLOOKUP(B306,Data!B301:E435,4,FALSE)),"ERROR"))</f>
        <v/>
      </c>
      <c r="Q306" s="49" t="e">
        <f t="shared" si="17"/>
        <v>#N/A</v>
      </c>
    </row>
    <row r="307" spans="1:17" ht="30" customHeight="1" x14ac:dyDescent="0.35">
      <c r="A307" s="4"/>
      <c r="B307" s="4"/>
      <c r="C307" s="4"/>
      <c r="D307" s="4"/>
      <c r="E307" s="4"/>
      <c r="F307" s="51"/>
      <c r="G307" s="50" t="str">
        <f t="shared" si="15"/>
        <v/>
      </c>
      <c r="H307" s="50" t="str">
        <f>IF(A307="","",Data!$G$2)</f>
        <v/>
      </c>
      <c r="I307" s="4"/>
      <c r="J307" s="51"/>
      <c r="K307" s="4"/>
      <c r="L307" s="4"/>
      <c r="M307" s="49" t="e">
        <f>IF($E$4="Ydy",VLOOKUP(A307,LEADER!$N$17:$O$30,2,FALSE),VLOOKUP(A307,Data!$O$17:$P$28,2,FALSE))</f>
        <v>#N/A</v>
      </c>
      <c r="N307" s="49" t="str">
        <f t="shared" si="16"/>
        <v/>
      </c>
      <c r="O307" s="49" t="e">
        <f>IF($E$4="Ydy","E",VLOOKUP(N307,Data!$C$3:$D$137,2,FALSE))</f>
        <v>#N/A</v>
      </c>
      <c r="P307" s="49" t="str">
        <f>IF(A307="","",IFERROR(IF(E303="Ydy",VLOOKUP(B307,LEADER!B302:D422,3,FALSE),VLOOKUP(B307,Data!B302:E436,4,FALSE)),"ERROR"))</f>
        <v/>
      </c>
      <c r="Q307" s="49" t="e">
        <f t="shared" si="17"/>
        <v>#N/A</v>
      </c>
    </row>
    <row r="308" spans="1:17" ht="30" customHeight="1" x14ac:dyDescent="0.35">
      <c r="A308" s="4"/>
      <c r="B308" s="4"/>
      <c r="C308" s="4"/>
      <c r="D308" s="4"/>
      <c r="E308" s="4"/>
      <c r="F308" s="51"/>
      <c r="G308" s="50" t="str">
        <f t="shared" si="15"/>
        <v/>
      </c>
      <c r="H308" s="50" t="str">
        <f>IF(A308="","",Data!$G$2)</f>
        <v/>
      </c>
      <c r="I308" s="4"/>
      <c r="J308" s="51"/>
      <c r="K308" s="4"/>
      <c r="L308" s="4"/>
      <c r="M308" s="49" t="e">
        <f>IF($E$4="Ydy",VLOOKUP(A308,LEADER!$N$17:$O$30,2,FALSE),VLOOKUP(A308,Data!$O$17:$P$28,2,FALSE))</f>
        <v>#N/A</v>
      </c>
      <c r="N308" s="49" t="str">
        <f t="shared" si="16"/>
        <v/>
      </c>
      <c r="O308" s="49" t="e">
        <f>IF($E$4="Ydy","E",VLOOKUP(N308,Data!$C$3:$D$137,2,FALSE))</f>
        <v>#N/A</v>
      </c>
      <c r="P308" s="49" t="str">
        <f>IF(A308="","",IFERROR(IF(E304="Ydy",VLOOKUP(B308,LEADER!B303:D423,3,FALSE),VLOOKUP(B308,Data!B303:E437,4,FALSE)),"ERROR"))</f>
        <v/>
      </c>
      <c r="Q308" s="49" t="e">
        <f t="shared" si="17"/>
        <v>#N/A</v>
      </c>
    </row>
    <row r="309" spans="1:17" ht="30" customHeight="1" x14ac:dyDescent="0.35">
      <c r="A309" s="4"/>
      <c r="B309" s="4"/>
      <c r="C309" s="4"/>
      <c r="D309" s="4"/>
      <c r="E309" s="4"/>
      <c r="F309" s="51"/>
      <c r="G309" s="50" t="str">
        <f t="shared" si="15"/>
        <v/>
      </c>
      <c r="H309" s="50" t="str">
        <f>IF(A309="","",Data!$G$2)</f>
        <v/>
      </c>
      <c r="I309" s="4"/>
      <c r="J309" s="51"/>
      <c r="K309" s="4"/>
      <c r="L309" s="4"/>
      <c r="M309" s="49" t="e">
        <f>IF($E$4="Ydy",VLOOKUP(A309,LEADER!$N$17:$O$30,2,FALSE),VLOOKUP(A309,Data!$O$17:$P$28,2,FALSE))</f>
        <v>#N/A</v>
      </c>
      <c r="N309" s="49" t="str">
        <f t="shared" si="16"/>
        <v/>
      </c>
      <c r="O309" s="49" t="e">
        <f>IF($E$4="Ydy","E",VLOOKUP(N309,Data!$C$3:$D$137,2,FALSE))</f>
        <v>#N/A</v>
      </c>
      <c r="P309" s="49" t="str">
        <f>IF(A309="","",IFERROR(IF(E305="Ydy",VLOOKUP(B309,LEADER!B304:D424,3,FALSE),VLOOKUP(B309,Data!B304:E438,4,FALSE)),"ERROR"))</f>
        <v/>
      </c>
      <c r="Q309" s="49" t="e">
        <f t="shared" si="17"/>
        <v>#N/A</v>
      </c>
    </row>
    <row r="310" spans="1:17" ht="30" customHeight="1" x14ac:dyDescent="0.35">
      <c r="A310" s="4"/>
      <c r="B310" s="4"/>
      <c r="C310" s="4"/>
      <c r="D310" s="4"/>
      <c r="E310" s="4"/>
      <c r="F310" s="51"/>
      <c r="G310" s="50" t="str">
        <f t="shared" si="15"/>
        <v/>
      </c>
      <c r="H310" s="50" t="str">
        <f>IF(A310="","",Data!$G$2)</f>
        <v/>
      </c>
      <c r="I310" s="4"/>
      <c r="J310" s="51"/>
      <c r="K310" s="4"/>
      <c r="L310" s="4"/>
      <c r="M310" s="49" t="e">
        <f>IF($E$4="Ydy",VLOOKUP(A310,LEADER!$N$17:$O$30,2,FALSE),VLOOKUP(A310,Data!$O$17:$P$28,2,FALSE))</f>
        <v>#N/A</v>
      </c>
      <c r="N310" s="49" t="str">
        <f t="shared" si="16"/>
        <v/>
      </c>
      <c r="O310" s="49" t="e">
        <f>IF($E$4="Ydy","E",VLOOKUP(N310,Data!$C$3:$D$137,2,FALSE))</f>
        <v>#N/A</v>
      </c>
      <c r="P310" s="49" t="str">
        <f>IF(A310="","",IFERROR(IF(E306="Ydy",VLOOKUP(B310,LEADER!B305:D425,3,FALSE),VLOOKUP(B310,Data!B305:E439,4,FALSE)),"ERROR"))</f>
        <v/>
      </c>
      <c r="Q310" s="49" t="e">
        <f t="shared" si="17"/>
        <v>#N/A</v>
      </c>
    </row>
    <row r="311" spans="1:17" ht="30" customHeight="1" x14ac:dyDescent="0.35">
      <c r="A311" s="4"/>
      <c r="B311" s="4"/>
      <c r="C311" s="4"/>
      <c r="D311" s="4"/>
      <c r="E311" s="4"/>
      <c r="F311" s="51"/>
      <c r="G311" s="50" t="str">
        <f t="shared" si="15"/>
        <v/>
      </c>
      <c r="H311" s="50" t="str">
        <f>IF(A311="","",Data!$G$2)</f>
        <v/>
      </c>
      <c r="I311" s="4"/>
      <c r="J311" s="51"/>
      <c r="K311" s="4"/>
      <c r="L311" s="4"/>
      <c r="M311" s="49" t="e">
        <f>IF($E$4="Ydy",VLOOKUP(A311,LEADER!$N$17:$O$30,2,FALSE),VLOOKUP(A311,Data!$O$17:$P$28,2,FALSE))</f>
        <v>#N/A</v>
      </c>
      <c r="N311" s="49" t="str">
        <f t="shared" si="16"/>
        <v/>
      </c>
      <c r="O311" s="49" t="e">
        <f>IF($E$4="Ydy","E",VLOOKUP(N311,Data!$C$3:$D$137,2,FALSE))</f>
        <v>#N/A</v>
      </c>
      <c r="P311" s="49" t="str">
        <f>IF(A311="","",IFERROR(IF(E307="Ydy",VLOOKUP(B311,LEADER!B306:D426,3,FALSE),VLOOKUP(B311,Data!B306:E440,4,FALSE)),"ERROR"))</f>
        <v/>
      </c>
      <c r="Q311" s="49" t="e">
        <f t="shared" si="17"/>
        <v>#N/A</v>
      </c>
    </row>
    <row r="312" spans="1:17" ht="30" customHeight="1" x14ac:dyDescent="0.35">
      <c r="A312" s="4"/>
      <c r="B312" s="4"/>
      <c r="C312" s="4"/>
      <c r="D312" s="4"/>
      <c r="E312" s="4"/>
      <c r="F312" s="51"/>
      <c r="G312" s="50" t="str">
        <f t="shared" si="15"/>
        <v/>
      </c>
      <c r="H312" s="50" t="str">
        <f>IF(A312="","",Data!$G$2)</f>
        <v/>
      </c>
      <c r="I312" s="4"/>
      <c r="J312" s="51"/>
      <c r="K312" s="4"/>
      <c r="L312" s="4"/>
      <c r="M312" s="49" t="e">
        <f>IF($E$4="Ydy",VLOOKUP(A312,LEADER!$N$17:$O$30,2,FALSE),VLOOKUP(A312,Data!$O$17:$P$28,2,FALSE))</f>
        <v>#N/A</v>
      </c>
      <c r="N312" s="49" t="str">
        <f t="shared" si="16"/>
        <v/>
      </c>
      <c r="O312" s="49" t="e">
        <f>IF($E$4="Ydy","E",VLOOKUP(N312,Data!$C$3:$D$137,2,FALSE))</f>
        <v>#N/A</v>
      </c>
      <c r="P312" s="49" t="str">
        <f>IF(A312="","",IFERROR(IF(E308="Ydy",VLOOKUP(B312,LEADER!B307:D427,3,FALSE),VLOOKUP(B312,Data!B307:E441,4,FALSE)),"ERROR"))</f>
        <v/>
      </c>
      <c r="Q312" s="49" t="e">
        <f t="shared" si="17"/>
        <v>#N/A</v>
      </c>
    </row>
    <row r="313" spans="1:17" ht="30" customHeight="1" x14ac:dyDescent="0.35">
      <c r="A313" s="4"/>
      <c r="B313" s="4"/>
      <c r="C313" s="4"/>
      <c r="D313" s="4"/>
      <c r="E313" s="4"/>
      <c r="F313" s="51"/>
      <c r="G313" s="50" t="str">
        <f t="shared" si="15"/>
        <v/>
      </c>
      <c r="H313" s="50" t="str">
        <f>IF(A313="","",Data!$G$2)</f>
        <v/>
      </c>
      <c r="I313" s="4"/>
      <c r="J313" s="51"/>
      <c r="K313" s="4"/>
      <c r="L313" s="4"/>
      <c r="M313" s="49" t="e">
        <f>IF($E$4="Ydy",VLOOKUP(A313,LEADER!$N$17:$O$30,2,FALSE),VLOOKUP(A313,Data!$O$17:$P$28,2,FALSE))</f>
        <v>#N/A</v>
      </c>
      <c r="N313" s="49" t="str">
        <f t="shared" si="16"/>
        <v/>
      </c>
      <c r="O313" s="49" t="e">
        <f>IF($E$4="Ydy","E",VLOOKUP(N313,Data!$C$3:$D$137,2,FALSE))</f>
        <v>#N/A</v>
      </c>
      <c r="P313" s="49" t="str">
        <f>IF(A313="","",IFERROR(IF(E309="Ydy",VLOOKUP(B313,LEADER!B308:D428,3,FALSE),VLOOKUP(B313,Data!B308:E442,4,FALSE)),"ERROR"))</f>
        <v/>
      </c>
      <c r="Q313" s="49" t="e">
        <f t="shared" si="17"/>
        <v>#N/A</v>
      </c>
    </row>
    <row r="314" spans="1:17" ht="30" customHeight="1" x14ac:dyDescent="0.35">
      <c r="A314" s="4"/>
      <c r="B314" s="4"/>
      <c r="C314" s="4"/>
      <c r="D314" s="4"/>
      <c r="E314" s="4"/>
      <c r="F314" s="51"/>
      <c r="G314" s="50" t="str">
        <f t="shared" si="15"/>
        <v/>
      </c>
      <c r="H314" s="50" t="str">
        <f>IF(A314="","",Data!$G$2)</f>
        <v/>
      </c>
      <c r="I314" s="4"/>
      <c r="J314" s="51"/>
      <c r="K314" s="4"/>
      <c r="L314" s="4"/>
      <c r="M314" s="49" t="e">
        <f>IF($E$4="Ydy",VLOOKUP(A314,LEADER!$N$17:$O$30,2,FALSE),VLOOKUP(A314,Data!$O$17:$P$28,2,FALSE))</f>
        <v>#N/A</v>
      </c>
      <c r="N314" s="49" t="str">
        <f t="shared" si="16"/>
        <v/>
      </c>
      <c r="O314" s="49" t="e">
        <f>IF($E$4="Ydy","E",VLOOKUP(N314,Data!$C$3:$D$137,2,FALSE))</f>
        <v>#N/A</v>
      </c>
      <c r="P314" s="49" t="str">
        <f>IF(A314="","",IFERROR(IF(E310="Ydy",VLOOKUP(B314,LEADER!B309:D429,3,FALSE),VLOOKUP(B314,Data!B309:E443,4,FALSE)),"ERROR"))</f>
        <v/>
      </c>
      <c r="Q314" s="49" t="e">
        <f t="shared" si="17"/>
        <v>#N/A</v>
      </c>
    </row>
    <row r="315" spans="1:17" ht="30" customHeight="1" x14ac:dyDescent="0.35">
      <c r="A315" s="4"/>
      <c r="B315" s="4"/>
      <c r="C315" s="4"/>
      <c r="D315" s="4"/>
      <c r="E315" s="4"/>
      <c r="F315" s="51"/>
      <c r="G315" s="50" t="str">
        <f t="shared" si="15"/>
        <v/>
      </c>
      <c r="H315" s="50" t="str">
        <f>IF(A315="","",Data!$G$2)</f>
        <v/>
      </c>
      <c r="I315" s="4"/>
      <c r="J315" s="51"/>
      <c r="K315" s="4"/>
      <c r="L315" s="4"/>
      <c r="M315" s="49" t="e">
        <f>IF($E$4="Ydy",VLOOKUP(A315,LEADER!$N$17:$O$30,2,FALSE),VLOOKUP(A315,Data!$O$17:$P$28,2,FALSE))</f>
        <v>#N/A</v>
      </c>
      <c r="N315" s="49" t="str">
        <f t="shared" si="16"/>
        <v/>
      </c>
      <c r="O315" s="49" t="e">
        <f>IF($E$4="Ydy","E",VLOOKUP(N315,Data!$C$3:$D$137,2,FALSE))</f>
        <v>#N/A</v>
      </c>
      <c r="P315" s="49" t="str">
        <f>IF(A315="","",IFERROR(IF(E311="Ydy",VLOOKUP(B315,LEADER!B310:D430,3,FALSE),VLOOKUP(B315,Data!B310:E444,4,FALSE)),"ERROR"))</f>
        <v/>
      </c>
      <c r="Q315" s="49" t="e">
        <f t="shared" si="17"/>
        <v>#N/A</v>
      </c>
    </row>
    <row r="316" spans="1:17" ht="30" customHeight="1" x14ac:dyDescent="0.35">
      <c r="A316" s="4"/>
      <c r="B316" s="4"/>
      <c r="C316" s="4"/>
      <c r="D316" s="4"/>
      <c r="E316" s="4"/>
      <c r="F316" s="51"/>
      <c r="G316" s="50" t="str">
        <f t="shared" si="15"/>
        <v/>
      </c>
      <c r="H316" s="50" t="str">
        <f>IF(A316="","",Data!$G$2)</f>
        <v/>
      </c>
      <c r="I316" s="4"/>
      <c r="J316" s="51"/>
      <c r="K316" s="4"/>
      <c r="L316" s="4"/>
      <c r="M316" s="49" t="e">
        <f>IF($E$4="Ydy",VLOOKUP(A316,LEADER!$N$17:$O$30,2,FALSE),VLOOKUP(A316,Data!$O$17:$P$28,2,FALSE))</f>
        <v>#N/A</v>
      </c>
      <c r="N316" s="49" t="str">
        <f t="shared" si="16"/>
        <v/>
      </c>
      <c r="O316" s="49" t="e">
        <f>IF($E$4="Ydy","E",VLOOKUP(N316,Data!$C$3:$D$137,2,FALSE))</f>
        <v>#N/A</v>
      </c>
      <c r="P316" s="49" t="str">
        <f>IF(A316="","",IFERROR(IF(E312="Ydy",VLOOKUP(B316,LEADER!B311:D431,3,FALSE),VLOOKUP(B316,Data!B311:E445,4,FALSE)),"ERROR"))</f>
        <v/>
      </c>
      <c r="Q316" s="49" t="e">
        <f t="shared" si="17"/>
        <v>#N/A</v>
      </c>
    </row>
    <row r="317" spans="1:17" ht="30" customHeight="1" x14ac:dyDescent="0.35">
      <c r="A317" s="4"/>
      <c r="B317" s="4"/>
      <c r="C317" s="4"/>
      <c r="D317" s="4"/>
      <c r="E317" s="4"/>
      <c r="F317" s="51"/>
      <c r="G317" s="50" t="str">
        <f t="shared" si="15"/>
        <v/>
      </c>
      <c r="H317" s="50" t="str">
        <f>IF(A317="","",Data!$G$2)</f>
        <v/>
      </c>
      <c r="I317" s="4"/>
      <c r="J317" s="51"/>
      <c r="K317" s="4"/>
      <c r="L317" s="4"/>
      <c r="M317" s="49" t="e">
        <f>IF($E$4="Ydy",VLOOKUP(A317,LEADER!$N$17:$O$30,2,FALSE),VLOOKUP(A317,Data!$O$17:$P$28,2,FALSE))</f>
        <v>#N/A</v>
      </c>
      <c r="N317" s="49" t="str">
        <f t="shared" si="16"/>
        <v/>
      </c>
      <c r="O317" s="49" t="e">
        <f>IF($E$4="Ydy","E",VLOOKUP(N317,Data!$C$3:$D$137,2,FALSE))</f>
        <v>#N/A</v>
      </c>
      <c r="P317" s="49" t="str">
        <f>IF(A317="","",IFERROR(IF(E313="Ydy",VLOOKUP(B317,LEADER!B312:D432,3,FALSE),VLOOKUP(B317,Data!B312:E446,4,FALSE)),"ERROR"))</f>
        <v/>
      </c>
      <c r="Q317" s="49" t="e">
        <f t="shared" si="17"/>
        <v>#N/A</v>
      </c>
    </row>
    <row r="318" spans="1:17" ht="30" customHeight="1" x14ac:dyDescent="0.35">
      <c r="A318" s="4"/>
      <c r="B318" s="4"/>
      <c r="C318" s="4"/>
      <c r="D318" s="4"/>
      <c r="E318" s="4"/>
      <c r="F318" s="51"/>
      <c r="G318" s="50" t="str">
        <f t="shared" si="15"/>
        <v/>
      </c>
      <c r="H318" s="50" t="str">
        <f>IF(A318="","",Data!$G$2)</f>
        <v/>
      </c>
      <c r="I318" s="4"/>
      <c r="J318" s="51"/>
      <c r="K318" s="4"/>
      <c r="L318" s="4"/>
      <c r="M318" s="49" t="e">
        <f>IF($E$4="Ydy",VLOOKUP(A318,LEADER!$N$17:$O$30,2,FALSE),VLOOKUP(A318,Data!$O$17:$P$28,2,FALSE))</f>
        <v>#N/A</v>
      </c>
      <c r="N318" s="49" t="str">
        <f t="shared" si="16"/>
        <v/>
      </c>
      <c r="O318" s="49" t="e">
        <f>IF($E$4="Ydy","E",VLOOKUP(N318,Data!$C$3:$D$137,2,FALSE))</f>
        <v>#N/A</v>
      </c>
      <c r="P318" s="49" t="str">
        <f>IF(A318="","",IFERROR(IF(E314="Ydy",VLOOKUP(B318,LEADER!B313:D433,3,FALSE),VLOOKUP(B318,Data!B313:E447,4,FALSE)),"ERROR"))</f>
        <v/>
      </c>
      <c r="Q318" s="49" t="e">
        <f t="shared" si="17"/>
        <v>#N/A</v>
      </c>
    </row>
    <row r="319" spans="1:17" ht="30" customHeight="1" x14ac:dyDescent="0.35">
      <c r="A319" s="4"/>
      <c r="B319" s="4"/>
      <c r="C319" s="4"/>
      <c r="D319" s="4"/>
      <c r="E319" s="4"/>
      <c r="F319" s="51"/>
      <c r="G319" s="50" t="str">
        <f t="shared" si="15"/>
        <v/>
      </c>
      <c r="H319" s="50" t="str">
        <f>IF(A319="","",Data!$G$2)</f>
        <v/>
      </c>
      <c r="I319" s="4"/>
      <c r="J319" s="51"/>
      <c r="K319" s="4"/>
      <c r="L319" s="4"/>
      <c r="M319" s="49" t="e">
        <f>IF($E$4="Ydy",VLOOKUP(A319,LEADER!$N$17:$O$30,2,FALSE),VLOOKUP(A319,Data!$O$17:$P$28,2,FALSE))</f>
        <v>#N/A</v>
      </c>
      <c r="N319" s="49" t="str">
        <f t="shared" si="16"/>
        <v/>
      </c>
      <c r="O319" s="49" t="e">
        <f>IF($E$4="Ydy","E",VLOOKUP(N319,Data!$C$3:$D$137,2,FALSE))</f>
        <v>#N/A</v>
      </c>
      <c r="P319" s="49" t="str">
        <f>IF(A319="","",IFERROR(IF(E315="Ydy",VLOOKUP(B319,LEADER!B314:D434,3,FALSE),VLOOKUP(B319,Data!B314:E448,4,FALSE)),"ERROR"))</f>
        <v/>
      </c>
      <c r="Q319" s="49" t="e">
        <f t="shared" si="17"/>
        <v>#N/A</v>
      </c>
    </row>
    <row r="320" spans="1:17" ht="30" customHeight="1" x14ac:dyDescent="0.35">
      <c r="A320" s="4"/>
      <c r="B320" s="4"/>
      <c r="C320" s="4"/>
      <c r="D320" s="4"/>
      <c r="E320" s="4"/>
      <c r="F320" s="51"/>
      <c r="G320" s="50" t="str">
        <f t="shared" si="15"/>
        <v/>
      </c>
      <c r="H320" s="50" t="str">
        <f>IF(A320="","",Data!$G$2)</f>
        <v/>
      </c>
      <c r="I320" s="4"/>
      <c r="J320" s="51"/>
      <c r="K320" s="4"/>
      <c r="L320" s="4"/>
      <c r="M320" s="49" t="e">
        <f>IF($E$4="Ydy",VLOOKUP(A320,LEADER!$N$17:$O$30,2,FALSE),VLOOKUP(A320,Data!$O$17:$P$28,2,FALSE))</f>
        <v>#N/A</v>
      </c>
      <c r="N320" s="49" t="str">
        <f t="shared" si="16"/>
        <v/>
      </c>
      <c r="O320" s="49" t="e">
        <f>IF($E$4="Ydy","E",VLOOKUP(N320,Data!$C$3:$D$137,2,FALSE))</f>
        <v>#N/A</v>
      </c>
      <c r="P320" s="49" t="str">
        <f>IF(A320="","",IFERROR(IF(E316="Ydy",VLOOKUP(B320,LEADER!B315:D435,3,FALSE),VLOOKUP(B320,Data!B315:E449,4,FALSE)),"ERROR"))</f>
        <v/>
      </c>
      <c r="Q320" s="49" t="e">
        <f t="shared" si="17"/>
        <v>#N/A</v>
      </c>
    </row>
    <row r="321" spans="1:17" ht="30" customHeight="1" x14ac:dyDescent="0.35">
      <c r="A321" s="4"/>
      <c r="B321" s="4"/>
      <c r="C321" s="4"/>
      <c r="D321" s="4"/>
      <c r="E321" s="4"/>
      <c r="F321" s="51"/>
      <c r="G321" s="50" t="str">
        <f t="shared" si="15"/>
        <v/>
      </c>
      <c r="H321" s="50" t="str">
        <f>IF(A321="","",Data!$G$2)</f>
        <v/>
      </c>
      <c r="I321" s="4"/>
      <c r="J321" s="51"/>
      <c r="K321" s="4"/>
      <c r="L321" s="4"/>
      <c r="M321" s="49" t="e">
        <f>IF($E$4="Ydy",VLOOKUP(A321,LEADER!$N$17:$O$30,2,FALSE),VLOOKUP(A321,Data!$O$17:$P$28,2,FALSE))</f>
        <v>#N/A</v>
      </c>
      <c r="N321" s="49" t="str">
        <f t="shared" si="16"/>
        <v/>
      </c>
      <c r="O321" s="49" t="e">
        <f>IF($E$4="Ydy","E",VLOOKUP(N321,Data!$C$3:$D$137,2,FALSE))</f>
        <v>#N/A</v>
      </c>
      <c r="P321" s="49" t="str">
        <f>IF(A321="","",IFERROR(IF(E317="Ydy",VLOOKUP(B321,LEADER!B316:D436,3,FALSE),VLOOKUP(B321,Data!B316:E450,4,FALSE)),"ERROR"))</f>
        <v/>
      </c>
      <c r="Q321" s="49" t="e">
        <f t="shared" si="17"/>
        <v>#N/A</v>
      </c>
    </row>
    <row r="322" spans="1:17" ht="30" customHeight="1" x14ac:dyDescent="0.35">
      <c r="A322" s="4"/>
      <c r="B322" s="4"/>
      <c r="C322" s="4"/>
      <c r="D322" s="4"/>
      <c r="E322" s="4"/>
      <c r="F322" s="51"/>
      <c r="G322" s="50" t="str">
        <f t="shared" si="15"/>
        <v/>
      </c>
      <c r="H322" s="50" t="str">
        <f>IF(A322="","",Data!$G$2)</f>
        <v/>
      </c>
      <c r="I322" s="4"/>
      <c r="J322" s="51"/>
      <c r="K322" s="4"/>
      <c r="L322" s="4"/>
      <c r="M322" s="49" t="e">
        <f>IF($E$4="Ydy",VLOOKUP(A322,LEADER!$N$17:$O$30,2,FALSE),VLOOKUP(A322,Data!$O$17:$P$28,2,FALSE))</f>
        <v>#N/A</v>
      </c>
      <c r="N322" s="49" t="str">
        <f t="shared" si="16"/>
        <v/>
      </c>
      <c r="O322" s="49" t="e">
        <f>IF($E$4="Ydy","E",VLOOKUP(N322,Data!$C$3:$D$137,2,FALSE))</f>
        <v>#N/A</v>
      </c>
      <c r="P322" s="49" t="str">
        <f>IF(A322="","",IFERROR(IF(E318="Ydy",VLOOKUP(B322,LEADER!B317:D437,3,FALSE),VLOOKUP(B322,Data!B317:E451,4,FALSE)),"ERROR"))</f>
        <v/>
      </c>
      <c r="Q322" s="49" t="e">
        <f t="shared" si="17"/>
        <v>#N/A</v>
      </c>
    </row>
    <row r="323" spans="1:17" ht="30" customHeight="1" x14ac:dyDescent="0.35">
      <c r="A323" s="4"/>
      <c r="B323" s="4"/>
      <c r="C323" s="4"/>
      <c r="D323" s="4"/>
      <c r="E323" s="4"/>
      <c r="F323" s="51"/>
      <c r="G323" s="50" t="str">
        <f t="shared" si="15"/>
        <v/>
      </c>
      <c r="H323" s="50" t="str">
        <f>IF(A323="","",Data!$G$2)</f>
        <v/>
      </c>
      <c r="I323" s="4"/>
      <c r="J323" s="51"/>
      <c r="K323" s="4"/>
      <c r="L323" s="4"/>
      <c r="M323" s="49" t="e">
        <f>IF($E$4="Ydy",VLOOKUP(A323,LEADER!$N$17:$O$30,2,FALSE),VLOOKUP(A323,Data!$O$17:$P$28,2,FALSE))</f>
        <v>#N/A</v>
      </c>
      <c r="N323" s="49" t="str">
        <f t="shared" si="16"/>
        <v/>
      </c>
      <c r="O323" s="49" t="e">
        <f>IF($E$4="Ydy","E",VLOOKUP(N323,Data!$C$3:$D$137,2,FALSE))</f>
        <v>#N/A</v>
      </c>
      <c r="P323" s="49" t="str">
        <f>IF(A323="","",IFERROR(IF(E319="Ydy",VLOOKUP(B323,LEADER!B318:D438,3,FALSE),VLOOKUP(B323,Data!B318:E452,4,FALSE)),"ERROR"))</f>
        <v/>
      </c>
      <c r="Q323" s="49" t="e">
        <f t="shared" si="17"/>
        <v>#N/A</v>
      </c>
    </row>
    <row r="324" spans="1:17" ht="30" customHeight="1" x14ac:dyDescent="0.35">
      <c r="A324" s="4"/>
      <c r="B324" s="4"/>
      <c r="C324" s="4"/>
      <c r="D324" s="4"/>
      <c r="E324" s="4"/>
      <c r="F324" s="51"/>
      <c r="G324" s="50" t="str">
        <f t="shared" si="15"/>
        <v/>
      </c>
      <c r="H324" s="50" t="str">
        <f>IF(A324="","",Data!$G$2)</f>
        <v/>
      </c>
      <c r="I324" s="4"/>
      <c r="J324" s="51"/>
      <c r="K324" s="4"/>
      <c r="L324" s="4"/>
      <c r="M324" s="49" t="e">
        <f>IF($E$4="Ydy",VLOOKUP(A324,LEADER!$N$17:$O$30,2,FALSE),VLOOKUP(A324,Data!$O$17:$P$28,2,FALSE))</f>
        <v>#N/A</v>
      </c>
      <c r="N324" s="49" t="str">
        <f t="shared" si="16"/>
        <v/>
      </c>
      <c r="O324" s="49" t="e">
        <f>IF($E$4="Ydy","E",VLOOKUP(N324,Data!$C$3:$D$137,2,FALSE))</f>
        <v>#N/A</v>
      </c>
      <c r="P324" s="49" t="str">
        <f>IF(A324="","",IFERROR(IF(E320="Ydy",VLOOKUP(B324,LEADER!B319:D439,3,FALSE),VLOOKUP(B324,Data!B319:E453,4,FALSE)),"ERROR"))</f>
        <v/>
      </c>
      <c r="Q324" s="49" t="e">
        <f t="shared" si="17"/>
        <v>#N/A</v>
      </c>
    </row>
    <row r="325" spans="1:17" ht="30" customHeight="1" x14ac:dyDescent="0.35">
      <c r="A325" s="4"/>
      <c r="B325" s="4"/>
      <c r="C325" s="4"/>
      <c r="D325" s="4"/>
      <c r="E325" s="4"/>
      <c r="F325" s="51"/>
      <c r="G325" s="50" t="str">
        <f t="shared" si="15"/>
        <v/>
      </c>
      <c r="H325" s="50" t="str">
        <f>IF(A325="","",Data!$G$2)</f>
        <v/>
      </c>
      <c r="I325" s="4"/>
      <c r="J325" s="51"/>
      <c r="K325" s="4"/>
      <c r="L325" s="4"/>
      <c r="M325" s="49" t="e">
        <f>IF($E$4="Ydy",VLOOKUP(A325,LEADER!$N$17:$O$30,2,FALSE),VLOOKUP(A325,Data!$O$17:$P$28,2,FALSE))</f>
        <v>#N/A</v>
      </c>
      <c r="N325" s="49" t="str">
        <f t="shared" si="16"/>
        <v/>
      </c>
      <c r="O325" s="49" t="e">
        <f>IF($E$4="Ydy","E",VLOOKUP(N325,Data!$C$3:$D$137,2,FALSE))</f>
        <v>#N/A</v>
      </c>
      <c r="P325" s="49" t="str">
        <f>IF(A325="","",IFERROR(IF(E321="Ydy",VLOOKUP(B325,LEADER!B320:D440,3,FALSE),VLOOKUP(B325,Data!B320:E454,4,FALSE)),"ERROR"))</f>
        <v/>
      </c>
      <c r="Q325" s="49" t="e">
        <f t="shared" si="17"/>
        <v>#N/A</v>
      </c>
    </row>
    <row r="326" spans="1:17" ht="30" customHeight="1" x14ac:dyDescent="0.35">
      <c r="A326" s="4"/>
      <c r="B326" s="4"/>
      <c r="C326" s="4"/>
      <c r="D326" s="4"/>
      <c r="E326" s="4"/>
      <c r="F326" s="51"/>
      <c r="G326" s="50" t="str">
        <f t="shared" si="15"/>
        <v/>
      </c>
      <c r="H326" s="50" t="str">
        <f>IF(A326="","",Data!$G$2)</f>
        <v/>
      </c>
      <c r="I326" s="4"/>
      <c r="J326" s="51"/>
      <c r="K326" s="4"/>
      <c r="L326" s="4"/>
      <c r="M326" s="49" t="e">
        <f>IF($E$4="Ydy",VLOOKUP(A326,LEADER!$N$17:$O$30,2,FALSE),VLOOKUP(A326,Data!$O$17:$P$28,2,FALSE))</f>
        <v>#N/A</v>
      </c>
      <c r="N326" s="49" t="str">
        <f t="shared" si="16"/>
        <v/>
      </c>
      <c r="O326" s="49" t="e">
        <f>IF($E$4="Ydy","E",VLOOKUP(N326,Data!$C$3:$D$137,2,FALSE))</f>
        <v>#N/A</v>
      </c>
      <c r="P326" s="49" t="str">
        <f>IF(A326="","",IFERROR(IF(E322="Ydy",VLOOKUP(B326,LEADER!B321:D441,3,FALSE),VLOOKUP(B326,Data!B321:E455,4,FALSE)),"ERROR"))</f>
        <v/>
      </c>
      <c r="Q326" s="49" t="e">
        <f t="shared" si="17"/>
        <v>#N/A</v>
      </c>
    </row>
    <row r="327" spans="1:17" ht="30" customHeight="1" x14ac:dyDescent="0.35">
      <c r="A327" s="4"/>
      <c r="B327" s="4"/>
      <c r="C327" s="4"/>
      <c r="D327" s="4"/>
      <c r="E327" s="4"/>
      <c r="F327" s="51"/>
      <c r="G327" s="50" t="str">
        <f t="shared" si="15"/>
        <v/>
      </c>
      <c r="H327" s="50" t="str">
        <f>IF(A327="","",Data!$G$2)</f>
        <v/>
      </c>
      <c r="I327" s="4"/>
      <c r="J327" s="51"/>
      <c r="K327" s="4"/>
      <c r="L327" s="4"/>
      <c r="M327" s="49" t="e">
        <f>IF($E$4="Ydy",VLOOKUP(A327,LEADER!$N$17:$O$30,2,FALSE),VLOOKUP(A327,Data!$O$17:$P$28,2,FALSE))</f>
        <v>#N/A</v>
      </c>
      <c r="N327" s="49" t="str">
        <f t="shared" si="16"/>
        <v/>
      </c>
      <c r="O327" s="49" t="e">
        <f>IF($E$4="Ydy","E",VLOOKUP(N327,Data!$C$3:$D$137,2,FALSE))</f>
        <v>#N/A</v>
      </c>
      <c r="P327" s="49" t="str">
        <f>IF(A327="","",IFERROR(IF(E323="Ydy",VLOOKUP(B327,LEADER!B322:D442,3,FALSE),VLOOKUP(B327,Data!B322:E456,4,FALSE)),"ERROR"))</f>
        <v/>
      </c>
      <c r="Q327" s="49" t="e">
        <f t="shared" si="17"/>
        <v>#N/A</v>
      </c>
    </row>
    <row r="328" spans="1:17" ht="30" customHeight="1" x14ac:dyDescent="0.35">
      <c r="A328" s="4"/>
      <c r="B328" s="4"/>
      <c r="C328" s="4"/>
      <c r="D328" s="4"/>
      <c r="E328" s="4"/>
      <c r="F328" s="51"/>
      <c r="G328" s="50" t="str">
        <f t="shared" si="15"/>
        <v/>
      </c>
      <c r="H328" s="50" t="str">
        <f>IF(A328="","",Data!$G$2)</f>
        <v/>
      </c>
      <c r="I328" s="4"/>
      <c r="J328" s="51"/>
      <c r="K328" s="4"/>
      <c r="L328" s="4"/>
      <c r="M328" s="49" t="e">
        <f>IF($E$4="Ydy",VLOOKUP(A328,LEADER!$N$17:$O$30,2,FALSE),VLOOKUP(A328,Data!$O$17:$P$28,2,FALSE))</f>
        <v>#N/A</v>
      </c>
      <c r="N328" s="49" t="str">
        <f t="shared" si="16"/>
        <v/>
      </c>
      <c r="O328" s="49" t="e">
        <f>IF($E$4="Ydy","E",VLOOKUP(N328,Data!$C$3:$D$137,2,FALSE))</f>
        <v>#N/A</v>
      </c>
      <c r="P328" s="49" t="str">
        <f>IF(A328="","",IFERROR(IF(E324="Ydy",VLOOKUP(B328,LEADER!B323:D443,3,FALSE),VLOOKUP(B328,Data!B323:E457,4,FALSE)),"ERROR"))</f>
        <v/>
      </c>
      <c r="Q328" s="49" t="e">
        <f t="shared" si="17"/>
        <v>#N/A</v>
      </c>
    </row>
    <row r="329" spans="1:17" ht="30" customHeight="1" x14ac:dyDescent="0.35">
      <c r="A329" s="4"/>
      <c r="B329" s="4"/>
      <c r="C329" s="4"/>
      <c r="D329" s="4"/>
      <c r="E329" s="4"/>
      <c r="F329" s="51"/>
      <c r="G329" s="50" t="str">
        <f t="shared" si="15"/>
        <v/>
      </c>
      <c r="H329" s="50" t="str">
        <f>IF(A329="","",Data!$G$2)</f>
        <v/>
      </c>
      <c r="I329" s="4"/>
      <c r="J329" s="51"/>
      <c r="K329" s="4"/>
      <c r="L329" s="4"/>
      <c r="M329" s="49" t="e">
        <f>IF($E$4="Ydy",VLOOKUP(A329,LEADER!$N$17:$O$30,2,FALSE),VLOOKUP(A329,Data!$O$17:$P$28,2,FALSE))</f>
        <v>#N/A</v>
      </c>
      <c r="N329" s="49" t="str">
        <f t="shared" si="16"/>
        <v/>
      </c>
      <c r="O329" s="49" t="e">
        <f>IF($E$4="Ydy","E",VLOOKUP(N329,Data!$C$3:$D$137,2,FALSE))</f>
        <v>#N/A</v>
      </c>
      <c r="P329" s="49" t="str">
        <f>IF(A329="","",IFERROR(IF(E325="Ydy",VLOOKUP(B329,LEADER!B324:D444,3,FALSE),VLOOKUP(B329,Data!B324:E458,4,FALSE)),"ERROR"))</f>
        <v/>
      </c>
      <c r="Q329" s="49" t="e">
        <f t="shared" si="17"/>
        <v>#N/A</v>
      </c>
    </row>
    <row r="330" spans="1:17" ht="30" customHeight="1" x14ac:dyDescent="0.35">
      <c r="A330" s="4"/>
      <c r="B330" s="4"/>
      <c r="C330" s="4"/>
      <c r="D330" s="4"/>
      <c r="E330" s="4"/>
      <c r="F330" s="51"/>
      <c r="G330" s="50" t="str">
        <f t="shared" si="15"/>
        <v/>
      </c>
      <c r="H330" s="50" t="str">
        <f>IF(A330="","",Data!$G$2)</f>
        <v/>
      </c>
      <c r="I330" s="4"/>
      <c r="J330" s="51"/>
      <c r="K330" s="4"/>
      <c r="L330" s="4"/>
      <c r="M330" s="49" t="e">
        <f>IF($E$4="Ydy",VLOOKUP(A330,LEADER!$N$17:$O$30,2,FALSE),VLOOKUP(A330,Data!$O$17:$P$28,2,FALSE))</f>
        <v>#N/A</v>
      </c>
      <c r="N330" s="49" t="str">
        <f t="shared" si="16"/>
        <v/>
      </c>
      <c r="O330" s="49" t="e">
        <f>IF($E$4="Ydy","E",VLOOKUP(N330,Data!$C$3:$D$137,2,FALSE))</f>
        <v>#N/A</v>
      </c>
      <c r="P330" s="49" t="str">
        <f>IF(A330="","",IFERROR(IF(E326="Ydy",VLOOKUP(B330,LEADER!B325:D445,3,FALSE),VLOOKUP(B330,Data!B325:E459,4,FALSE)),"ERROR"))</f>
        <v/>
      </c>
      <c r="Q330" s="49" t="e">
        <f t="shared" si="17"/>
        <v>#N/A</v>
      </c>
    </row>
    <row r="331" spans="1:17" ht="30" customHeight="1" x14ac:dyDescent="0.35">
      <c r="A331" s="4"/>
      <c r="B331" s="4"/>
      <c r="C331" s="4"/>
      <c r="D331" s="4"/>
      <c r="E331" s="4"/>
      <c r="F331" s="51"/>
      <c r="G331" s="50" t="str">
        <f t="shared" ref="G331:G394" si="18">IF(A331="","","Ydy")</f>
        <v/>
      </c>
      <c r="H331" s="50" t="str">
        <f>IF(A331="","",Data!$G$2)</f>
        <v/>
      </c>
      <c r="I331" s="4"/>
      <c r="J331" s="51"/>
      <c r="K331" s="4"/>
      <c r="L331" s="4"/>
      <c r="M331" s="49" t="e">
        <f>IF($E$4="Ydy",VLOOKUP(A331,LEADER!$N$17:$O$30,2,FALSE),VLOOKUP(A331,Data!$O$17:$P$28,2,FALSE))</f>
        <v>#N/A</v>
      </c>
      <c r="N331" s="49" t="str">
        <f t="shared" ref="N331:N394" si="19">A331&amp;B331</f>
        <v/>
      </c>
      <c r="O331" s="49" t="e">
        <f>IF($E$4="Ydy","E",VLOOKUP(N331,Data!$C$3:$D$137,2,FALSE))</f>
        <v>#N/A</v>
      </c>
      <c r="P331" s="49" t="str">
        <f>IF(A331="","",IFERROR(IF(E327="Ydy",VLOOKUP(B331,LEADER!B326:D446,3,FALSE),VLOOKUP(B331,Data!B326:E460,4,FALSE)),"ERROR"))</f>
        <v/>
      </c>
      <c r="Q331" s="49" t="e">
        <f t="shared" ref="Q331:Q394" si="20">IF(OR(AND(O331="A",D331="Refeniw"),AND(O331="B",D331="Cyfalaf"),AND(O331="D",D331="Cyfalaf"),AND(O331="D",D331="Refeniw"),AND(O331="E",D331="Gwirioneddol"),AND(O331="E",D331="Mewn Nwyddau"),D331=""),"YES","NO")</f>
        <v>#N/A</v>
      </c>
    </row>
    <row r="332" spans="1:17" ht="30" customHeight="1" x14ac:dyDescent="0.35">
      <c r="A332" s="4"/>
      <c r="B332" s="4"/>
      <c r="C332" s="4"/>
      <c r="D332" s="4"/>
      <c r="E332" s="4"/>
      <c r="F332" s="51"/>
      <c r="G332" s="50" t="str">
        <f t="shared" si="18"/>
        <v/>
      </c>
      <c r="H332" s="50" t="str">
        <f>IF(A332="","",Data!$G$2)</f>
        <v/>
      </c>
      <c r="I332" s="4"/>
      <c r="J332" s="51"/>
      <c r="K332" s="4"/>
      <c r="L332" s="4"/>
      <c r="M332" s="49" t="e">
        <f>IF($E$4="Ydy",VLOOKUP(A332,LEADER!$N$17:$O$30,2,FALSE),VLOOKUP(A332,Data!$O$17:$P$28,2,FALSE))</f>
        <v>#N/A</v>
      </c>
      <c r="N332" s="49" t="str">
        <f t="shared" si="19"/>
        <v/>
      </c>
      <c r="O332" s="49" t="e">
        <f>IF($E$4="Ydy","E",VLOOKUP(N332,Data!$C$3:$D$137,2,FALSE))</f>
        <v>#N/A</v>
      </c>
      <c r="P332" s="49" t="str">
        <f>IF(A332="","",IFERROR(IF(E328="Ydy",VLOOKUP(B332,LEADER!B327:D447,3,FALSE),VLOOKUP(B332,Data!B327:E461,4,FALSE)),"ERROR"))</f>
        <v/>
      </c>
      <c r="Q332" s="49" t="e">
        <f t="shared" si="20"/>
        <v>#N/A</v>
      </c>
    </row>
    <row r="333" spans="1:17" ht="30" customHeight="1" x14ac:dyDescent="0.35">
      <c r="A333" s="4"/>
      <c r="B333" s="4"/>
      <c r="C333" s="4"/>
      <c r="D333" s="4"/>
      <c r="E333" s="4"/>
      <c r="F333" s="51"/>
      <c r="G333" s="50" t="str">
        <f t="shared" si="18"/>
        <v/>
      </c>
      <c r="H333" s="50" t="str">
        <f>IF(A333="","",Data!$G$2)</f>
        <v/>
      </c>
      <c r="I333" s="4"/>
      <c r="J333" s="51"/>
      <c r="K333" s="4"/>
      <c r="L333" s="4"/>
      <c r="M333" s="49" t="e">
        <f>IF($E$4="Ydy",VLOOKUP(A333,LEADER!$N$17:$O$30,2,FALSE),VLOOKUP(A333,Data!$O$17:$P$28,2,FALSE))</f>
        <v>#N/A</v>
      </c>
      <c r="N333" s="49" t="str">
        <f t="shared" si="19"/>
        <v/>
      </c>
      <c r="O333" s="49" t="e">
        <f>IF($E$4="Ydy","E",VLOOKUP(N333,Data!$C$3:$D$137,2,FALSE))</f>
        <v>#N/A</v>
      </c>
      <c r="P333" s="49" t="str">
        <f>IF(A333="","",IFERROR(IF(E329="Ydy",VLOOKUP(B333,LEADER!B328:D448,3,FALSE),VLOOKUP(B333,Data!B328:E462,4,FALSE)),"ERROR"))</f>
        <v/>
      </c>
      <c r="Q333" s="49" t="e">
        <f t="shared" si="20"/>
        <v>#N/A</v>
      </c>
    </row>
    <row r="334" spans="1:17" ht="30" customHeight="1" x14ac:dyDescent="0.35">
      <c r="A334" s="4"/>
      <c r="B334" s="4"/>
      <c r="C334" s="4"/>
      <c r="D334" s="4"/>
      <c r="E334" s="4"/>
      <c r="F334" s="51"/>
      <c r="G334" s="50" t="str">
        <f t="shared" si="18"/>
        <v/>
      </c>
      <c r="H334" s="50" t="str">
        <f>IF(A334="","",Data!$G$2)</f>
        <v/>
      </c>
      <c r="I334" s="4"/>
      <c r="J334" s="51"/>
      <c r="K334" s="4"/>
      <c r="L334" s="4"/>
      <c r="M334" s="49" t="e">
        <f>IF($E$4="Ydy",VLOOKUP(A334,LEADER!$N$17:$O$30,2,FALSE),VLOOKUP(A334,Data!$O$17:$P$28,2,FALSE))</f>
        <v>#N/A</v>
      </c>
      <c r="N334" s="49" t="str">
        <f t="shared" si="19"/>
        <v/>
      </c>
      <c r="O334" s="49" t="e">
        <f>IF($E$4="Ydy","E",VLOOKUP(N334,Data!$C$3:$D$137,2,FALSE))</f>
        <v>#N/A</v>
      </c>
      <c r="P334" s="49" t="str">
        <f>IF(A334="","",IFERROR(IF(E330="Ydy",VLOOKUP(B334,LEADER!B329:D449,3,FALSE),VLOOKUP(B334,Data!B329:E463,4,FALSE)),"ERROR"))</f>
        <v/>
      </c>
      <c r="Q334" s="49" t="e">
        <f t="shared" si="20"/>
        <v>#N/A</v>
      </c>
    </row>
    <row r="335" spans="1:17" ht="30" customHeight="1" x14ac:dyDescent="0.35">
      <c r="A335" s="4"/>
      <c r="B335" s="4"/>
      <c r="C335" s="4"/>
      <c r="D335" s="4"/>
      <c r="E335" s="4"/>
      <c r="F335" s="51"/>
      <c r="G335" s="50" t="str">
        <f t="shared" si="18"/>
        <v/>
      </c>
      <c r="H335" s="50" t="str">
        <f>IF(A335="","",Data!$G$2)</f>
        <v/>
      </c>
      <c r="I335" s="4"/>
      <c r="J335" s="51"/>
      <c r="K335" s="4"/>
      <c r="L335" s="4"/>
      <c r="M335" s="49" t="e">
        <f>IF($E$4="Ydy",VLOOKUP(A335,LEADER!$N$17:$O$30,2,FALSE),VLOOKUP(A335,Data!$O$17:$P$28,2,FALSE))</f>
        <v>#N/A</v>
      </c>
      <c r="N335" s="49" t="str">
        <f t="shared" si="19"/>
        <v/>
      </c>
      <c r="O335" s="49" t="e">
        <f>IF($E$4="Ydy","E",VLOOKUP(N335,Data!$C$3:$D$137,2,FALSE))</f>
        <v>#N/A</v>
      </c>
      <c r="P335" s="49" t="str">
        <f>IF(A335="","",IFERROR(IF(E331="Ydy",VLOOKUP(B335,LEADER!B330:D450,3,FALSE),VLOOKUP(B335,Data!B330:E464,4,FALSE)),"ERROR"))</f>
        <v/>
      </c>
      <c r="Q335" s="49" t="e">
        <f t="shared" si="20"/>
        <v>#N/A</v>
      </c>
    </row>
    <row r="336" spans="1:17" ht="30" customHeight="1" x14ac:dyDescent="0.35">
      <c r="A336" s="4"/>
      <c r="B336" s="4"/>
      <c r="C336" s="4"/>
      <c r="D336" s="4"/>
      <c r="E336" s="4"/>
      <c r="F336" s="51"/>
      <c r="G336" s="50" t="str">
        <f t="shared" si="18"/>
        <v/>
      </c>
      <c r="H336" s="50" t="str">
        <f>IF(A336="","",Data!$G$2)</f>
        <v/>
      </c>
      <c r="I336" s="4"/>
      <c r="J336" s="51"/>
      <c r="K336" s="4"/>
      <c r="L336" s="4"/>
      <c r="M336" s="49" t="e">
        <f>IF($E$4="Ydy",VLOOKUP(A336,LEADER!$N$17:$O$30,2,FALSE),VLOOKUP(A336,Data!$O$17:$P$28,2,FALSE))</f>
        <v>#N/A</v>
      </c>
      <c r="N336" s="49" t="str">
        <f t="shared" si="19"/>
        <v/>
      </c>
      <c r="O336" s="49" t="e">
        <f>IF($E$4="Ydy","E",VLOOKUP(N336,Data!$C$3:$D$137,2,FALSE))</f>
        <v>#N/A</v>
      </c>
      <c r="P336" s="49" t="str">
        <f>IF(A336="","",IFERROR(IF(E332="Ydy",VLOOKUP(B336,LEADER!B331:D451,3,FALSE),VLOOKUP(B336,Data!B331:E465,4,FALSE)),"ERROR"))</f>
        <v/>
      </c>
      <c r="Q336" s="49" t="e">
        <f t="shared" si="20"/>
        <v>#N/A</v>
      </c>
    </row>
    <row r="337" spans="1:17" ht="30" customHeight="1" x14ac:dyDescent="0.35">
      <c r="A337" s="4"/>
      <c r="B337" s="4"/>
      <c r="C337" s="4"/>
      <c r="D337" s="4"/>
      <c r="E337" s="4"/>
      <c r="F337" s="51"/>
      <c r="G337" s="50" t="str">
        <f t="shared" si="18"/>
        <v/>
      </c>
      <c r="H337" s="50" t="str">
        <f>IF(A337="","",Data!$G$2)</f>
        <v/>
      </c>
      <c r="I337" s="4"/>
      <c r="J337" s="51"/>
      <c r="K337" s="4"/>
      <c r="L337" s="4"/>
      <c r="M337" s="49" t="e">
        <f>IF($E$4="Ydy",VLOOKUP(A337,LEADER!$N$17:$O$30,2,FALSE),VLOOKUP(A337,Data!$O$17:$P$28,2,FALSE))</f>
        <v>#N/A</v>
      </c>
      <c r="N337" s="49" t="str">
        <f t="shared" si="19"/>
        <v/>
      </c>
      <c r="O337" s="49" t="e">
        <f>IF($E$4="Ydy","E",VLOOKUP(N337,Data!$C$3:$D$137,2,FALSE))</f>
        <v>#N/A</v>
      </c>
      <c r="P337" s="49" t="str">
        <f>IF(A337="","",IFERROR(IF(E333="Ydy",VLOOKUP(B337,LEADER!B332:D452,3,FALSE),VLOOKUP(B337,Data!B332:E466,4,FALSE)),"ERROR"))</f>
        <v/>
      </c>
      <c r="Q337" s="49" t="e">
        <f t="shared" si="20"/>
        <v>#N/A</v>
      </c>
    </row>
    <row r="338" spans="1:17" ht="30" customHeight="1" x14ac:dyDescent="0.35">
      <c r="A338" s="4"/>
      <c r="B338" s="4"/>
      <c r="C338" s="4"/>
      <c r="D338" s="4"/>
      <c r="E338" s="4"/>
      <c r="F338" s="51"/>
      <c r="G338" s="50" t="str">
        <f t="shared" si="18"/>
        <v/>
      </c>
      <c r="H338" s="50" t="str">
        <f>IF(A338="","",Data!$G$2)</f>
        <v/>
      </c>
      <c r="I338" s="4"/>
      <c r="J338" s="51"/>
      <c r="K338" s="4"/>
      <c r="L338" s="4"/>
      <c r="M338" s="49" t="e">
        <f>IF($E$4="Ydy",VLOOKUP(A338,LEADER!$N$17:$O$30,2,FALSE),VLOOKUP(A338,Data!$O$17:$P$28,2,FALSE))</f>
        <v>#N/A</v>
      </c>
      <c r="N338" s="49" t="str">
        <f t="shared" si="19"/>
        <v/>
      </c>
      <c r="O338" s="49" t="e">
        <f>IF($E$4="Ydy","E",VLOOKUP(N338,Data!$C$3:$D$137,2,FALSE))</f>
        <v>#N/A</v>
      </c>
      <c r="P338" s="49" t="str">
        <f>IF(A338="","",IFERROR(IF(E334="Ydy",VLOOKUP(B338,LEADER!B333:D453,3,FALSE),VLOOKUP(B338,Data!B333:E467,4,FALSE)),"ERROR"))</f>
        <v/>
      </c>
      <c r="Q338" s="49" t="e">
        <f t="shared" si="20"/>
        <v>#N/A</v>
      </c>
    </row>
    <row r="339" spans="1:17" ht="30" customHeight="1" x14ac:dyDescent="0.35">
      <c r="A339" s="4"/>
      <c r="B339" s="4"/>
      <c r="C339" s="4"/>
      <c r="D339" s="4"/>
      <c r="E339" s="4"/>
      <c r="F339" s="51"/>
      <c r="G339" s="50" t="str">
        <f t="shared" si="18"/>
        <v/>
      </c>
      <c r="H339" s="50" t="str">
        <f>IF(A339="","",Data!$G$2)</f>
        <v/>
      </c>
      <c r="I339" s="4"/>
      <c r="J339" s="51"/>
      <c r="K339" s="4"/>
      <c r="L339" s="4"/>
      <c r="M339" s="49" t="e">
        <f>IF($E$4="Ydy",VLOOKUP(A339,LEADER!$N$17:$O$30,2,FALSE),VLOOKUP(A339,Data!$O$17:$P$28,2,FALSE))</f>
        <v>#N/A</v>
      </c>
      <c r="N339" s="49" t="str">
        <f t="shared" si="19"/>
        <v/>
      </c>
      <c r="O339" s="49" t="e">
        <f>IF($E$4="Ydy","E",VLOOKUP(N339,Data!$C$3:$D$137,2,FALSE))</f>
        <v>#N/A</v>
      </c>
      <c r="P339" s="49" t="str">
        <f>IF(A339="","",IFERROR(IF(E335="Ydy",VLOOKUP(B339,LEADER!B334:D454,3,FALSE),VLOOKUP(B339,Data!B334:E468,4,FALSE)),"ERROR"))</f>
        <v/>
      </c>
      <c r="Q339" s="49" t="e">
        <f t="shared" si="20"/>
        <v>#N/A</v>
      </c>
    </row>
    <row r="340" spans="1:17" ht="30" customHeight="1" x14ac:dyDescent="0.35">
      <c r="A340" s="4"/>
      <c r="B340" s="4"/>
      <c r="C340" s="4"/>
      <c r="D340" s="4"/>
      <c r="E340" s="4"/>
      <c r="F340" s="51"/>
      <c r="G340" s="50" t="str">
        <f t="shared" si="18"/>
        <v/>
      </c>
      <c r="H340" s="50" t="str">
        <f>IF(A340="","",Data!$G$2)</f>
        <v/>
      </c>
      <c r="I340" s="4"/>
      <c r="J340" s="51"/>
      <c r="K340" s="4"/>
      <c r="L340" s="4"/>
      <c r="M340" s="49" t="e">
        <f>IF($E$4="Ydy",VLOOKUP(A340,LEADER!$N$17:$O$30,2,FALSE),VLOOKUP(A340,Data!$O$17:$P$28,2,FALSE))</f>
        <v>#N/A</v>
      </c>
      <c r="N340" s="49" t="str">
        <f t="shared" si="19"/>
        <v/>
      </c>
      <c r="O340" s="49" t="e">
        <f>IF($E$4="Ydy","E",VLOOKUP(N340,Data!$C$3:$D$137,2,FALSE))</f>
        <v>#N/A</v>
      </c>
      <c r="P340" s="49" t="str">
        <f>IF(A340="","",IFERROR(IF(E336="Ydy",VLOOKUP(B340,LEADER!B335:D455,3,FALSE),VLOOKUP(B340,Data!B335:E469,4,FALSE)),"ERROR"))</f>
        <v/>
      </c>
      <c r="Q340" s="49" t="e">
        <f t="shared" si="20"/>
        <v>#N/A</v>
      </c>
    </row>
    <row r="341" spans="1:17" ht="30" customHeight="1" x14ac:dyDescent="0.35">
      <c r="A341" s="4"/>
      <c r="B341" s="4"/>
      <c r="C341" s="4"/>
      <c r="D341" s="4"/>
      <c r="E341" s="4"/>
      <c r="F341" s="51"/>
      <c r="G341" s="50" t="str">
        <f t="shared" si="18"/>
        <v/>
      </c>
      <c r="H341" s="50" t="str">
        <f>IF(A341="","",Data!$G$2)</f>
        <v/>
      </c>
      <c r="I341" s="4"/>
      <c r="J341" s="51"/>
      <c r="K341" s="4"/>
      <c r="L341" s="4"/>
      <c r="M341" s="49" t="e">
        <f>IF($E$4="Ydy",VLOOKUP(A341,LEADER!$N$17:$O$30,2,FALSE),VLOOKUP(A341,Data!$O$17:$P$28,2,FALSE))</f>
        <v>#N/A</v>
      </c>
      <c r="N341" s="49" t="str">
        <f t="shared" si="19"/>
        <v/>
      </c>
      <c r="O341" s="49" t="e">
        <f>IF($E$4="Ydy","E",VLOOKUP(N341,Data!$C$3:$D$137,2,FALSE))</f>
        <v>#N/A</v>
      </c>
      <c r="P341" s="49" t="str">
        <f>IF(A341="","",IFERROR(IF(E337="Ydy",VLOOKUP(B341,LEADER!B336:D456,3,FALSE),VLOOKUP(B341,Data!B336:E470,4,FALSE)),"ERROR"))</f>
        <v/>
      </c>
      <c r="Q341" s="49" t="e">
        <f t="shared" si="20"/>
        <v>#N/A</v>
      </c>
    </row>
    <row r="342" spans="1:17" ht="30" customHeight="1" x14ac:dyDescent="0.35">
      <c r="A342" s="4"/>
      <c r="B342" s="4"/>
      <c r="C342" s="4"/>
      <c r="D342" s="4"/>
      <c r="E342" s="4"/>
      <c r="F342" s="51"/>
      <c r="G342" s="50" t="str">
        <f t="shared" si="18"/>
        <v/>
      </c>
      <c r="H342" s="50" t="str">
        <f>IF(A342="","",Data!$G$2)</f>
        <v/>
      </c>
      <c r="I342" s="4"/>
      <c r="J342" s="51"/>
      <c r="K342" s="4"/>
      <c r="L342" s="4"/>
      <c r="M342" s="49" t="e">
        <f>IF($E$4="Ydy",VLOOKUP(A342,LEADER!$N$17:$O$30,2,FALSE),VLOOKUP(A342,Data!$O$17:$P$28,2,FALSE))</f>
        <v>#N/A</v>
      </c>
      <c r="N342" s="49" t="str">
        <f t="shared" si="19"/>
        <v/>
      </c>
      <c r="O342" s="49" t="e">
        <f>IF($E$4="Ydy","E",VLOOKUP(N342,Data!$C$3:$D$137,2,FALSE))</f>
        <v>#N/A</v>
      </c>
      <c r="P342" s="49" t="str">
        <f>IF(A342="","",IFERROR(IF(E338="Ydy",VLOOKUP(B342,LEADER!B337:D457,3,FALSE),VLOOKUP(B342,Data!B337:E471,4,FALSE)),"ERROR"))</f>
        <v/>
      </c>
      <c r="Q342" s="49" t="e">
        <f t="shared" si="20"/>
        <v>#N/A</v>
      </c>
    </row>
    <row r="343" spans="1:17" ht="30" customHeight="1" x14ac:dyDescent="0.35">
      <c r="A343" s="4"/>
      <c r="B343" s="4"/>
      <c r="C343" s="4"/>
      <c r="D343" s="4"/>
      <c r="E343" s="4"/>
      <c r="F343" s="51"/>
      <c r="G343" s="50" t="str">
        <f t="shared" si="18"/>
        <v/>
      </c>
      <c r="H343" s="50" t="str">
        <f>IF(A343="","",Data!$G$2)</f>
        <v/>
      </c>
      <c r="I343" s="4"/>
      <c r="J343" s="51"/>
      <c r="K343" s="4"/>
      <c r="L343" s="4"/>
      <c r="M343" s="49" t="e">
        <f>IF($E$4="Ydy",VLOOKUP(A343,LEADER!$N$17:$O$30,2,FALSE),VLOOKUP(A343,Data!$O$17:$P$28,2,FALSE))</f>
        <v>#N/A</v>
      </c>
      <c r="N343" s="49" t="str">
        <f t="shared" si="19"/>
        <v/>
      </c>
      <c r="O343" s="49" t="e">
        <f>IF($E$4="Ydy","E",VLOOKUP(N343,Data!$C$3:$D$137,2,FALSE))</f>
        <v>#N/A</v>
      </c>
      <c r="P343" s="49" t="str">
        <f>IF(A343="","",IFERROR(IF(E339="Ydy",VLOOKUP(B343,LEADER!B338:D458,3,FALSE),VLOOKUP(B343,Data!B338:E472,4,FALSE)),"ERROR"))</f>
        <v/>
      </c>
      <c r="Q343" s="49" t="e">
        <f t="shared" si="20"/>
        <v>#N/A</v>
      </c>
    </row>
    <row r="344" spans="1:17" ht="30" customHeight="1" x14ac:dyDescent="0.35">
      <c r="A344" s="4"/>
      <c r="B344" s="4"/>
      <c r="C344" s="4"/>
      <c r="D344" s="4"/>
      <c r="E344" s="4"/>
      <c r="F344" s="51"/>
      <c r="G344" s="50" t="str">
        <f t="shared" si="18"/>
        <v/>
      </c>
      <c r="H344" s="50" t="str">
        <f>IF(A344="","",Data!$G$2)</f>
        <v/>
      </c>
      <c r="I344" s="4"/>
      <c r="J344" s="51"/>
      <c r="K344" s="4"/>
      <c r="L344" s="4"/>
      <c r="M344" s="49" t="e">
        <f>IF($E$4="Ydy",VLOOKUP(A344,LEADER!$N$17:$O$30,2,FALSE),VLOOKUP(A344,Data!$O$17:$P$28,2,FALSE))</f>
        <v>#N/A</v>
      </c>
      <c r="N344" s="49" t="str">
        <f t="shared" si="19"/>
        <v/>
      </c>
      <c r="O344" s="49" t="e">
        <f>IF($E$4="Ydy","E",VLOOKUP(N344,Data!$C$3:$D$137,2,FALSE))</f>
        <v>#N/A</v>
      </c>
      <c r="P344" s="49" t="str">
        <f>IF(A344="","",IFERROR(IF(E340="Ydy",VLOOKUP(B344,LEADER!B339:D459,3,FALSE),VLOOKUP(B344,Data!B339:E473,4,FALSE)),"ERROR"))</f>
        <v/>
      </c>
      <c r="Q344" s="49" t="e">
        <f t="shared" si="20"/>
        <v>#N/A</v>
      </c>
    </row>
    <row r="345" spans="1:17" ht="30" customHeight="1" x14ac:dyDescent="0.35">
      <c r="A345" s="4"/>
      <c r="B345" s="4"/>
      <c r="C345" s="4"/>
      <c r="D345" s="4"/>
      <c r="E345" s="4"/>
      <c r="F345" s="51"/>
      <c r="G345" s="50" t="str">
        <f t="shared" si="18"/>
        <v/>
      </c>
      <c r="H345" s="50" t="str">
        <f>IF(A345="","",Data!$G$2)</f>
        <v/>
      </c>
      <c r="I345" s="4"/>
      <c r="J345" s="51"/>
      <c r="K345" s="4"/>
      <c r="L345" s="4"/>
      <c r="M345" s="49" t="e">
        <f>IF($E$4="Ydy",VLOOKUP(A345,LEADER!$N$17:$O$30,2,FALSE),VLOOKUP(A345,Data!$O$17:$P$28,2,FALSE))</f>
        <v>#N/A</v>
      </c>
      <c r="N345" s="49" t="str">
        <f t="shared" si="19"/>
        <v/>
      </c>
      <c r="O345" s="49" t="e">
        <f>IF($E$4="Ydy","E",VLOOKUP(N345,Data!$C$3:$D$137,2,FALSE))</f>
        <v>#N/A</v>
      </c>
      <c r="P345" s="49" t="str">
        <f>IF(A345="","",IFERROR(IF(E341="Ydy",VLOOKUP(B345,LEADER!B340:D460,3,FALSE),VLOOKUP(B345,Data!B340:E474,4,FALSE)),"ERROR"))</f>
        <v/>
      </c>
      <c r="Q345" s="49" t="e">
        <f t="shared" si="20"/>
        <v>#N/A</v>
      </c>
    </row>
    <row r="346" spans="1:17" ht="30" customHeight="1" x14ac:dyDescent="0.35">
      <c r="A346" s="4"/>
      <c r="B346" s="4"/>
      <c r="C346" s="4"/>
      <c r="D346" s="4"/>
      <c r="E346" s="4"/>
      <c r="F346" s="51"/>
      <c r="G346" s="50" t="str">
        <f t="shared" si="18"/>
        <v/>
      </c>
      <c r="H346" s="50" t="str">
        <f>IF(A346="","",Data!$G$2)</f>
        <v/>
      </c>
      <c r="I346" s="4"/>
      <c r="J346" s="51"/>
      <c r="K346" s="4"/>
      <c r="L346" s="4"/>
      <c r="M346" s="49" t="e">
        <f>IF($E$4="Ydy",VLOOKUP(A346,LEADER!$N$17:$O$30,2,FALSE),VLOOKUP(A346,Data!$O$17:$P$28,2,FALSE))</f>
        <v>#N/A</v>
      </c>
      <c r="N346" s="49" t="str">
        <f t="shared" si="19"/>
        <v/>
      </c>
      <c r="O346" s="49" t="e">
        <f>IF($E$4="Ydy","E",VLOOKUP(N346,Data!$C$3:$D$137,2,FALSE))</f>
        <v>#N/A</v>
      </c>
      <c r="P346" s="49" t="str">
        <f>IF(A346="","",IFERROR(IF(E342="Ydy",VLOOKUP(B346,LEADER!B341:D461,3,FALSE),VLOOKUP(B346,Data!B341:E475,4,FALSE)),"ERROR"))</f>
        <v/>
      </c>
      <c r="Q346" s="49" t="e">
        <f t="shared" si="20"/>
        <v>#N/A</v>
      </c>
    </row>
    <row r="347" spans="1:17" ht="30" customHeight="1" x14ac:dyDescent="0.35">
      <c r="A347" s="4"/>
      <c r="B347" s="4"/>
      <c r="C347" s="4"/>
      <c r="D347" s="4"/>
      <c r="E347" s="4"/>
      <c r="F347" s="51"/>
      <c r="G347" s="50" t="str">
        <f t="shared" si="18"/>
        <v/>
      </c>
      <c r="H347" s="50" t="str">
        <f>IF(A347="","",Data!$G$2)</f>
        <v/>
      </c>
      <c r="I347" s="4"/>
      <c r="J347" s="51"/>
      <c r="K347" s="4"/>
      <c r="L347" s="4"/>
      <c r="M347" s="49" t="e">
        <f>IF($E$4="Ydy",VLOOKUP(A347,LEADER!$N$17:$O$30,2,FALSE),VLOOKUP(A347,Data!$O$17:$P$28,2,FALSE))</f>
        <v>#N/A</v>
      </c>
      <c r="N347" s="49" t="str">
        <f t="shared" si="19"/>
        <v/>
      </c>
      <c r="O347" s="49" t="e">
        <f>IF($E$4="Ydy","E",VLOOKUP(N347,Data!$C$3:$D$137,2,FALSE))</f>
        <v>#N/A</v>
      </c>
      <c r="P347" s="49" t="str">
        <f>IF(A347="","",IFERROR(IF(E343="Ydy",VLOOKUP(B347,LEADER!B342:D462,3,FALSE),VLOOKUP(B347,Data!B342:E476,4,FALSE)),"ERROR"))</f>
        <v/>
      </c>
      <c r="Q347" s="49" t="e">
        <f t="shared" si="20"/>
        <v>#N/A</v>
      </c>
    </row>
    <row r="348" spans="1:17" ht="30" customHeight="1" x14ac:dyDescent="0.35">
      <c r="A348" s="4"/>
      <c r="B348" s="4"/>
      <c r="C348" s="4"/>
      <c r="D348" s="4"/>
      <c r="E348" s="4"/>
      <c r="F348" s="51"/>
      <c r="G348" s="50" t="str">
        <f t="shared" si="18"/>
        <v/>
      </c>
      <c r="H348" s="50" t="str">
        <f>IF(A348="","",Data!$G$2)</f>
        <v/>
      </c>
      <c r="I348" s="4"/>
      <c r="J348" s="51"/>
      <c r="K348" s="4"/>
      <c r="L348" s="4"/>
      <c r="M348" s="49" t="e">
        <f>IF($E$4="Ydy",VLOOKUP(A348,LEADER!$N$17:$O$30,2,FALSE),VLOOKUP(A348,Data!$O$17:$P$28,2,FALSE))</f>
        <v>#N/A</v>
      </c>
      <c r="N348" s="49" t="str">
        <f t="shared" si="19"/>
        <v/>
      </c>
      <c r="O348" s="49" t="e">
        <f>IF($E$4="Ydy","E",VLOOKUP(N348,Data!$C$3:$D$137,2,FALSE))</f>
        <v>#N/A</v>
      </c>
      <c r="P348" s="49" t="str">
        <f>IF(A348="","",IFERROR(IF(E344="Ydy",VLOOKUP(B348,LEADER!B343:D463,3,FALSE),VLOOKUP(B348,Data!B343:E477,4,FALSE)),"ERROR"))</f>
        <v/>
      </c>
      <c r="Q348" s="49" t="e">
        <f t="shared" si="20"/>
        <v>#N/A</v>
      </c>
    </row>
    <row r="349" spans="1:17" ht="30" customHeight="1" x14ac:dyDescent="0.35">
      <c r="A349" s="4"/>
      <c r="B349" s="4"/>
      <c r="C349" s="4"/>
      <c r="D349" s="4"/>
      <c r="E349" s="4"/>
      <c r="F349" s="51"/>
      <c r="G349" s="50" t="str">
        <f t="shared" si="18"/>
        <v/>
      </c>
      <c r="H349" s="50" t="str">
        <f>IF(A349="","",Data!$G$2)</f>
        <v/>
      </c>
      <c r="I349" s="4"/>
      <c r="J349" s="51"/>
      <c r="K349" s="4"/>
      <c r="L349" s="4"/>
      <c r="M349" s="49" t="e">
        <f>IF($E$4="Ydy",VLOOKUP(A349,LEADER!$N$17:$O$30,2,FALSE),VLOOKUP(A349,Data!$O$17:$P$28,2,FALSE))</f>
        <v>#N/A</v>
      </c>
      <c r="N349" s="49" t="str">
        <f t="shared" si="19"/>
        <v/>
      </c>
      <c r="O349" s="49" t="e">
        <f>IF($E$4="Ydy","E",VLOOKUP(N349,Data!$C$3:$D$137,2,FALSE))</f>
        <v>#N/A</v>
      </c>
      <c r="P349" s="49" t="str">
        <f>IF(A349="","",IFERROR(IF(E345="Ydy",VLOOKUP(B349,LEADER!B344:D464,3,FALSE),VLOOKUP(B349,Data!B344:E478,4,FALSE)),"ERROR"))</f>
        <v/>
      </c>
      <c r="Q349" s="49" t="e">
        <f t="shared" si="20"/>
        <v>#N/A</v>
      </c>
    </row>
    <row r="350" spans="1:17" ht="30" customHeight="1" x14ac:dyDescent="0.35">
      <c r="A350" s="4"/>
      <c r="B350" s="4"/>
      <c r="C350" s="4"/>
      <c r="D350" s="4"/>
      <c r="E350" s="4"/>
      <c r="F350" s="51"/>
      <c r="G350" s="50" t="str">
        <f t="shared" si="18"/>
        <v/>
      </c>
      <c r="H350" s="50" t="str">
        <f>IF(A350="","",Data!$G$2)</f>
        <v/>
      </c>
      <c r="I350" s="4"/>
      <c r="J350" s="51"/>
      <c r="K350" s="4"/>
      <c r="L350" s="4"/>
      <c r="M350" s="49" t="e">
        <f>IF($E$4="Ydy",VLOOKUP(A350,LEADER!$N$17:$O$30,2,FALSE),VLOOKUP(A350,Data!$O$17:$P$28,2,FALSE))</f>
        <v>#N/A</v>
      </c>
      <c r="N350" s="49" t="str">
        <f t="shared" si="19"/>
        <v/>
      </c>
      <c r="O350" s="49" t="e">
        <f>IF($E$4="Ydy","E",VLOOKUP(N350,Data!$C$3:$D$137,2,FALSE))</f>
        <v>#N/A</v>
      </c>
      <c r="P350" s="49" t="str">
        <f>IF(A350="","",IFERROR(IF(E346="Ydy",VLOOKUP(B350,LEADER!B345:D465,3,FALSE),VLOOKUP(B350,Data!B345:E479,4,FALSE)),"ERROR"))</f>
        <v/>
      </c>
      <c r="Q350" s="49" t="e">
        <f t="shared" si="20"/>
        <v>#N/A</v>
      </c>
    </row>
    <row r="351" spans="1:17" ht="30" customHeight="1" x14ac:dyDescent="0.35">
      <c r="A351" s="4"/>
      <c r="B351" s="4"/>
      <c r="C351" s="4"/>
      <c r="D351" s="4"/>
      <c r="E351" s="4"/>
      <c r="F351" s="51"/>
      <c r="G351" s="50" t="str">
        <f t="shared" si="18"/>
        <v/>
      </c>
      <c r="H351" s="50" t="str">
        <f>IF(A351="","",Data!$G$2)</f>
        <v/>
      </c>
      <c r="I351" s="4"/>
      <c r="J351" s="51"/>
      <c r="K351" s="4"/>
      <c r="L351" s="4"/>
      <c r="M351" s="49" t="e">
        <f>IF($E$4="Ydy",VLOOKUP(A351,LEADER!$N$17:$O$30,2,FALSE),VLOOKUP(A351,Data!$O$17:$P$28,2,FALSE))</f>
        <v>#N/A</v>
      </c>
      <c r="N351" s="49" t="str">
        <f t="shared" si="19"/>
        <v/>
      </c>
      <c r="O351" s="49" t="e">
        <f>IF($E$4="Ydy","E",VLOOKUP(N351,Data!$C$3:$D$137,2,FALSE))</f>
        <v>#N/A</v>
      </c>
      <c r="P351" s="49" t="str">
        <f>IF(A351="","",IFERROR(IF(E347="Ydy",VLOOKUP(B351,LEADER!B346:D466,3,FALSE),VLOOKUP(B351,Data!B346:E480,4,FALSE)),"ERROR"))</f>
        <v/>
      </c>
      <c r="Q351" s="49" t="e">
        <f t="shared" si="20"/>
        <v>#N/A</v>
      </c>
    </row>
    <row r="352" spans="1:17" ht="30" customHeight="1" x14ac:dyDescent="0.35">
      <c r="A352" s="4"/>
      <c r="B352" s="4"/>
      <c r="C352" s="4"/>
      <c r="D352" s="4"/>
      <c r="E352" s="4"/>
      <c r="F352" s="51"/>
      <c r="G352" s="50" t="str">
        <f t="shared" si="18"/>
        <v/>
      </c>
      <c r="H352" s="50" t="str">
        <f>IF(A352="","",Data!$G$2)</f>
        <v/>
      </c>
      <c r="I352" s="4"/>
      <c r="J352" s="51"/>
      <c r="K352" s="4"/>
      <c r="L352" s="4"/>
      <c r="M352" s="49" t="e">
        <f>IF($E$4="Ydy",VLOOKUP(A352,LEADER!$N$17:$O$30,2,FALSE),VLOOKUP(A352,Data!$O$17:$P$28,2,FALSE))</f>
        <v>#N/A</v>
      </c>
      <c r="N352" s="49" t="str">
        <f t="shared" si="19"/>
        <v/>
      </c>
      <c r="O352" s="49" t="e">
        <f>IF($E$4="Ydy","E",VLOOKUP(N352,Data!$C$3:$D$137,2,FALSE))</f>
        <v>#N/A</v>
      </c>
      <c r="P352" s="49" t="str">
        <f>IF(A352="","",IFERROR(IF(E348="Ydy",VLOOKUP(B352,LEADER!B347:D467,3,FALSE),VLOOKUP(B352,Data!B347:E481,4,FALSE)),"ERROR"))</f>
        <v/>
      </c>
      <c r="Q352" s="49" t="e">
        <f t="shared" si="20"/>
        <v>#N/A</v>
      </c>
    </row>
    <row r="353" spans="1:17" ht="30" customHeight="1" x14ac:dyDescent="0.35">
      <c r="A353" s="4"/>
      <c r="B353" s="4"/>
      <c r="C353" s="4"/>
      <c r="D353" s="4"/>
      <c r="E353" s="4"/>
      <c r="F353" s="51"/>
      <c r="G353" s="50" t="str">
        <f t="shared" si="18"/>
        <v/>
      </c>
      <c r="H353" s="50" t="str">
        <f>IF(A353="","",Data!$G$2)</f>
        <v/>
      </c>
      <c r="I353" s="4"/>
      <c r="J353" s="51"/>
      <c r="K353" s="4"/>
      <c r="L353" s="4"/>
      <c r="M353" s="49" t="e">
        <f>IF($E$4="Ydy",VLOOKUP(A353,LEADER!$N$17:$O$30,2,FALSE),VLOOKUP(A353,Data!$O$17:$P$28,2,FALSE))</f>
        <v>#N/A</v>
      </c>
      <c r="N353" s="49" t="str">
        <f t="shared" si="19"/>
        <v/>
      </c>
      <c r="O353" s="49" t="e">
        <f>IF($E$4="Ydy","E",VLOOKUP(N353,Data!$C$3:$D$137,2,FALSE))</f>
        <v>#N/A</v>
      </c>
      <c r="P353" s="49" t="str">
        <f>IF(A353="","",IFERROR(IF(E349="Ydy",VLOOKUP(B353,LEADER!B348:D468,3,FALSE),VLOOKUP(B353,Data!B348:E482,4,FALSE)),"ERROR"))</f>
        <v/>
      </c>
      <c r="Q353" s="49" t="e">
        <f t="shared" si="20"/>
        <v>#N/A</v>
      </c>
    </row>
    <row r="354" spans="1:17" ht="30" customHeight="1" x14ac:dyDescent="0.35">
      <c r="A354" s="4"/>
      <c r="B354" s="4"/>
      <c r="C354" s="4"/>
      <c r="D354" s="4"/>
      <c r="E354" s="4"/>
      <c r="F354" s="51"/>
      <c r="G354" s="50" t="str">
        <f t="shared" si="18"/>
        <v/>
      </c>
      <c r="H354" s="50" t="str">
        <f>IF(A354="","",Data!$G$2)</f>
        <v/>
      </c>
      <c r="I354" s="4"/>
      <c r="J354" s="51"/>
      <c r="K354" s="4"/>
      <c r="L354" s="4"/>
      <c r="M354" s="49" t="e">
        <f>IF($E$4="Ydy",VLOOKUP(A354,LEADER!$N$17:$O$30,2,FALSE),VLOOKUP(A354,Data!$O$17:$P$28,2,FALSE))</f>
        <v>#N/A</v>
      </c>
      <c r="N354" s="49" t="str">
        <f t="shared" si="19"/>
        <v/>
      </c>
      <c r="O354" s="49" t="e">
        <f>IF($E$4="Ydy","E",VLOOKUP(N354,Data!$C$3:$D$137,2,FALSE))</f>
        <v>#N/A</v>
      </c>
      <c r="P354" s="49" t="str">
        <f>IF(A354="","",IFERROR(IF(E350="Ydy",VLOOKUP(B354,LEADER!B349:D469,3,FALSE),VLOOKUP(B354,Data!B349:E483,4,FALSE)),"ERROR"))</f>
        <v/>
      </c>
      <c r="Q354" s="49" t="e">
        <f t="shared" si="20"/>
        <v>#N/A</v>
      </c>
    </row>
    <row r="355" spans="1:17" ht="30" customHeight="1" x14ac:dyDescent="0.35">
      <c r="A355" s="4"/>
      <c r="B355" s="4"/>
      <c r="C355" s="4"/>
      <c r="D355" s="4"/>
      <c r="E355" s="4"/>
      <c r="F355" s="51"/>
      <c r="G355" s="50" t="str">
        <f t="shared" si="18"/>
        <v/>
      </c>
      <c r="H355" s="50" t="str">
        <f>IF(A355="","",Data!$G$2)</f>
        <v/>
      </c>
      <c r="I355" s="4"/>
      <c r="J355" s="51"/>
      <c r="K355" s="4"/>
      <c r="L355" s="4"/>
      <c r="M355" s="49" t="e">
        <f>IF($E$4="Ydy",VLOOKUP(A355,LEADER!$N$17:$O$30,2,FALSE),VLOOKUP(A355,Data!$O$17:$P$28,2,FALSE))</f>
        <v>#N/A</v>
      </c>
      <c r="N355" s="49" t="str">
        <f t="shared" si="19"/>
        <v/>
      </c>
      <c r="O355" s="49" t="e">
        <f>IF($E$4="Ydy","E",VLOOKUP(N355,Data!$C$3:$D$137,2,FALSE))</f>
        <v>#N/A</v>
      </c>
      <c r="P355" s="49" t="str">
        <f>IF(A355="","",IFERROR(IF(E351="Ydy",VLOOKUP(B355,LEADER!B350:D470,3,FALSE),VLOOKUP(B355,Data!B350:E484,4,FALSE)),"ERROR"))</f>
        <v/>
      </c>
      <c r="Q355" s="49" t="e">
        <f t="shared" si="20"/>
        <v>#N/A</v>
      </c>
    </row>
    <row r="356" spans="1:17" ht="30" customHeight="1" x14ac:dyDescent="0.35">
      <c r="A356" s="4"/>
      <c r="B356" s="4"/>
      <c r="C356" s="4"/>
      <c r="D356" s="4"/>
      <c r="E356" s="4"/>
      <c r="F356" s="51"/>
      <c r="G356" s="50" t="str">
        <f t="shared" si="18"/>
        <v/>
      </c>
      <c r="H356" s="50" t="str">
        <f>IF(A356="","",Data!$G$2)</f>
        <v/>
      </c>
      <c r="I356" s="4"/>
      <c r="J356" s="51"/>
      <c r="K356" s="4"/>
      <c r="L356" s="4"/>
      <c r="M356" s="49" t="e">
        <f>IF($E$4="Ydy",VLOOKUP(A356,LEADER!$N$17:$O$30,2,FALSE),VLOOKUP(A356,Data!$O$17:$P$28,2,FALSE))</f>
        <v>#N/A</v>
      </c>
      <c r="N356" s="49" t="str">
        <f t="shared" si="19"/>
        <v/>
      </c>
      <c r="O356" s="49" t="e">
        <f>IF($E$4="Ydy","E",VLOOKUP(N356,Data!$C$3:$D$137,2,FALSE))</f>
        <v>#N/A</v>
      </c>
      <c r="P356" s="49" t="str">
        <f>IF(A356="","",IFERROR(IF(E352="Ydy",VLOOKUP(B356,LEADER!B351:D471,3,FALSE),VLOOKUP(B356,Data!B351:E485,4,FALSE)),"ERROR"))</f>
        <v/>
      </c>
      <c r="Q356" s="49" t="e">
        <f t="shared" si="20"/>
        <v>#N/A</v>
      </c>
    </row>
    <row r="357" spans="1:17" ht="30" customHeight="1" x14ac:dyDescent="0.35">
      <c r="A357" s="4"/>
      <c r="B357" s="4"/>
      <c r="C357" s="4"/>
      <c r="D357" s="4"/>
      <c r="E357" s="4"/>
      <c r="F357" s="51"/>
      <c r="G357" s="50" t="str">
        <f t="shared" si="18"/>
        <v/>
      </c>
      <c r="H357" s="50" t="str">
        <f>IF(A357="","",Data!$G$2)</f>
        <v/>
      </c>
      <c r="I357" s="4"/>
      <c r="J357" s="51"/>
      <c r="K357" s="4"/>
      <c r="L357" s="4"/>
      <c r="M357" s="49" t="e">
        <f>IF($E$4="Ydy",VLOOKUP(A357,LEADER!$N$17:$O$30,2,FALSE),VLOOKUP(A357,Data!$O$17:$P$28,2,FALSE))</f>
        <v>#N/A</v>
      </c>
      <c r="N357" s="49" t="str">
        <f t="shared" si="19"/>
        <v/>
      </c>
      <c r="O357" s="49" t="e">
        <f>IF($E$4="Ydy","E",VLOOKUP(N357,Data!$C$3:$D$137,2,FALSE))</f>
        <v>#N/A</v>
      </c>
      <c r="P357" s="49" t="str">
        <f>IF(A357="","",IFERROR(IF(E353="Ydy",VLOOKUP(B357,LEADER!B352:D472,3,FALSE),VLOOKUP(B357,Data!B352:E486,4,FALSE)),"ERROR"))</f>
        <v/>
      </c>
      <c r="Q357" s="49" t="e">
        <f t="shared" si="20"/>
        <v>#N/A</v>
      </c>
    </row>
    <row r="358" spans="1:17" ht="30" customHeight="1" x14ac:dyDescent="0.35">
      <c r="A358" s="4"/>
      <c r="B358" s="4"/>
      <c r="C358" s="4"/>
      <c r="D358" s="4"/>
      <c r="E358" s="4"/>
      <c r="F358" s="51"/>
      <c r="G358" s="50" t="str">
        <f t="shared" si="18"/>
        <v/>
      </c>
      <c r="H358" s="50" t="str">
        <f>IF(A358="","",Data!$G$2)</f>
        <v/>
      </c>
      <c r="I358" s="4"/>
      <c r="J358" s="51"/>
      <c r="K358" s="4"/>
      <c r="L358" s="4"/>
      <c r="M358" s="49" t="e">
        <f>IF($E$4="Ydy",VLOOKUP(A358,LEADER!$N$17:$O$30,2,FALSE),VLOOKUP(A358,Data!$O$17:$P$28,2,FALSE))</f>
        <v>#N/A</v>
      </c>
      <c r="N358" s="49" t="str">
        <f t="shared" si="19"/>
        <v/>
      </c>
      <c r="O358" s="49" t="e">
        <f>IF($E$4="Ydy","E",VLOOKUP(N358,Data!$C$3:$D$137,2,FALSE))</f>
        <v>#N/A</v>
      </c>
      <c r="P358" s="49" t="str">
        <f>IF(A358="","",IFERROR(IF(E354="Ydy",VLOOKUP(B358,LEADER!B353:D473,3,FALSE),VLOOKUP(B358,Data!B353:E487,4,FALSE)),"ERROR"))</f>
        <v/>
      </c>
      <c r="Q358" s="49" t="e">
        <f t="shared" si="20"/>
        <v>#N/A</v>
      </c>
    </row>
    <row r="359" spans="1:17" ht="30" customHeight="1" x14ac:dyDescent="0.35">
      <c r="A359" s="4"/>
      <c r="B359" s="4"/>
      <c r="C359" s="4"/>
      <c r="D359" s="4"/>
      <c r="E359" s="4"/>
      <c r="F359" s="51"/>
      <c r="G359" s="50" t="str">
        <f t="shared" si="18"/>
        <v/>
      </c>
      <c r="H359" s="50" t="str">
        <f>IF(A359="","",Data!$G$2)</f>
        <v/>
      </c>
      <c r="I359" s="4"/>
      <c r="J359" s="51"/>
      <c r="K359" s="4"/>
      <c r="L359" s="4"/>
      <c r="M359" s="49" t="e">
        <f>IF($E$4="Ydy",VLOOKUP(A359,LEADER!$N$17:$O$30,2,FALSE),VLOOKUP(A359,Data!$O$17:$P$28,2,FALSE))</f>
        <v>#N/A</v>
      </c>
      <c r="N359" s="49" t="str">
        <f t="shared" si="19"/>
        <v/>
      </c>
      <c r="O359" s="49" t="e">
        <f>IF($E$4="Ydy","E",VLOOKUP(N359,Data!$C$3:$D$137,2,FALSE))</f>
        <v>#N/A</v>
      </c>
      <c r="P359" s="49" t="str">
        <f>IF(A359="","",IFERROR(IF(E355="Ydy",VLOOKUP(B359,LEADER!B354:D474,3,FALSE),VLOOKUP(B359,Data!B354:E488,4,FALSE)),"ERROR"))</f>
        <v/>
      </c>
      <c r="Q359" s="49" t="e">
        <f t="shared" si="20"/>
        <v>#N/A</v>
      </c>
    </row>
    <row r="360" spans="1:17" ht="30" customHeight="1" x14ac:dyDescent="0.35">
      <c r="A360" s="4"/>
      <c r="B360" s="4"/>
      <c r="C360" s="4"/>
      <c r="D360" s="4"/>
      <c r="E360" s="4"/>
      <c r="F360" s="51"/>
      <c r="G360" s="50" t="str">
        <f t="shared" si="18"/>
        <v/>
      </c>
      <c r="H360" s="50" t="str">
        <f>IF(A360="","",Data!$G$2)</f>
        <v/>
      </c>
      <c r="I360" s="4"/>
      <c r="J360" s="51"/>
      <c r="K360" s="4"/>
      <c r="L360" s="4"/>
      <c r="M360" s="49" t="e">
        <f>IF($E$4="Ydy",VLOOKUP(A360,LEADER!$N$17:$O$30,2,FALSE),VLOOKUP(A360,Data!$O$17:$P$28,2,FALSE))</f>
        <v>#N/A</v>
      </c>
      <c r="N360" s="49" t="str">
        <f t="shared" si="19"/>
        <v/>
      </c>
      <c r="O360" s="49" t="e">
        <f>IF($E$4="Ydy","E",VLOOKUP(N360,Data!$C$3:$D$137,2,FALSE))</f>
        <v>#N/A</v>
      </c>
      <c r="P360" s="49" t="str">
        <f>IF(A360="","",IFERROR(IF(E356="Ydy",VLOOKUP(B360,LEADER!B355:D475,3,FALSE),VLOOKUP(B360,Data!B355:E489,4,FALSE)),"ERROR"))</f>
        <v/>
      </c>
      <c r="Q360" s="49" t="e">
        <f t="shared" si="20"/>
        <v>#N/A</v>
      </c>
    </row>
    <row r="361" spans="1:17" ht="30" customHeight="1" x14ac:dyDescent="0.35">
      <c r="A361" s="4"/>
      <c r="B361" s="4"/>
      <c r="C361" s="4"/>
      <c r="D361" s="4"/>
      <c r="E361" s="4"/>
      <c r="F361" s="51"/>
      <c r="G361" s="50" t="str">
        <f t="shared" si="18"/>
        <v/>
      </c>
      <c r="H361" s="50" t="str">
        <f>IF(A361="","",Data!$G$2)</f>
        <v/>
      </c>
      <c r="I361" s="4"/>
      <c r="J361" s="51"/>
      <c r="K361" s="4"/>
      <c r="L361" s="4"/>
      <c r="M361" s="49" t="e">
        <f>IF($E$4="Ydy",VLOOKUP(A361,LEADER!$N$17:$O$30,2,FALSE),VLOOKUP(A361,Data!$O$17:$P$28,2,FALSE))</f>
        <v>#N/A</v>
      </c>
      <c r="N361" s="49" t="str">
        <f t="shared" si="19"/>
        <v/>
      </c>
      <c r="O361" s="49" t="e">
        <f>IF($E$4="Ydy","E",VLOOKUP(N361,Data!$C$3:$D$137,2,FALSE))</f>
        <v>#N/A</v>
      </c>
      <c r="P361" s="49" t="str">
        <f>IF(A361="","",IFERROR(IF(E357="Ydy",VLOOKUP(B361,LEADER!B356:D476,3,FALSE),VLOOKUP(B361,Data!B356:E490,4,FALSE)),"ERROR"))</f>
        <v/>
      </c>
      <c r="Q361" s="49" t="e">
        <f t="shared" si="20"/>
        <v>#N/A</v>
      </c>
    </row>
    <row r="362" spans="1:17" ht="30" customHeight="1" x14ac:dyDescent="0.35">
      <c r="A362" s="4"/>
      <c r="B362" s="4"/>
      <c r="C362" s="4"/>
      <c r="D362" s="4"/>
      <c r="E362" s="4"/>
      <c r="F362" s="51"/>
      <c r="G362" s="50" t="str">
        <f t="shared" si="18"/>
        <v/>
      </c>
      <c r="H362" s="50" t="str">
        <f>IF(A362="","",Data!$G$2)</f>
        <v/>
      </c>
      <c r="I362" s="4"/>
      <c r="J362" s="51"/>
      <c r="K362" s="4"/>
      <c r="L362" s="4"/>
      <c r="M362" s="49" t="e">
        <f>IF($E$4="Ydy",VLOOKUP(A362,LEADER!$N$17:$O$30,2,FALSE),VLOOKUP(A362,Data!$O$17:$P$28,2,FALSE))</f>
        <v>#N/A</v>
      </c>
      <c r="N362" s="49" t="str">
        <f t="shared" si="19"/>
        <v/>
      </c>
      <c r="O362" s="49" t="e">
        <f>IF($E$4="Ydy","E",VLOOKUP(N362,Data!$C$3:$D$137,2,FALSE))</f>
        <v>#N/A</v>
      </c>
      <c r="P362" s="49" t="str">
        <f>IF(A362="","",IFERROR(IF(E358="Ydy",VLOOKUP(B362,LEADER!B357:D477,3,FALSE),VLOOKUP(B362,Data!B357:E491,4,FALSE)),"ERROR"))</f>
        <v/>
      </c>
      <c r="Q362" s="49" t="e">
        <f t="shared" si="20"/>
        <v>#N/A</v>
      </c>
    </row>
    <row r="363" spans="1:17" ht="30" customHeight="1" x14ac:dyDescent="0.35">
      <c r="A363" s="4"/>
      <c r="B363" s="4"/>
      <c r="C363" s="4"/>
      <c r="D363" s="4"/>
      <c r="E363" s="4"/>
      <c r="F363" s="51"/>
      <c r="G363" s="50" t="str">
        <f t="shared" si="18"/>
        <v/>
      </c>
      <c r="H363" s="50" t="str">
        <f>IF(A363="","",Data!$G$2)</f>
        <v/>
      </c>
      <c r="I363" s="4"/>
      <c r="J363" s="51"/>
      <c r="K363" s="4"/>
      <c r="L363" s="4"/>
      <c r="M363" s="49" t="e">
        <f>IF($E$4="Ydy",VLOOKUP(A363,LEADER!$N$17:$O$30,2,FALSE),VLOOKUP(A363,Data!$O$17:$P$28,2,FALSE))</f>
        <v>#N/A</v>
      </c>
      <c r="N363" s="49" t="str">
        <f t="shared" si="19"/>
        <v/>
      </c>
      <c r="O363" s="49" t="e">
        <f>IF($E$4="Ydy","E",VLOOKUP(N363,Data!$C$3:$D$137,2,FALSE))</f>
        <v>#N/A</v>
      </c>
      <c r="P363" s="49" t="str">
        <f>IF(A363="","",IFERROR(IF(E359="Ydy",VLOOKUP(B363,LEADER!B358:D478,3,FALSE),VLOOKUP(B363,Data!B358:E492,4,FALSE)),"ERROR"))</f>
        <v/>
      </c>
      <c r="Q363" s="49" t="e">
        <f t="shared" si="20"/>
        <v>#N/A</v>
      </c>
    </row>
    <row r="364" spans="1:17" ht="30" customHeight="1" x14ac:dyDescent="0.35">
      <c r="A364" s="4"/>
      <c r="B364" s="4"/>
      <c r="C364" s="4"/>
      <c r="D364" s="4"/>
      <c r="E364" s="4"/>
      <c r="F364" s="51"/>
      <c r="G364" s="50" t="str">
        <f t="shared" si="18"/>
        <v/>
      </c>
      <c r="H364" s="50" t="str">
        <f>IF(A364="","",Data!$G$2)</f>
        <v/>
      </c>
      <c r="I364" s="4"/>
      <c r="J364" s="51"/>
      <c r="K364" s="4"/>
      <c r="L364" s="4"/>
      <c r="M364" s="49" t="e">
        <f>IF($E$4="Ydy",VLOOKUP(A364,LEADER!$N$17:$O$30,2,FALSE),VLOOKUP(A364,Data!$O$17:$P$28,2,FALSE))</f>
        <v>#N/A</v>
      </c>
      <c r="N364" s="49" t="str">
        <f t="shared" si="19"/>
        <v/>
      </c>
      <c r="O364" s="49" t="e">
        <f>IF($E$4="Ydy","E",VLOOKUP(N364,Data!$C$3:$D$137,2,FALSE))</f>
        <v>#N/A</v>
      </c>
      <c r="P364" s="49" t="str">
        <f>IF(A364="","",IFERROR(IF(E360="Ydy",VLOOKUP(B364,LEADER!B359:D479,3,FALSE),VLOOKUP(B364,Data!B359:E493,4,FALSE)),"ERROR"))</f>
        <v/>
      </c>
      <c r="Q364" s="49" t="e">
        <f t="shared" si="20"/>
        <v>#N/A</v>
      </c>
    </row>
    <row r="365" spans="1:17" ht="30" customHeight="1" x14ac:dyDescent="0.35">
      <c r="A365" s="4"/>
      <c r="B365" s="4"/>
      <c r="C365" s="4"/>
      <c r="D365" s="4"/>
      <c r="E365" s="4"/>
      <c r="F365" s="51"/>
      <c r="G365" s="50" t="str">
        <f t="shared" si="18"/>
        <v/>
      </c>
      <c r="H365" s="50" t="str">
        <f>IF(A365="","",Data!$G$2)</f>
        <v/>
      </c>
      <c r="I365" s="4"/>
      <c r="J365" s="51"/>
      <c r="K365" s="4"/>
      <c r="L365" s="4"/>
      <c r="M365" s="49" t="e">
        <f>IF($E$4="Ydy",VLOOKUP(A365,LEADER!$N$17:$O$30,2,FALSE),VLOOKUP(A365,Data!$O$17:$P$28,2,FALSE))</f>
        <v>#N/A</v>
      </c>
      <c r="N365" s="49" t="str">
        <f t="shared" si="19"/>
        <v/>
      </c>
      <c r="O365" s="49" t="e">
        <f>IF($E$4="Ydy","E",VLOOKUP(N365,Data!$C$3:$D$137,2,FALSE))</f>
        <v>#N/A</v>
      </c>
      <c r="P365" s="49" t="str">
        <f>IF(A365="","",IFERROR(IF(E361="Ydy",VLOOKUP(B365,LEADER!B360:D480,3,FALSE),VLOOKUP(B365,Data!B360:E494,4,FALSE)),"ERROR"))</f>
        <v/>
      </c>
      <c r="Q365" s="49" t="e">
        <f t="shared" si="20"/>
        <v>#N/A</v>
      </c>
    </row>
    <row r="366" spans="1:17" ht="30" customHeight="1" x14ac:dyDescent="0.35">
      <c r="A366" s="4"/>
      <c r="B366" s="4"/>
      <c r="C366" s="4"/>
      <c r="D366" s="4"/>
      <c r="E366" s="4"/>
      <c r="F366" s="51"/>
      <c r="G366" s="50" t="str">
        <f t="shared" si="18"/>
        <v/>
      </c>
      <c r="H366" s="50" t="str">
        <f>IF(A366="","",Data!$G$2)</f>
        <v/>
      </c>
      <c r="I366" s="4"/>
      <c r="J366" s="51"/>
      <c r="K366" s="4"/>
      <c r="L366" s="4"/>
      <c r="M366" s="49" t="e">
        <f>IF($E$4="Ydy",VLOOKUP(A366,LEADER!$N$17:$O$30,2,FALSE),VLOOKUP(A366,Data!$O$17:$P$28,2,FALSE))</f>
        <v>#N/A</v>
      </c>
      <c r="N366" s="49" t="str">
        <f t="shared" si="19"/>
        <v/>
      </c>
      <c r="O366" s="49" t="e">
        <f>IF($E$4="Ydy","E",VLOOKUP(N366,Data!$C$3:$D$137,2,FALSE))</f>
        <v>#N/A</v>
      </c>
      <c r="P366" s="49" t="str">
        <f>IF(A366="","",IFERROR(IF(E362="Ydy",VLOOKUP(B366,LEADER!B361:D481,3,FALSE),VLOOKUP(B366,Data!B361:E495,4,FALSE)),"ERROR"))</f>
        <v/>
      </c>
      <c r="Q366" s="49" t="e">
        <f t="shared" si="20"/>
        <v>#N/A</v>
      </c>
    </row>
    <row r="367" spans="1:17" ht="30" customHeight="1" x14ac:dyDescent="0.35">
      <c r="A367" s="4"/>
      <c r="B367" s="4"/>
      <c r="C367" s="4"/>
      <c r="D367" s="4"/>
      <c r="E367" s="4"/>
      <c r="F367" s="51"/>
      <c r="G367" s="50" t="str">
        <f t="shared" si="18"/>
        <v/>
      </c>
      <c r="H367" s="50" t="str">
        <f>IF(A367="","",Data!$G$2)</f>
        <v/>
      </c>
      <c r="I367" s="4"/>
      <c r="J367" s="51"/>
      <c r="K367" s="4"/>
      <c r="L367" s="4"/>
      <c r="M367" s="49" t="e">
        <f>IF($E$4="Ydy",VLOOKUP(A367,LEADER!$N$17:$O$30,2,FALSE),VLOOKUP(A367,Data!$O$17:$P$28,2,FALSE))</f>
        <v>#N/A</v>
      </c>
      <c r="N367" s="49" t="str">
        <f t="shared" si="19"/>
        <v/>
      </c>
      <c r="O367" s="49" t="e">
        <f>IF($E$4="Ydy","E",VLOOKUP(N367,Data!$C$3:$D$137,2,FALSE))</f>
        <v>#N/A</v>
      </c>
      <c r="P367" s="49" t="str">
        <f>IF(A367="","",IFERROR(IF(E363="Ydy",VLOOKUP(B367,LEADER!B362:D482,3,FALSE),VLOOKUP(B367,Data!B362:E496,4,FALSE)),"ERROR"))</f>
        <v/>
      </c>
      <c r="Q367" s="49" t="e">
        <f t="shared" si="20"/>
        <v>#N/A</v>
      </c>
    </row>
    <row r="368" spans="1:17" ht="30" customHeight="1" x14ac:dyDescent="0.35">
      <c r="A368" s="4"/>
      <c r="B368" s="4"/>
      <c r="C368" s="4"/>
      <c r="D368" s="4"/>
      <c r="E368" s="4"/>
      <c r="F368" s="51"/>
      <c r="G368" s="50" t="str">
        <f t="shared" si="18"/>
        <v/>
      </c>
      <c r="H368" s="50" t="str">
        <f>IF(A368="","",Data!$G$2)</f>
        <v/>
      </c>
      <c r="I368" s="4"/>
      <c r="J368" s="51"/>
      <c r="K368" s="4"/>
      <c r="L368" s="4"/>
      <c r="M368" s="49" t="e">
        <f>IF($E$4="Ydy",VLOOKUP(A368,LEADER!$N$17:$O$30,2,FALSE),VLOOKUP(A368,Data!$O$17:$P$28,2,FALSE))</f>
        <v>#N/A</v>
      </c>
      <c r="N368" s="49" t="str">
        <f t="shared" si="19"/>
        <v/>
      </c>
      <c r="O368" s="49" t="e">
        <f>IF($E$4="Ydy","E",VLOOKUP(N368,Data!$C$3:$D$137,2,FALSE))</f>
        <v>#N/A</v>
      </c>
      <c r="P368" s="49" t="str">
        <f>IF(A368="","",IFERROR(IF(E364="Ydy",VLOOKUP(B368,LEADER!B363:D483,3,FALSE),VLOOKUP(B368,Data!B363:E497,4,FALSE)),"ERROR"))</f>
        <v/>
      </c>
      <c r="Q368" s="49" t="e">
        <f t="shared" si="20"/>
        <v>#N/A</v>
      </c>
    </row>
    <row r="369" spans="1:17" ht="30" customHeight="1" x14ac:dyDescent="0.35">
      <c r="A369" s="4"/>
      <c r="B369" s="4"/>
      <c r="C369" s="4"/>
      <c r="D369" s="4"/>
      <c r="E369" s="4"/>
      <c r="F369" s="51"/>
      <c r="G369" s="50" t="str">
        <f t="shared" si="18"/>
        <v/>
      </c>
      <c r="H369" s="50" t="str">
        <f>IF(A369="","",Data!$G$2)</f>
        <v/>
      </c>
      <c r="I369" s="4"/>
      <c r="J369" s="51"/>
      <c r="K369" s="4"/>
      <c r="L369" s="4"/>
      <c r="M369" s="49" t="e">
        <f>IF($E$4="Ydy",VLOOKUP(A369,LEADER!$N$17:$O$30,2,FALSE),VLOOKUP(A369,Data!$O$17:$P$28,2,FALSE))</f>
        <v>#N/A</v>
      </c>
      <c r="N369" s="49" t="str">
        <f t="shared" si="19"/>
        <v/>
      </c>
      <c r="O369" s="49" t="e">
        <f>IF($E$4="Ydy","E",VLOOKUP(N369,Data!$C$3:$D$137,2,FALSE))</f>
        <v>#N/A</v>
      </c>
      <c r="P369" s="49" t="str">
        <f>IF(A369="","",IFERROR(IF(E365="Ydy",VLOOKUP(B369,LEADER!B364:D484,3,FALSE),VLOOKUP(B369,Data!B364:E498,4,FALSE)),"ERROR"))</f>
        <v/>
      </c>
      <c r="Q369" s="49" t="e">
        <f t="shared" si="20"/>
        <v>#N/A</v>
      </c>
    </row>
    <row r="370" spans="1:17" ht="30" customHeight="1" x14ac:dyDescent="0.35">
      <c r="A370" s="4"/>
      <c r="B370" s="4"/>
      <c r="C370" s="4"/>
      <c r="D370" s="4"/>
      <c r="E370" s="4"/>
      <c r="F370" s="51"/>
      <c r="G370" s="50" t="str">
        <f t="shared" si="18"/>
        <v/>
      </c>
      <c r="H370" s="50" t="str">
        <f>IF(A370="","",Data!$G$2)</f>
        <v/>
      </c>
      <c r="I370" s="4"/>
      <c r="J370" s="51"/>
      <c r="K370" s="4"/>
      <c r="L370" s="4"/>
      <c r="M370" s="49" t="e">
        <f>IF($E$4="Ydy",VLOOKUP(A370,LEADER!$N$17:$O$30,2,FALSE),VLOOKUP(A370,Data!$O$17:$P$28,2,FALSE))</f>
        <v>#N/A</v>
      </c>
      <c r="N370" s="49" t="str">
        <f t="shared" si="19"/>
        <v/>
      </c>
      <c r="O370" s="49" t="e">
        <f>IF($E$4="Ydy","E",VLOOKUP(N370,Data!$C$3:$D$137,2,FALSE))</f>
        <v>#N/A</v>
      </c>
      <c r="P370" s="49" t="str">
        <f>IF(A370="","",IFERROR(IF(E366="Ydy",VLOOKUP(B370,LEADER!B365:D485,3,FALSE),VLOOKUP(B370,Data!B365:E499,4,FALSE)),"ERROR"))</f>
        <v/>
      </c>
      <c r="Q370" s="49" t="e">
        <f t="shared" si="20"/>
        <v>#N/A</v>
      </c>
    </row>
    <row r="371" spans="1:17" ht="30" customHeight="1" x14ac:dyDescent="0.35">
      <c r="A371" s="4"/>
      <c r="B371" s="4"/>
      <c r="C371" s="4"/>
      <c r="D371" s="4"/>
      <c r="E371" s="4"/>
      <c r="F371" s="51"/>
      <c r="G371" s="50" t="str">
        <f t="shared" si="18"/>
        <v/>
      </c>
      <c r="H371" s="50" t="str">
        <f>IF(A371="","",Data!$G$2)</f>
        <v/>
      </c>
      <c r="I371" s="4"/>
      <c r="J371" s="51"/>
      <c r="K371" s="4"/>
      <c r="L371" s="4"/>
      <c r="M371" s="49" t="e">
        <f>IF($E$4="Ydy",VLOOKUP(A371,LEADER!$N$17:$O$30,2,FALSE),VLOOKUP(A371,Data!$O$17:$P$28,2,FALSE))</f>
        <v>#N/A</v>
      </c>
      <c r="N371" s="49" t="str">
        <f t="shared" si="19"/>
        <v/>
      </c>
      <c r="O371" s="49" t="e">
        <f>IF($E$4="Ydy","E",VLOOKUP(N371,Data!$C$3:$D$137,2,FALSE))</f>
        <v>#N/A</v>
      </c>
      <c r="P371" s="49" t="str">
        <f>IF(A371="","",IFERROR(IF(E367="Ydy",VLOOKUP(B371,LEADER!B366:D486,3,FALSE),VLOOKUP(B371,Data!B366:E500,4,FALSE)),"ERROR"))</f>
        <v/>
      </c>
      <c r="Q371" s="49" t="e">
        <f t="shared" si="20"/>
        <v>#N/A</v>
      </c>
    </row>
    <row r="372" spans="1:17" ht="30" customHeight="1" x14ac:dyDescent="0.35">
      <c r="A372" s="4"/>
      <c r="B372" s="4"/>
      <c r="C372" s="4"/>
      <c r="D372" s="4"/>
      <c r="E372" s="4"/>
      <c r="F372" s="51"/>
      <c r="G372" s="50" t="str">
        <f t="shared" si="18"/>
        <v/>
      </c>
      <c r="H372" s="50" t="str">
        <f>IF(A372="","",Data!$G$2)</f>
        <v/>
      </c>
      <c r="I372" s="4"/>
      <c r="J372" s="51"/>
      <c r="K372" s="4"/>
      <c r="L372" s="4"/>
      <c r="M372" s="49" t="e">
        <f>IF($E$4="Ydy",VLOOKUP(A372,LEADER!$N$17:$O$30,2,FALSE),VLOOKUP(A372,Data!$O$17:$P$28,2,FALSE))</f>
        <v>#N/A</v>
      </c>
      <c r="N372" s="49" t="str">
        <f t="shared" si="19"/>
        <v/>
      </c>
      <c r="O372" s="49" t="e">
        <f>IF($E$4="Ydy","E",VLOOKUP(N372,Data!$C$3:$D$137,2,FALSE))</f>
        <v>#N/A</v>
      </c>
      <c r="P372" s="49" t="str">
        <f>IF(A372="","",IFERROR(IF(E368="Ydy",VLOOKUP(B372,LEADER!B367:D487,3,FALSE),VLOOKUP(B372,Data!B367:E501,4,FALSE)),"ERROR"))</f>
        <v/>
      </c>
      <c r="Q372" s="49" t="e">
        <f t="shared" si="20"/>
        <v>#N/A</v>
      </c>
    </row>
    <row r="373" spans="1:17" ht="30" customHeight="1" x14ac:dyDescent="0.35">
      <c r="A373" s="4"/>
      <c r="B373" s="4"/>
      <c r="C373" s="4"/>
      <c r="D373" s="4"/>
      <c r="E373" s="4"/>
      <c r="F373" s="51"/>
      <c r="G373" s="50" t="str">
        <f t="shared" si="18"/>
        <v/>
      </c>
      <c r="H373" s="50" t="str">
        <f>IF(A373="","",Data!$G$2)</f>
        <v/>
      </c>
      <c r="I373" s="4"/>
      <c r="J373" s="51"/>
      <c r="K373" s="4"/>
      <c r="L373" s="4"/>
      <c r="M373" s="49" t="e">
        <f>IF($E$4="Ydy",VLOOKUP(A373,LEADER!$N$17:$O$30,2,FALSE),VLOOKUP(A373,Data!$O$17:$P$28,2,FALSE))</f>
        <v>#N/A</v>
      </c>
      <c r="N373" s="49" t="str">
        <f t="shared" si="19"/>
        <v/>
      </c>
      <c r="O373" s="49" t="e">
        <f>IF($E$4="Ydy","E",VLOOKUP(N373,Data!$C$3:$D$137,2,FALSE))</f>
        <v>#N/A</v>
      </c>
      <c r="P373" s="49" t="str">
        <f>IF(A373="","",IFERROR(IF(E369="Ydy",VLOOKUP(B373,LEADER!B368:D488,3,FALSE),VLOOKUP(B373,Data!B368:E502,4,FALSE)),"ERROR"))</f>
        <v/>
      </c>
      <c r="Q373" s="49" t="e">
        <f t="shared" si="20"/>
        <v>#N/A</v>
      </c>
    </row>
    <row r="374" spans="1:17" ht="30" customHeight="1" x14ac:dyDescent="0.35">
      <c r="A374" s="4"/>
      <c r="B374" s="4"/>
      <c r="C374" s="4"/>
      <c r="D374" s="4"/>
      <c r="E374" s="4"/>
      <c r="F374" s="51"/>
      <c r="G374" s="50" t="str">
        <f t="shared" si="18"/>
        <v/>
      </c>
      <c r="H374" s="50" t="str">
        <f>IF(A374="","",Data!$G$2)</f>
        <v/>
      </c>
      <c r="I374" s="4"/>
      <c r="J374" s="51"/>
      <c r="K374" s="4"/>
      <c r="L374" s="4"/>
      <c r="M374" s="49" t="e">
        <f>IF($E$4="Ydy",VLOOKUP(A374,LEADER!$N$17:$O$30,2,FALSE),VLOOKUP(A374,Data!$O$17:$P$28,2,FALSE))</f>
        <v>#N/A</v>
      </c>
      <c r="N374" s="49" t="str">
        <f t="shared" si="19"/>
        <v/>
      </c>
      <c r="O374" s="49" t="e">
        <f>IF($E$4="Ydy","E",VLOOKUP(N374,Data!$C$3:$D$137,2,FALSE))</f>
        <v>#N/A</v>
      </c>
      <c r="P374" s="49" t="str">
        <f>IF(A374="","",IFERROR(IF(E370="Ydy",VLOOKUP(B374,LEADER!B369:D489,3,FALSE),VLOOKUP(B374,Data!B369:E503,4,FALSE)),"ERROR"))</f>
        <v/>
      </c>
      <c r="Q374" s="49" t="e">
        <f t="shared" si="20"/>
        <v>#N/A</v>
      </c>
    </row>
    <row r="375" spans="1:17" ht="30" customHeight="1" x14ac:dyDescent="0.35">
      <c r="A375" s="4"/>
      <c r="B375" s="4"/>
      <c r="C375" s="4"/>
      <c r="D375" s="4"/>
      <c r="E375" s="4"/>
      <c r="F375" s="51"/>
      <c r="G375" s="50" t="str">
        <f t="shared" si="18"/>
        <v/>
      </c>
      <c r="H375" s="50" t="str">
        <f>IF(A375="","",Data!$G$2)</f>
        <v/>
      </c>
      <c r="I375" s="4"/>
      <c r="J375" s="51"/>
      <c r="K375" s="4"/>
      <c r="L375" s="4"/>
      <c r="M375" s="49" t="e">
        <f>IF($E$4="Ydy",VLOOKUP(A375,LEADER!$N$17:$O$30,2,FALSE),VLOOKUP(A375,Data!$O$17:$P$28,2,FALSE))</f>
        <v>#N/A</v>
      </c>
      <c r="N375" s="49" t="str">
        <f t="shared" si="19"/>
        <v/>
      </c>
      <c r="O375" s="49" t="e">
        <f>IF($E$4="Ydy","E",VLOOKUP(N375,Data!$C$3:$D$137,2,FALSE))</f>
        <v>#N/A</v>
      </c>
      <c r="P375" s="49" t="str">
        <f>IF(A375="","",IFERROR(IF(E371="Ydy",VLOOKUP(B375,LEADER!B370:D490,3,FALSE),VLOOKUP(B375,Data!B370:E504,4,FALSE)),"ERROR"))</f>
        <v/>
      </c>
      <c r="Q375" s="49" t="e">
        <f t="shared" si="20"/>
        <v>#N/A</v>
      </c>
    </row>
    <row r="376" spans="1:17" ht="30" customHeight="1" x14ac:dyDescent="0.35">
      <c r="A376" s="4"/>
      <c r="B376" s="4"/>
      <c r="C376" s="4"/>
      <c r="D376" s="4"/>
      <c r="E376" s="4"/>
      <c r="F376" s="51"/>
      <c r="G376" s="50" t="str">
        <f t="shared" si="18"/>
        <v/>
      </c>
      <c r="H376" s="50" t="str">
        <f>IF(A376="","",Data!$G$2)</f>
        <v/>
      </c>
      <c r="I376" s="4"/>
      <c r="J376" s="51"/>
      <c r="K376" s="4"/>
      <c r="L376" s="4"/>
      <c r="M376" s="49" t="e">
        <f>IF($E$4="Ydy",VLOOKUP(A376,LEADER!$N$17:$O$30,2,FALSE),VLOOKUP(A376,Data!$O$17:$P$28,2,FALSE))</f>
        <v>#N/A</v>
      </c>
      <c r="N376" s="49" t="str">
        <f t="shared" si="19"/>
        <v/>
      </c>
      <c r="O376" s="49" t="e">
        <f>IF($E$4="Ydy","E",VLOOKUP(N376,Data!$C$3:$D$137,2,FALSE))</f>
        <v>#N/A</v>
      </c>
      <c r="P376" s="49" t="str">
        <f>IF(A376="","",IFERROR(IF(E372="Ydy",VLOOKUP(B376,LEADER!B371:D491,3,FALSE),VLOOKUP(B376,Data!B371:E505,4,FALSE)),"ERROR"))</f>
        <v/>
      </c>
      <c r="Q376" s="49" t="e">
        <f t="shared" si="20"/>
        <v>#N/A</v>
      </c>
    </row>
    <row r="377" spans="1:17" ht="30" customHeight="1" x14ac:dyDescent="0.35">
      <c r="A377" s="4"/>
      <c r="B377" s="4"/>
      <c r="C377" s="4"/>
      <c r="D377" s="4"/>
      <c r="E377" s="4"/>
      <c r="F377" s="51"/>
      <c r="G377" s="50" t="str">
        <f t="shared" si="18"/>
        <v/>
      </c>
      <c r="H377" s="50" t="str">
        <f>IF(A377="","",Data!$G$2)</f>
        <v/>
      </c>
      <c r="I377" s="4"/>
      <c r="J377" s="51"/>
      <c r="K377" s="4"/>
      <c r="L377" s="4"/>
      <c r="M377" s="49" t="e">
        <f>IF($E$4="Ydy",VLOOKUP(A377,LEADER!$N$17:$O$30,2,FALSE),VLOOKUP(A377,Data!$O$17:$P$28,2,FALSE))</f>
        <v>#N/A</v>
      </c>
      <c r="N377" s="49" t="str">
        <f t="shared" si="19"/>
        <v/>
      </c>
      <c r="O377" s="49" t="e">
        <f>IF($E$4="Ydy","E",VLOOKUP(N377,Data!$C$3:$D$137,2,FALSE))</f>
        <v>#N/A</v>
      </c>
      <c r="P377" s="49" t="str">
        <f>IF(A377="","",IFERROR(IF(E373="Ydy",VLOOKUP(B377,LEADER!B372:D492,3,FALSE),VLOOKUP(B377,Data!B372:E506,4,FALSE)),"ERROR"))</f>
        <v/>
      </c>
      <c r="Q377" s="49" t="e">
        <f t="shared" si="20"/>
        <v>#N/A</v>
      </c>
    </row>
    <row r="378" spans="1:17" ht="30" customHeight="1" x14ac:dyDescent="0.35">
      <c r="A378" s="4"/>
      <c r="B378" s="4"/>
      <c r="C378" s="4"/>
      <c r="D378" s="4"/>
      <c r="E378" s="4"/>
      <c r="F378" s="51"/>
      <c r="G378" s="50" t="str">
        <f t="shared" si="18"/>
        <v/>
      </c>
      <c r="H378" s="50" t="str">
        <f>IF(A378="","",Data!$G$2)</f>
        <v/>
      </c>
      <c r="I378" s="4"/>
      <c r="J378" s="51"/>
      <c r="K378" s="4"/>
      <c r="L378" s="4"/>
      <c r="M378" s="49" t="e">
        <f>IF($E$4="Ydy",VLOOKUP(A378,LEADER!$N$17:$O$30,2,FALSE),VLOOKUP(A378,Data!$O$17:$P$28,2,FALSE))</f>
        <v>#N/A</v>
      </c>
      <c r="N378" s="49" t="str">
        <f t="shared" si="19"/>
        <v/>
      </c>
      <c r="O378" s="49" t="e">
        <f>IF($E$4="Ydy","E",VLOOKUP(N378,Data!$C$3:$D$137,2,FALSE))</f>
        <v>#N/A</v>
      </c>
      <c r="P378" s="49" t="str">
        <f>IF(A378="","",IFERROR(IF(E374="Ydy",VLOOKUP(B378,LEADER!B373:D493,3,FALSE),VLOOKUP(B378,Data!B373:E507,4,FALSE)),"ERROR"))</f>
        <v/>
      </c>
      <c r="Q378" s="49" t="e">
        <f t="shared" si="20"/>
        <v>#N/A</v>
      </c>
    </row>
    <row r="379" spans="1:17" ht="30" customHeight="1" x14ac:dyDescent="0.35">
      <c r="A379" s="4"/>
      <c r="B379" s="4"/>
      <c r="C379" s="4"/>
      <c r="D379" s="4"/>
      <c r="E379" s="4"/>
      <c r="F379" s="51"/>
      <c r="G379" s="50" t="str">
        <f t="shared" si="18"/>
        <v/>
      </c>
      <c r="H379" s="50" t="str">
        <f>IF(A379="","",Data!$G$2)</f>
        <v/>
      </c>
      <c r="I379" s="4"/>
      <c r="J379" s="51"/>
      <c r="K379" s="4"/>
      <c r="L379" s="4"/>
      <c r="M379" s="49" t="e">
        <f>IF($E$4="Ydy",VLOOKUP(A379,LEADER!$N$17:$O$30,2,FALSE),VLOOKUP(A379,Data!$O$17:$P$28,2,FALSE))</f>
        <v>#N/A</v>
      </c>
      <c r="N379" s="49" t="str">
        <f t="shared" si="19"/>
        <v/>
      </c>
      <c r="O379" s="49" t="e">
        <f>IF($E$4="Ydy","E",VLOOKUP(N379,Data!$C$3:$D$137,2,FALSE))</f>
        <v>#N/A</v>
      </c>
      <c r="P379" s="49" t="str">
        <f>IF(A379="","",IFERROR(IF(E375="Ydy",VLOOKUP(B379,LEADER!B374:D494,3,FALSE),VLOOKUP(B379,Data!B374:E508,4,FALSE)),"ERROR"))</f>
        <v/>
      </c>
      <c r="Q379" s="49" t="e">
        <f t="shared" si="20"/>
        <v>#N/A</v>
      </c>
    </row>
    <row r="380" spans="1:17" ht="30" customHeight="1" x14ac:dyDescent="0.35">
      <c r="A380" s="4"/>
      <c r="B380" s="4"/>
      <c r="C380" s="4"/>
      <c r="D380" s="4"/>
      <c r="E380" s="4"/>
      <c r="F380" s="51"/>
      <c r="G380" s="50" t="str">
        <f t="shared" si="18"/>
        <v/>
      </c>
      <c r="H380" s="50" t="str">
        <f>IF(A380="","",Data!$G$2)</f>
        <v/>
      </c>
      <c r="I380" s="4"/>
      <c r="J380" s="51"/>
      <c r="K380" s="4"/>
      <c r="L380" s="4"/>
      <c r="M380" s="49" t="e">
        <f>IF($E$4="Ydy",VLOOKUP(A380,LEADER!$N$17:$O$30,2,FALSE),VLOOKUP(A380,Data!$O$17:$P$28,2,FALSE))</f>
        <v>#N/A</v>
      </c>
      <c r="N380" s="49" t="str">
        <f t="shared" si="19"/>
        <v/>
      </c>
      <c r="O380" s="49" t="e">
        <f>IF($E$4="Ydy","E",VLOOKUP(N380,Data!$C$3:$D$137,2,FALSE))</f>
        <v>#N/A</v>
      </c>
      <c r="P380" s="49" t="str">
        <f>IF(A380="","",IFERROR(IF(E376="Ydy",VLOOKUP(B380,LEADER!B375:D495,3,FALSE),VLOOKUP(B380,Data!B375:E509,4,FALSE)),"ERROR"))</f>
        <v/>
      </c>
      <c r="Q380" s="49" t="e">
        <f t="shared" si="20"/>
        <v>#N/A</v>
      </c>
    </row>
    <row r="381" spans="1:17" ht="30" customHeight="1" x14ac:dyDescent="0.35">
      <c r="A381" s="4"/>
      <c r="B381" s="4"/>
      <c r="C381" s="4"/>
      <c r="D381" s="4"/>
      <c r="E381" s="4"/>
      <c r="F381" s="51"/>
      <c r="G381" s="50" t="str">
        <f t="shared" si="18"/>
        <v/>
      </c>
      <c r="H381" s="50" t="str">
        <f>IF(A381="","",Data!$G$2)</f>
        <v/>
      </c>
      <c r="I381" s="4"/>
      <c r="J381" s="51"/>
      <c r="K381" s="4"/>
      <c r="L381" s="4"/>
      <c r="M381" s="49" t="e">
        <f>IF($E$4="Ydy",VLOOKUP(A381,LEADER!$N$17:$O$30,2,FALSE),VLOOKUP(A381,Data!$O$17:$P$28,2,FALSE))</f>
        <v>#N/A</v>
      </c>
      <c r="N381" s="49" t="str">
        <f t="shared" si="19"/>
        <v/>
      </c>
      <c r="O381" s="49" t="e">
        <f>IF($E$4="Ydy","E",VLOOKUP(N381,Data!$C$3:$D$137,2,FALSE))</f>
        <v>#N/A</v>
      </c>
      <c r="P381" s="49" t="str">
        <f>IF(A381="","",IFERROR(IF(E377="Ydy",VLOOKUP(B381,LEADER!B376:D496,3,FALSE),VLOOKUP(B381,Data!B376:E510,4,FALSE)),"ERROR"))</f>
        <v/>
      </c>
      <c r="Q381" s="49" t="e">
        <f t="shared" si="20"/>
        <v>#N/A</v>
      </c>
    </row>
    <row r="382" spans="1:17" ht="30" customHeight="1" x14ac:dyDescent="0.35">
      <c r="A382" s="4"/>
      <c r="B382" s="4"/>
      <c r="C382" s="4"/>
      <c r="D382" s="4"/>
      <c r="E382" s="4"/>
      <c r="F382" s="51"/>
      <c r="G382" s="50" t="str">
        <f t="shared" si="18"/>
        <v/>
      </c>
      <c r="H382" s="50" t="str">
        <f>IF(A382="","",Data!$G$2)</f>
        <v/>
      </c>
      <c r="I382" s="4"/>
      <c r="J382" s="51"/>
      <c r="K382" s="4"/>
      <c r="L382" s="4"/>
      <c r="M382" s="49" t="e">
        <f>IF($E$4="Ydy",VLOOKUP(A382,LEADER!$N$17:$O$30,2,FALSE),VLOOKUP(A382,Data!$O$17:$P$28,2,FALSE))</f>
        <v>#N/A</v>
      </c>
      <c r="N382" s="49" t="str">
        <f t="shared" si="19"/>
        <v/>
      </c>
      <c r="O382" s="49" t="e">
        <f>IF($E$4="Ydy","E",VLOOKUP(N382,Data!$C$3:$D$137,2,FALSE))</f>
        <v>#N/A</v>
      </c>
      <c r="P382" s="49" t="str">
        <f>IF(A382="","",IFERROR(IF(E378="Ydy",VLOOKUP(B382,LEADER!B377:D497,3,FALSE),VLOOKUP(B382,Data!B377:E511,4,FALSE)),"ERROR"))</f>
        <v/>
      </c>
      <c r="Q382" s="49" t="e">
        <f t="shared" si="20"/>
        <v>#N/A</v>
      </c>
    </row>
    <row r="383" spans="1:17" ht="30" customHeight="1" x14ac:dyDescent="0.35">
      <c r="A383" s="4"/>
      <c r="B383" s="4"/>
      <c r="C383" s="4"/>
      <c r="D383" s="4"/>
      <c r="E383" s="4"/>
      <c r="F383" s="51"/>
      <c r="G383" s="50" t="str">
        <f t="shared" si="18"/>
        <v/>
      </c>
      <c r="H383" s="50" t="str">
        <f>IF(A383="","",Data!$G$2)</f>
        <v/>
      </c>
      <c r="I383" s="4"/>
      <c r="J383" s="51"/>
      <c r="K383" s="4"/>
      <c r="L383" s="4"/>
      <c r="M383" s="49" t="e">
        <f>IF($E$4="Ydy",VLOOKUP(A383,LEADER!$N$17:$O$30,2,FALSE),VLOOKUP(A383,Data!$O$17:$P$28,2,FALSE))</f>
        <v>#N/A</v>
      </c>
      <c r="N383" s="49" t="str">
        <f t="shared" si="19"/>
        <v/>
      </c>
      <c r="O383" s="49" t="e">
        <f>IF($E$4="Ydy","E",VLOOKUP(N383,Data!$C$3:$D$137,2,FALSE))</f>
        <v>#N/A</v>
      </c>
      <c r="P383" s="49" t="str">
        <f>IF(A383="","",IFERROR(IF(E379="Ydy",VLOOKUP(B383,LEADER!B378:D498,3,FALSE),VLOOKUP(B383,Data!B378:E512,4,FALSE)),"ERROR"))</f>
        <v/>
      </c>
      <c r="Q383" s="49" t="e">
        <f t="shared" si="20"/>
        <v>#N/A</v>
      </c>
    </row>
    <row r="384" spans="1:17" ht="30" customHeight="1" x14ac:dyDescent="0.35">
      <c r="A384" s="4"/>
      <c r="B384" s="4"/>
      <c r="C384" s="4"/>
      <c r="D384" s="4"/>
      <c r="E384" s="4"/>
      <c r="F384" s="51"/>
      <c r="G384" s="50" t="str">
        <f t="shared" si="18"/>
        <v/>
      </c>
      <c r="H384" s="50" t="str">
        <f>IF(A384="","",Data!$G$2)</f>
        <v/>
      </c>
      <c r="I384" s="4"/>
      <c r="J384" s="51"/>
      <c r="K384" s="4"/>
      <c r="L384" s="4"/>
      <c r="M384" s="49" t="e">
        <f>IF($E$4="Ydy",VLOOKUP(A384,LEADER!$N$17:$O$30,2,FALSE),VLOOKUP(A384,Data!$O$17:$P$28,2,FALSE))</f>
        <v>#N/A</v>
      </c>
      <c r="N384" s="49" t="str">
        <f t="shared" si="19"/>
        <v/>
      </c>
      <c r="O384" s="49" t="e">
        <f>IF($E$4="Ydy","E",VLOOKUP(N384,Data!$C$3:$D$137,2,FALSE))</f>
        <v>#N/A</v>
      </c>
      <c r="P384" s="49" t="str">
        <f>IF(A384="","",IFERROR(IF(E380="Ydy",VLOOKUP(B384,LEADER!B379:D499,3,FALSE),VLOOKUP(B384,Data!B379:E513,4,FALSE)),"ERROR"))</f>
        <v/>
      </c>
      <c r="Q384" s="49" t="e">
        <f t="shared" si="20"/>
        <v>#N/A</v>
      </c>
    </row>
    <row r="385" spans="1:17" ht="30" customHeight="1" x14ac:dyDescent="0.35">
      <c r="A385" s="4"/>
      <c r="B385" s="4"/>
      <c r="C385" s="4"/>
      <c r="D385" s="4"/>
      <c r="E385" s="4"/>
      <c r="F385" s="51"/>
      <c r="G385" s="50" t="str">
        <f t="shared" si="18"/>
        <v/>
      </c>
      <c r="H385" s="50" t="str">
        <f>IF(A385="","",Data!$G$2)</f>
        <v/>
      </c>
      <c r="I385" s="4"/>
      <c r="J385" s="51"/>
      <c r="K385" s="4"/>
      <c r="L385" s="4"/>
      <c r="M385" s="49" t="e">
        <f>IF($E$4="Ydy",VLOOKUP(A385,LEADER!$N$17:$O$30,2,FALSE),VLOOKUP(A385,Data!$O$17:$P$28,2,FALSE))</f>
        <v>#N/A</v>
      </c>
      <c r="N385" s="49" t="str">
        <f t="shared" si="19"/>
        <v/>
      </c>
      <c r="O385" s="49" t="e">
        <f>IF($E$4="Ydy","E",VLOOKUP(N385,Data!$C$3:$D$137,2,FALSE))</f>
        <v>#N/A</v>
      </c>
      <c r="P385" s="49" t="str">
        <f>IF(A385="","",IFERROR(IF(E381="Ydy",VLOOKUP(B385,LEADER!B380:D500,3,FALSE),VLOOKUP(B385,Data!B380:E514,4,FALSE)),"ERROR"))</f>
        <v/>
      </c>
      <c r="Q385" s="49" t="e">
        <f t="shared" si="20"/>
        <v>#N/A</v>
      </c>
    </row>
    <row r="386" spans="1:17" ht="30" customHeight="1" x14ac:dyDescent="0.35">
      <c r="A386" s="4"/>
      <c r="B386" s="4"/>
      <c r="C386" s="4"/>
      <c r="D386" s="4"/>
      <c r="E386" s="4"/>
      <c r="F386" s="51"/>
      <c r="G386" s="50" t="str">
        <f t="shared" si="18"/>
        <v/>
      </c>
      <c r="H386" s="50" t="str">
        <f>IF(A386="","",Data!$G$2)</f>
        <v/>
      </c>
      <c r="I386" s="4"/>
      <c r="J386" s="51"/>
      <c r="K386" s="4"/>
      <c r="L386" s="4"/>
      <c r="M386" s="49" t="e">
        <f>IF($E$4="Ydy",VLOOKUP(A386,LEADER!$N$17:$O$30,2,FALSE),VLOOKUP(A386,Data!$O$17:$P$28,2,FALSE))</f>
        <v>#N/A</v>
      </c>
      <c r="N386" s="49" t="str">
        <f t="shared" si="19"/>
        <v/>
      </c>
      <c r="O386" s="49" t="e">
        <f>IF($E$4="Ydy","E",VLOOKUP(N386,Data!$C$3:$D$137,2,FALSE))</f>
        <v>#N/A</v>
      </c>
      <c r="P386" s="49" t="str">
        <f>IF(A386="","",IFERROR(IF(E382="Ydy",VLOOKUP(B386,LEADER!B381:D501,3,FALSE),VLOOKUP(B386,Data!B381:E515,4,FALSE)),"ERROR"))</f>
        <v/>
      </c>
      <c r="Q386" s="49" t="e">
        <f t="shared" si="20"/>
        <v>#N/A</v>
      </c>
    </row>
    <row r="387" spans="1:17" ht="30" customHeight="1" x14ac:dyDescent="0.35">
      <c r="A387" s="4"/>
      <c r="B387" s="4"/>
      <c r="C387" s="4"/>
      <c r="D387" s="4"/>
      <c r="E387" s="4"/>
      <c r="F387" s="51"/>
      <c r="G387" s="50" t="str">
        <f t="shared" si="18"/>
        <v/>
      </c>
      <c r="H387" s="50" t="str">
        <f>IF(A387="","",Data!$G$2)</f>
        <v/>
      </c>
      <c r="I387" s="4"/>
      <c r="J387" s="51"/>
      <c r="K387" s="4"/>
      <c r="L387" s="4"/>
      <c r="M387" s="49" t="e">
        <f>IF($E$4="Ydy",VLOOKUP(A387,LEADER!$N$17:$O$30,2,FALSE),VLOOKUP(A387,Data!$O$17:$P$28,2,FALSE))</f>
        <v>#N/A</v>
      </c>
      <c r="N387" s="49" t="str">
        <f t="shared" si="19"/>
        <v/>
      </c>
      <c r="O387" s="49" t="e">
        <f>IF($E$4="Ydy","E",VLOOKUP(N387,Data!$C$3:$D$137,2,FALSE))</f>
        <v>#N/A</v>
      </c>
      <c r="P387" s="49" t="str">
        <f>IF(A387="","",IFERROR(IF(E383="Ydy",VLOOKUP(B387,LEADER!B382:D502,3,FALSE),VLOOKUP(B387,Data!B382:E516,4,FALSE)),"ERROR"))</f>
        <v/>
      </c>
      <c r="Q387" s="49" t="e">
        <f t="shared" si="20"/>
        <v>#N/A</v>
      </c>
    </row>
    <row r="388" spans="1:17" ht="30" customHeight="1" x14ac:dyDescent="0.35">
      <c r="A388" s="4"/>
      <c r="B388" s="4"/>
      <c r="C388" s="4"/>
      <c r="D388" s="4"/>
      <c r="E388" s="4"/>
      <c r="F388" s="51"/>
      <c r="G388" s="50" t="str">
        <f t="shared" si="18"/>
        <v/>
      </c>
      <c r="H388" s="50" t="str">
        <f>IF(A388="","",Data!$G$2)</f>
        <v/>
      </c>
      <c r="I388" s="4"/>
      <c r="J388" s="51"/>
      <c r="K388" s="4"/>
      <c r="L388" s="4"/>
      <c r="M388" s="49" t="e">
        <f>IF($E$4="Ydy",VLOOKUP(A388,LEADER!$N$17:$O$30,2,FALSE),VLOOKUP(A388,Data!$O$17:$P$28,2,FALSE))</f>
        <v>#N/A</v>
      </c>
      <c r="N388" s="49" t="str">
        <f t="shared" si="19"/>
        <v/>
      </c>
      <c r="O388" s="49" t="e">
        <f>IF($E$4="Ydy","E",VLOOKUP(N388,Data!$C$3:$D$137,2,FALSE))</f>
        <v>#N/A</v>
      </c>
      <c r="P388" s="49" t="str">
        <f>IF(A388="","",IFERROR(IF(E384="Ydy",VLOOKUP(B388,LEADER!B383:D503,3,FALSE),VLOOKUP(B388,Data!B383:E517,4,FALSE)),"ERROR"))</f>
        <v/>
      </c>
      <c r="Q388" s="49" t="e">
        <f t="shared" si="20"/>
        <v>#N/A</v>
      </c>
    </row>
    <row r="389" spans="1:17" ht="30" customHeight="1" x14ac:dyDescent="0.35">
      <c r="A389" s="4"/>
      <c r="B389" s="4"/>
      <c r="C389" s="4"/>
      <c r="D389" s="4"/>
      <c r="E389" s="4"/>
      <c r="F389" s="51"/>
      <c r="G389" s="50" t="str">
        <f t="shared" si="18"/>
        <v/>
      </c>
      <c r="H389" s="50" t="str">
        <f>IF(A389="","",Data!$G$2)</f>
        <v/>
      </c>
      <c r="I389" s="4"/>
      <c r="J389" s="51"/>
      <c r="K389" s="4"/>
      <c r="L389" s="4"/>
      <c r="M389" s="49" t="e">
        <f>IF($E$4="Ydy",VLOOKUP(A389,LEADER!$N$17:$O$30,2,FALSE),VLOOKUP(A389,Data!$O$17:$P$28,2,FALSE))</f>
        <v>#N/A</v>
      </c>
      <c r="N389" s="49" t="str">
        <f t="shared" si="19"/>
        <v/>
      </c>
      <c r="O389" s="49" t="e">
        <f>IF($E$4="Ydy","E",VLOOKUP(N389,Data!$C$3:$D$137,2,FALSE))</f>
        <v>#N/A</v>
      </c>
      <c r="P389" s="49" t="str">
        <f>IF(A389="","",IFERROR(IF(E385="Ydy",VLOOKUP(B389,LEADER!B384:D504,3,FALSE),VLOOKUP(B389,Data!B384:E518,4,FALSE)),"ERROR"))</f>
        <v/>
      </c>
      <c r="Q389" s="49" t="e">
        <f t="shared" si="20"/>
        <v>#N/A</v>
      </c>
    </row>
    <row r="390" spans="1:17" ht="30" customHeight="1" x14ac:dyDescent="0.35">
      <c r="A390" s="4"/>
      <c r="B390" s="4"/>
      <c r="C390" s="4"/>
      <c r="D390" s="4"/>
      <c r="E390" s="4"/>
      <c r="F390" s="51"/>
      <c r="G390" s="50" t="str">
        <f t="shared" si="18"/>
        <v/>
      </c>
      <c r="H390" s="50" t="str">
        <f>IF(A390="","",Data!$G$2)</f>
        <v/>
      </c>
      <c r="I390" s="4"/>
      <c r="J390" s="51"/>
      <c r="K390" s="4"/>
      <c r="L390" s="4"/>
      <c r="M390" s="49" t="e">
        <f>IF($E$4="Ydy",VLOOKUP(A390,LEADER!$N$17:$O$30,2,FALSE),VLOOKUP(A390,Data!$O$17:$P$28,2,FALSE))</f>
        <v>#N/A</v>
      </c>
      <c r="N390" s="49" t="str">
        <f t="shared" si="19"/>
        <v/>
      </c>
      <c r="O390" s="49" t="e">
        <f>IF($E$4="Ydy","E",VLOOKUP(N390,Data!$C$3:$D$137,2,FALSE))</f>
        <v>#N/A</v>
      </c>
      <c r="P390" s="49" t="str">
        <f>IF(A390="","",IFERROR(IF(E386="Ydy",VLOOKUP(B390,LEADER!B385:D505,3,FALSE),VLOOKUP(B390,Data!B385:E519,4,FALSE)),"ERROR"))</f>
        <v/>
      </c>
      <c r="Q390" s="49" t="e">
        <f t="shared" si="20"/>
        <v>#N/A</v>
      </c>
    </row>
    <row r="391" spans="1:17" ht="30" customHeight="1" x14ac:dyDescent="0.35">
      <c r="A391" s="4"/>
      <c r="B391" s="4"/>
      <c r="C391" s="4"/>
      <c r="D391" s="4"/>
      <c r="E391" s="4"/>
      <c r="F391" s="51"/>
      <c r="G391" s="50" t="str">
        <f t="shared" si="18"/>
        <v/>
      </c>
      <c r="H391" s="50" t="str">
        <f>IF(A391="","",Data!$G$2)</f>
        <v/>
      </c>
      <c r="I391" s="4"/>
      <c r="J391" s="51"/>
      <c r="K391" s="4"/>
      <c r="L391" s="4"/>
      <c r="M391" s="49" t="e">
        <f>IF($E$4="Ydy",VLOOKUP(A391,LEADER!$N$17:$O$30,2,FALSE),VLOOKUP(A391,Data!$O$17:$P$28,2,FALSE))</f>
        <v>#N/A</v>
      </c>
      <c r="N391" s="49" t="str">
        <f t="shared" si="19"/>
        <v/>
      </c>
      <c r="O391" s="49" t="e">
        <f>IF($E$4="Ydy","E",VLOOKUP(N391,Data!$C$3:$D$137,2,FALSE))</f>
        <v>#N/A</v>
      </c>
      <c r="P391" s="49" t="str">
        <f>IF(A391="","",IFERROR(IF(E387="Ydy",VLOOKUP(B391,LEADER!B386:D506,3,FALSE),VLOOKUP(B391,Data!B386:E520,4,FALSE)),"ERROR"))</f>
        <v/>
      </c>
      <c r="Q391" s="49" t="e">
        <f t="shared" si="20"/>
        <v>#N/A</v>
      </c>
    </row>
    <row r="392" spans="1:17" ht="30" customHeight="1" x14ac:dyDescent="0.35">
      <c r="A392" s="4"/>
      <c r="B392" s="4"/>
      <c r="C392" s="4"/>
      <c r="D392" s="4"/>
      <c r="E392" s="4"/>
      <c r="F392" s="51"/>
      <c r="G392" s="50" t="str">
        <f t="shared" si="18"/>
        <v/>
      </c>
      <c r="H392" s="50" t="str">
        <f>IF(A392="","",Data!$G$2)</f>
        <v/>
      </c>
      <c r="I392" s="4"/>
      <c r="J392" s="51"/>
      <c r="K392" s="4"/>
      <c r="L392" s="4"/>
      <c r="M392" s="49" t="e">
        <f>IF($E$4="Ydy",VLOOKUP(A392,LEADER!$N$17:$O$30,2,FALSE),VLOOKUP(A392,Data!$O$17:$P$28,2,FALSE))</f>
        <v>#N/A</v>
      </c>
      <c r="N392" s="49" t="str">
        <f t="shared" si="19"/>
        <v/>
      </c>
      <c r="O392" s="49" t="e">
        <f>IF($E$4="Ydy","E",VLOOKUP(N392,Data!$C$3:$D$137,2,FALSE))</f>
        <v>#N/A</v>
      </c>
      <c r="P392" s="49" t="str">
        <f>IF(A392="","",IFERROR(IF(E388="Ydy",VLOOKUP(B392,LEADER!B387:D507,3,FALSE),VLOOKUP(B392,Data!B387:E521,4,FALSE)),"ERROR"))</f>
        <v/>
      </c>
      <c r="Q392" s="49" t="e">
        <f t="shared" si="20"/>
        <v>#N/A</v>
      </c>
    </row>
    <row r="393" spans="1:17" ht="30" customHeight="1" x14ac:dyDescent="0.35">
      <c r="A393" s="4"/>
      <c r="B393" s="4"/>
      <c r="C393" s="4"/>
      <c r="D393" s="4"/>
      <c r="E393" s="4"/>
      <c r="F393" s="51"/>
      <c r="G393" s="50" t="str">
        <f t="shared" si="18"/>
        <v/>
      </c>
      <c r="H393" s="50" t="str">
        <f>IF(A393="","",Data!$G$2)</f>
        <v/>
      </c>
      <c r="I393" s="4"/>
      <c r="J393" s="51"/>
      <c r="K393" s="4"/>
      <c r="L393" s="4"/>
      <c r="M393" s="49" t="e">
        <f>IF($E$4="Ydy",VLOOKUP(A393,LEADER!$N$17:$O$30,2,FALSE),VLOOKUP(A393,Data!$O$17:$P$28,2,FALSE))</f>
        <v>#N/A</v>
      </c>
      <c r="N393" s="49" t="str">
        <f t="shared" si="19"/>
        <v/>
      </c>
      <c r="O393" s="49" t="e">
        <f>IF($E$4="Ydy","E",VLOOKUP(N393,Data!$C$3:$D$137,2,FALSE))</f>
        <v>#N/A</v>
      </c>
      <c r="P393" s="49" t="str">
        <f>IF(A393="","",IFERROR(IF(E389="Ydy",VLOOKUP(B393,LEADER!B388:D508,3,FALSE),VLOOKUP(B393,Data!B388:E522,4,FALSE)),"ERROR"))</f>
        <v/>
      </c>
      <c r="Q393" s="49" t="e">
        <f t="shared" si="20"/>
        <v>#N/A</v>
      </c>
    </row>
    <row r="394" spans="1:17" ht="30" customHeight="1" x14ac:dyDescent="0.35">
      <c r="A394" s="4"/>
      <c r="B394" s="4"/>
      <c r="C394" s="4"/>
      <c r="D394" s="4"/>
      <c r="E394" s="4"/>
      <c r="F394" s="51"/>
      <c r="G394" s="50" t="str">
        <f t="shared" si="18"/>
        <v/>
      </c>
      <c r="H394" s="50" t="str">
        <f>IF(A394="","",Data!$G$2)</f>
        <v/>
      </c>
      <c r="I394" s="4"/>
      <c r="J394" s="51"/>
      <c r="K394" s="4"/>
      <c r="L394" s="4"/>
      <c r="M394" s="49" t="e">
        <f>IF($E$4="Ydy",VLOOKUP(A394,LEADER!$N$17:$O$30,2,FALSE),VLOOKUP(A394,Data!$O$17:$P$28,2,FALSE))</f>
        <v>#N/A</v>
      </c>
      <c r="N394" s="49" t="str">
        <f t="shared" si="19"/>
        <v/>
      </c>
      <c r="O394" s="49" t="e">
        <f>IF($E$4="Ydy","E",VLOOKUP(N394,Data!$C$3:$D$137,2,FALSE))</f>
        <v>#N/A</v>
      </c>
      <c r="P394" s="49" t="str">
        <f>IF(A394="","",IFERROR(IF(E390="Ydy",VLOOKUP(B394,LEADER!B389:D509,3,FALSE),VLOOKUP(B394,Data!B389:E523,4,FALSE)),"ERROR"))</f>
        <v/>
      </c>
      <c r="Q394" s="49" t="e">
        <f t="shared" si="20"/>
        <v>#N/A</v>
      </c>
    </row>
    <row r="395" spans="1:17" ht="30" customHeight="1" x14ac:dyDescent="0.35">
      <c r="A395" s="4"/>
      <c r="B395" s="4"/>
      <c r="C395" s="4"/>
      <c r="D395" s="4"/>
      <c r="E395" s="4"/>
      <c r="F395" s="51"/>
      <c r="G395" s="50" t="str">
        <f t="shared" ref="G395:G458" si="21">IF(A395="","","Ydy")</f>
        <v/>
      </c>
      <c r="H395" s="50" t="str">
        <f>IF(A395="","",Data!$G$2)</f>
        <v/>
      </c>
      <c r="I395" s="4"/>
      <c r="J395" s="51"/>
      <c r="K395" s="4"/>
      <c r="L395" s="4"/>
      <c r="M395" s="49" t="e">
        <f>IF($E$4="Ydy",VLOOKUP(A395,LEADER!$N$17:$O$30,2,FALSE),VLOOKUP(A395,Data!$O$17:$P$28,2,FALSE))</f>
        <v>#N/A</v>
      </c>
      <c r="N395" s="49" t="str">
        <f t="shared" ref="N395:N458" si="22">A395&amp;B395</f>
        <v/>
      </c>
      <c r="O395" s="49" t="e">
        <f>IF($E$4="Ydy","E",VLOOKUP(N395,Data!$C$3:$D$137,2,FALSE))</f>
        <v>#N/A</v>
      </c>
      <c r="P395" s="49" t="str">
        <f>IF(A395="","",IFERROR(IF(E391="Ydy",VLOOKUP(B395,LEADER!B390:D510,3,FALSE),VLOOKUP(B395,Data!B390:E524,4,FALSE)),"ERROR"))</f>
        <v/>
      </c>
      <c r="Q395" s="49" t="e">
        <f t="shared" ref="Q395:Q458" si="23">IF(OR(AND(O395="A",D395="Refeniw"),AND(O395="B",D395="Cyfalaf"),AND(O395="D",D395="Cyfalaf"),AND(O395="D",D395="Refeniw"),AND(O395="E",D395="Gwirioneddol"),AND(O395="E",D395="Mewn Nwyddau"),D395=""),"YES","NO")</f>
        <v>#N/A</v>
      </c>
    </row>
    <row r="396" spans="1:17" ht="30" customHeight="1" x14ac:dyDescent="0.35">
      <c r="A396" s="4"/>
      <c r="B396" s="4"/>
      <c r="C396" s="4"/>
      <c r="D396" s="4"/>
      <c r="E396" s="4"/>
      <c r="F396" s="51"/>
      <c r="G396" s="50" t="str">
        <f t="shared" si="21"/>
        <v/>
      </c>
      <c r="H396" s="50" t="str">
        <f>IF(A396="","",Data!$G$2)</f>
        <v/>
      </c>
      <c r="I396" s="4"/>
      <c r="J396" s="51"/>
      <c r="K396" s="4"/>
      <c r="L396" s="4"/>
      <c r="M396" s="49" t="e">
        <f>IF($E$4="Ydy",VLOOKUP(A396,LEADER!$N$17:$O$30,2,FALSE),VLOOKUP(A396,Data!$O$17:$P$28,2,FALSE))</f>
        <v>#N/A</v>
      </c>
      <c r="N396" s="49" t="str">
        <f t="shared" si="22"/>
        <v/>
      </c>
      <c r="O396" s="49" t="e">
        <f>IF($E$4="Ydy","E",VLOOKUP(N396,Data!$C$3:$D$137,2,FALSE))</f>
        <v>#N/A</v>
      </c>
      <c r="P396" s="49" t="str">
        <f>IF(A396="","",IFERROR(IF(E392="Ydy",VLOOKUP(B396,LEADER!B391:D511,3,FALSE),VLOOKUP(B396,Data!B391:E525,4,FALSE)),"ERROR"))</f>
        <v/>
      </c>
      <c r="Q396" s="49" t="e">
        <f t="shared" si="23"/>
        <v>#N/A</v>
      </c>
    </row>
    <row r="397" spans="1:17" ht="30" customHeight="1" x14ac:dyDescent="0.35">
      <c r="A397" s="4"/>
      <c r="B397" s="4"/>
      <c r="C397" s="4"/>
      <c r="D397" s="4"/>
      <c r="E397" s="4"/>
      <c r="F397" s="51"/>
      <c r="G397" s="50" t="str">
        <f t="shared" si="21"/>
        <v/>
      </c>
      <c r="H397" s="50" t="str">
        <f>IF(A397="","",Data!$G$2)</f>
        <v/>
      </c>
      <c r="I397" s="4"/>
      <c r="J397" s="51"/>
      <c r="K397" s="4"/>
      <c r="L397" s="4"/>
      <c r="M397" s="49" t="e">
        <f>IF($E$4="Ydy",VLOOKUP(A397,LEADER!$N$17:$O$30,2,FALSE),VLOOKUP(A397,Data!$O$17:$P$28,2,FALSE))</f>
        <v>#N/A</v>
      </c>
      <c r="N397" s="49" t="str">
        <f t="shared" si="22"/>
        <v/>
      </c>
      <c r="O397" s="49" t="e">
        <f>IF($E$4="Ydy","E",VLOOKUP(N397,Data!$C$3:$D$137,2,FALSE))</f>
        <v>#N/A</v>
      </c>
      <c r="P397" s="49" t="str">
        <f>IF(A397="","",IFERROR(IF(E393="Ydy",VLOOKUP(B397,LEADER!B392:D512,3,FALSE),VLOOKUP(B397,Data!B392:E526,4,FALSE)),"ERROR"))</f>
        <v/>
      </c>
      <c r="Q397" s="49" t="e">
        <f t="shared" si="23"/>
        <v>#N/A</v>
      </c>
    </row>
    <row r="398" spans="1:17" ht="30" customHeight="1" x14ac:dyDescent="0.35">
      <c r="A398" s="4"/>
      <c r="B398" s="4"/>
      <c r="C398" s="4"/>
      <c r="D398" s="4"/>
      <c r="E398" s="4"/>
      <c r="F398" s="51"/>
      <c r="G398" s="50" t="str">
        <f t="shared" si="21"/>
        <v/>
      </c>
      <c r="H398" s="50" t="str">
        <f>IF(A398="","",Data!$G$2)</f>
        <v/>
      </c>
      <c r="I398" s="4"/>
      <c r="J398" s="51"/>
      <c r="K398" s="4"/>
      <c r="L398" s="4"/>
      <c r="M398" s="49" t="e">
        <f>IF($E$4="Ydy",VLOOKUP(A398,LEADER!$N$17:$O$30,2,FALSE),VLOOKUP(A398,Data!$O$17:$P$28,2,FALSE))</f>
        <v>#N/A</v>
      </c>
      <c r="N398" s="49" t="str">
        <f t="shared" si="22"/>
        <v/>
      </c>
      <c r="O398" s="49" t="e">
        <f>IF($E$4="Ydy","E",VLOOKUP(N398,Data!$C$3:$D$137,2,FALSE))</f>
        <v>#N/A</v>
      </c>
      <c r="P398" s="49" t="str">
        <f>IF(A398="","",IFERROR(IF(E394="Ydy",VLOOKUP(B398,LEADER!B393:D513,3,FALSE),VLOOKUP(B398,Data!B393:E527,4,FALSE)),"ERROR"))</f>
        <v/>
      </c>
      <c r="Q398" s="49" t="e">
        <f t="shared" si="23"/>
        <v>#N/A</v>
      </c>
    </row>
    <row r="399" spans="1:17" ht="30" customHeight="1" x14ac:dyDescent="0.35">
      <c r="A399" s="4"/>
      <c r="B399" s="4"/>
      <c r="C399" s="4"/>
      <c r="D399" s="4"/>
      <c r="E399" s="4"/>
      <c r="F399" s="51"/>
      <c r="G399" s="50" t="str">
        <f t="shared" si="21"/>
        <v/>
      </c>
      <c r="H399" s="50" t="str">
        <f>IF(A399="","",Data!$G$2)</f>
        <v/>
      </c>
      <c r="I399" s="4"/>
      <c r="J399" s="51"/>
      <c r="K399" s="4"/>
      <c r="L399" s="4"/>
      <c r="M399" s="49" t="e">
        <f>IF($E$4="Ydy",VLOOKUP(A399,LEADER!$N$17:$O$30,2,FALSE),VLOOKUP(A399,Data!$O$17:$P$28,2,FALSE))</f>
        <v>#N/A</v>
      </c>
      <c r="N399" s="49" t="str">
        <f t="shared" si="22"/>
        <v/>
      </c>
      <c r="O399" s="49" t="e">
        <f>IF($E$4="Ydy","E",VLOOKUP(N399,Data!$C$3:$D$137,2,FALSE))</f>
        <v>#N/A</v>
      </c>
      <c r="P399" s="49" t="str">
        <f>IF(A399="","",IFERROR(IF(E395="Ydy",VLOOKUP(B399,LEADER!B394:D514,3,FALSE),VLOOKUP(B399,Data!B394:E528,4,FALSE)),"ERROR"))</f>
        <v/>
      </c>
      <c r="Q399" s="49" t="e">
        <f t="shared" si="23"/>
        <v>#N/A</v>
      </c>
    </row>
    <row r="400" spans="1:17" ht="30" customHeight="1" x14ac:dyDescent="0.35">
      <c r="A400" s="4"/>
      <c r="B400" s="4"/>
      <c r="C400" s="4"/>
      <c r="D400" s="4"/>
      <c r="E400" s="4"/>
      <c r="F400" s="51"/>
      <c r="G400" s="50" t="str">
        <f t="shared" si="21"/>
        <v/>
      </c>
      <c r="H400" s="50" t="str">
        <f>IF(A400="","",Data!$G$2)</f>
        <v/>
      </c>
      <c r="I400" s="4"/>
      <c r="J400" s="51"/>
      <c r="K400" s="4"/>
      <c r="L400" s="4"/>
      <c r="M400" s="49" t="e">
        <f>IF($E$4="Ydy",VLOOKUP(A400,LEADER!$N$17:$O$30,2,FALSE),VLOOKUP(A400,Data!$O$17:$P$28,2,FALSE))</f>
        <v>#N/A</v>
      </c>
      <c r="N400" s="49" t="str">
        <f t="shared" si="22"/>
        <v/>
      </c>
      <c r="O400" s="49" t="e">
        <f>IF($E$4="Ydy","E",VLOOKUP(N400,Data!$C$3:$D$137,2,FALSE))</f>
        <v>#N/A</v>
      </c>
      <c r="P400" s="49" t="str">
        <f>IF(A400="","",IFERROR(IF(E396="Ydy",VLOOKUP(B400,LEADER!B395:D515,3,FALSE),VLOOKUP(B400,Data!B395:E529,4,FALSE)),"ERROR"))</f>
        <v/>
      </c>
      <c r="Q400" s="49" t="e">
        <f t="shared" si="23"/>
        <v>#N/A</v>
      </c>
    </row>
    <row r="401" spans="1:17" ht="30" customHeight="1" x14ac:dyDescent="0.35">
      <c r="A401" s="4"/>
      <c r="B401" s="4"/>
      <c r="C401" s="4"/>
      <c r="D401" s="4"/>
      <c r="E401" s="4"/>
      <c r="F401" s="51"/>
      <c r="G401" s="50" t="str">
        <f t="shared" si="21"/>
        <v/>
      </c>
      <c r="H401" s="50" t="str">
        <f>IF(A401="","",Data!$G$2)</f>
        <v/>
      </c>
      <c r="I401" s="4"/>
      <c r="J401" s="51"/>
      <c r="K401" s="4"/>
      <c r="L401" s="4"/>
      <c r="M401" s="49" t="e">
        <f>IF($E$4="Ydy",VLOOKUP(A401,LEADER!$N$17:$O$30,2,FALSE),VLOOKUP(A401,Data!$O$17:$P$28,2,FALSE))</f>
        <v>#N/A</v>
      </c>
      <c r="N401" s="49" t="str">
        <f t="shared" si="22"/>
        <v/>
      </c>
      <c r="O401" s="49" t="e">
        <f>IF($E$4="Ydy","E",VLOOKUP(N401,Data!$C$3:$D$137,2,FALSE))</f>
        <v>#N/A</v>
      </c>
      <c r="P401" s="49" t="str">
        <f>IF(A401="","",IFERROR(IF(E397="Ydy",VLOOKUP(B401,LEADER!B396:D516,3,FALSE),VLOOKUP(B401,Data!B396:E530,4,FALSE)),"ERROR"))</f>
        <v/>
      </c>
      <c r="Q401" s="49" t="e">
        <f t="shared" si="23"/>
        <v>#N/A</v>
      </c>
    </row>
    <row r="402" spans="1:17" ht="30" customHeight="1" x14ac:dyDescent="0.35">
      <c r="A402" s="4"/>
      <c r="B402" s="4"/>
      <c r="C402" s="4"/>
      <c r="D402" s="4"/>
      <c r="E402" s="4"/>
      <c r="F402" s="51"/>
      <c r="G402" s="50" t="str">
        <f t="shared" si="21"/>
        <v/>
      </c>
      <c r="H402" s="50" t="str">
        <f>IF(A402="","",Data!$G$2)</f>
        <v/>
      </c>
      <c r="I402" s="4"/>
      <c r="J402" s="51"/>
      <c r="K402" s="4"/>
      <c r="L402" s="4"/>
      <c r="M402" s="49" t="e">
        <f>IF($E$4="Ydy",VLOOKUP(A402,LEADER!$N$17:$O$30,2,FALSE),VLOOKUP(A402,Data!$O$17:$P$28,2,FALSE))</f>
        <v>#N/A</v>
      </c>
      <c r="N402" s="49" t="str">
        <f t="shared" si="22"/>
        <v/>
      </c>
      <c r="O402" s="49" t="e">
        <f>IF($E$4="Ydy","E",VLOOKUP(N402,Data!$C$3:$D$137,2,FALSE))</f>
        <v>#N/A</v>
      </c>
      <c r="P402" s="49" t="str">
        <f>IF(A402="","",IFERROR(IF(E398="Ydy",VLOOKUP(B402,LEADER!B397:D517,3,FALSE),VLOOKUP(B402,Data!B397:E531,4,FALSE)),"ERROR"))</f>
        <v/>
      </c>
      <c r="Q402" s="49" t="e">
        <f t="shared" si="23"/>
        <v>#N/A</v>
      </c>
    </row>
    <row r="403" spans="1:17" ht="30" customHeight="1" x14ac:dyDescent="0.35">
      <c r="A403" s="4"/>
      <c r="B403" s="4"/>
      <c r="C403" s="4"/>
      <c r="D403" s="4"/>
      <c r="E403" s="4"/>
      <c r="F403" s="51"/>
      <c r="G403" s="50" t="str">
        <f t="shared" si="21"/>
        <v/>
      </c>
      <c r="H403" s="50" t="str">
        <f>IF(A403="","",Data!$G$2)</f>
        <v/>
      </c>
      <c r="I403" s="4"/>
      <c r="J403" s="51"/>
      <c r="K403" s="4"/>
      <c r="L403" s="4"/>
      <c r="M403" s="49" t="e">
        <f>IF($E$4="Ydy",VLOOKUP(A403,LEADER!$N$17:$O$30,2,FALSE),VLOOKUP(A403,Data!$O$17:$P$28,2,FALSE))</f>
        <v>#N/A</v>
      </c>
      <c r="N403" s="49" t="str">
        <f t="shared" si="22"/>
        <v/>
      </c>
      <c r="O403" s="49" t="e">
        <f>IF($E$4="Ydy","E",VLOOKUP(N403,Data!$C$3:$D$137,2,FALSE))</f>
        <v>#N/A</v>
      </c>
      <c r="P403" s="49" t="str">
        <f>IF(A403="","",IFERROR(IF(E399="Ydy",VLOOKUP(B403,LEADER!B398:D518,3,FALSE),VLOOKUP(B403,Data!B398:E532,4,FALSE)),"ERROR"))</f>
        <v/>
      </c>
      <c r="Q403" s="49" t="e">
        <f t="shared" si="23"/>
        <v>#N/A</v>
      </c>
    </row>
    <row r="404" spans="1:17" ht="30" customHeight="1" x14ac:dyDescent="0.35">
      <c r="A404" s="4"/>
      <c r="B404" s="4"/>
      <c r="C404" s="4"/>
      <c r="D404" s="4"/>
      <c r="E404" s="4"/>
      <c r="F404" s="51"/>
      <c r="G404" s="50" t="str">
        <f t="shared" si="21"/>
        <v/>
      </c>
      <c r="H404" s="50" t="str">
        <f>IF(A404="","",Data!$G$2)</f>
        <v/>
      </c>
      <c r="I404" s="4"/>
      <c r="J404" s="51"/>
      <c r="K404" s="4"/>
      <c r="L404" s="4"/>
      <c r="M404" s="49" t="e">
        <f>IF($E$4="Ydy",VLOOKUP(A404,LEADER!$N$17:$O$30,2,FALSE),VLOOKUP(A404,Data!$O$17:$P$28,2,FALSE))</f>
        <v>#N/A</v>
      </c>
      <c r="N404" s="49" t="str">
        <f t="shared" si="22"/>
        <v/>
      </c>
      <c r="O404" s="49" t="e">
        <f>IF($E$4="Ydy","E",VLOOKUP(N404,Data!$C$3:$D$137,2,FALSE))</f>
        <v>#N/A</v>
      </c>
      <c r="P404" s="49" t="str">
        <f>IF(A404="","",IFERROR(IF(E400="Ydy",VLOOKUP(B404,LEADER!B399:D519,3,FALSE),VLOOKUP(B404,Data!B399:E533,4,FALSE)),"ERROR"))</f>
        <v/>
      </c>
      <c r="Q404" s="49" t="e">
        <f t="shared" si="23"/>
        <v>#N/A</v>
      </c>
    </row>
    <row r="405" spans="1:17" ht="30" customHeight="1" x14ac:dyDescent="0.35">
      <c r="A405" s="4"/>
      <c r="B405" s="4"/>
      <c r="C405" s="4"/>
      <c r="D405" s="4"/>
      <c r="E405" s="4"/>
      <c r="F405" s="51"/>
      <c r="G405" s="50" t="str">
        <f t="shared" si="21"/>
        <v/>
      </c>
      <c r="H405" s="50" t="str">
        <f>IF(A405="","",Data!$G$2)</f>
        <v/>
      </c>
      <c r="I405" s="4"/>
      <c r="J405" s="51"/>
      <c r="K405" s="4"/>
      <c r="L405" s="4"/>
      <c r="M405" s="49" t="e">
        <f>IF($E$4="Ydy",VLOOKUP(A405,LEADER!$N$17:$O$30,2,FALSE),VLOOKUP(A405,Data!$O$17:$P$28,2,FALSE))</f>
        <v>#N/A</v>
      </c>
      <c r="N405" s="49" t="str">
        <f t="shared" si="22"/>
        <v/>
      </c>
      <c r="O405" s="49" t="e">
        <f>IF($E$4="Ydy","E",VLOOKUP(N405,Data!$C$3:$D$137,2,FALSE))</f>
        <v>#N/A</v>
      </c>
      <c r="P405" s="49" t="str">
        <f>IF(A405="","",IFERROR(IF(E401="Ydy",VLOOKUP(B405,LEADER!B400:D520,3,FALSE),VLOOKUP(B405,Data!B400:E534,4,FALSE)),"ERROR"))</f>
        <v/>
      </c>
      <c r="Q405" s="49" t="e">
        <f t="shared" si="23"/>
        <v>#N/A</v>
      </c>
    </row>
    <row r="406" spans="1:17" ht="30" customHeight="1" x14ac:dyDescent="0.35">
      <c r="A406" s="4"/>
      <c r="B406" s="4"/>
      <c r="C406" s="4"/>
      <c r="D406" s="4"/>
      <c r="E406" s="4"/>
      <c r="F406" s="51"/>
      <c r="G406" s="50" t="str">
        <f t="shared" si="21"/>
        <v/>
      </c>
      <c r="H406" s="50" t="str">
        <f>IF(A406="","",Data!$G$2)</f>
        <v/>
      </c>
      <c r="I406" s="4"/>
      <c r="J406" s="51"/>
      <c r="K406" s="4"/>
      <c r="L406" s="4"/>
      <c r="M406" s="49" t="e">
        <f>IF($E$4="Ydy",VLOOKUP(A406,LEADER!$N$17:$O$30,2,FALSE),VLOOKUP(A406,Data!$O$17:$P$28,2,FALSE))</f>
        <v>#N/A</v>
      </c>
      <c r="N406" s="49" t="str">
        <f t="shared" si="22"/>
        <v/>
      </c>
      <c r="O406" s="49" t="e">
        <f>IF($E$4="Ydy","E",VLOOKUP(N406,Data!$C$3:$D$137,2,FALSE))</f>
        <v>#N/A</v>
      </c>
      <c r="P406" s="49" t="str">
        <f>IF(A406="","",IFERROR(IF(E402="Ydy",VLOOKUP(B406,LEADER!B401:D521,3,FALSE),VLOOKUP(B406,Data!B401:E535,4,FALSE)),"ERROR"))</f>
        <v/>
      </c>
      <c r="Q406" s="49" t="e">
        <f t="shared" si="23"/>
        <v>#N/A</v>
      </c>
    </row>
    <row r="407" spans="1:17" ht="30" customHeight="1" x14ac:dyDescent="0.35">
      <c r="A407" s="4"/>
      <c r="B407" s="4"/>
      <c r="C407" s="4"/>
      <c r="D407" s="4"/>
      <c r="E407" s="4"/>
      <c r="F407" s="51"/>
      <c r="G407" s="50" t="str">
        <f t="shared" si="21"/>
        <v/>
      </c>
      <c r="H407" s="50" t="str">
        <f>IF(A407="","",Data!$G$2)</f>
        <v/>
      </c>
      <c r="I407" s="4"/>
      <c r="J407" s="51"/>
      <c r="K407" s="4"/>
      <c r="L407" s="4"/>
      <c r="M407" s="49" t="e">
        <f>IF($E$4="Ydy",VLOOKUP(A407,LEADER!$N$17:$O$30,2,FALSE),VLOOKUP(A407,Data!$O$17:$P$28,2,FALSE))</f>
        <v>#N/A</v>
      </c>
      <c r="N407" s="49" t="str">
        <f t="shared" si="22"/>
        <v/>
      </c>
      <c r="O407" s="49" t="e">
        <f>IF($E$4="Ydy","E",VLOOKUP(N407,Data!$C$3:$D$137,2,FALSE))</f>
        <v>#N/A</v>
      </c>
      <c r="P407" s="49" t="str">
        <f>IF(A407="","",IFERROR(IF(E403="Ydy",VLOOKUP(B407,LEADER!B402:D522,3,FALSE),VLOOKUP(B407,Data!B402:E536,4,FALSE)),"ERROR"))</f>
        <v/>
      </c>
      <c r="Q407" s="49" t="e">
        <f t="shared" si="23"/>
        <v>#N/A</v>
      </c>
    </row>
    <row r="408" spans="1:17" ht="30" customHeight="1" x14ac:dyDescent="0.35">
      <c r="A408" s="4"/>
      <c r="B408" s="4"/>
      <c r="C408" s="4"/>
      <c r="D408" s="4"/>
      <c r="E408" s="4"/>
      <c r="F408" s="51"/>
      <c r="G408" s="50" t="str">
        <f t="shared" si="21"/>
        <v/>
      </c>
      <c r="H408" s="50" t="str">
        <f>IF(A408="","",Data!$G$2)</f>
        <v/>
      </c>
      <c r="I408" s="4"/>
      <c r="J408" s="51"/>
      <c r="K408" s="4"/>
      <c r="L408" s="4"/>
      <c r="M408" s="49" t="e">
        <f>IF($E$4="Ydy",VLOOKUP(A408,LEADER!$N$17:$O$30,2,FALSE),VLOOKUP(A408,Data!$O$17:$P$28,2,FALSE))</f>
        <v>#N/A</v>
      </c>
      <c r="N408" s="49" t="str">
        <f t="shared" si="22"/>
        <v/>
      </c>
      <c r="O408" s="49" t="e">
        <f>IF($E$4="Ydy","E",VLOOKUP(N408,Data!$C$3:$D$137,2,FALSE))</f>
        <v>#N/A</v>
      </c>
      <c r="P408" s="49" t="str">
        <f>IF(A408="","",IFERROR(IF(E404="Ydy",VLOOKUP(B408,LEADER!B403:D523,3,FALSE),VLOOKUP(B408,Data!B403:E537,4,FALSE)),"ERROR"))</f>
        <v/>
      </c>
      <c r="Q408" s="49" t="e">
        <f t="shared" si="23"/>
        <v>#N/A</v>
      </c>
    </row>
    <row r="409" spans="1:17" ht="30" customHeight="1" x14ac:dyDescent="0.35">
      <c r="A409" s="4"/>
      <c r="B409" s="4"/>
      <c r="C409" s="4"/>
      <c r="D409" s="4"/>
      <c r="E409" s="4"/>
      <c r="F409" s="51"/>
      <c r="G409" s="50" t="str">
        <f t="shared" si="21"/>
        <v/>
      </c>
      <c r="H409" s="50" t="str">
        <f>IF(A409="","",Data!$G$2)</f>
        <v/>
      </c>
      <c r="I409" s="4"/>
      <c r="J409" s="51"/>
      <c r="K409" s="4"/>
      <c r="L409" s="4"/>
      <c r="M409" s="49" t="e">
        <f>IF($E$4="Ydy",VLOOKUP(A409,LEADER!$N$17:$O$30,2,FALSE),VLOOKUP(A409,Data!$O$17:$P$28,2,FALSE))</f>
        <v>#N/A</v>
      </c>
      <c r="N409" s="49" t="str">
        <f t="shared" si="22"/>
        <v/>
      </c>
      <c r="O409" s="49" t="e">
        <f>IF($E$4="Ydy","E",VLOOKUP(N409,Data!$C$3:$D$137,2,FALSE))</f>
        <v>#N/A</v>
      </c>
      <c r="P409" s="49" t="str">
        <f>IF(A409="","",IFERROR(IF(E405="Ydy",VLOOKUP(B409,LEADER!B404:D524,3,FALSE),VLOOKUP(B409,Data!B404:E538,4,FALSE)),"ERROR"))</f>
        <v/>
      </c>
      <c r="Q409" s="49" t="e">
        <f t="shared" si="23"/>
        <v>#N/A</v>
      </c>
    </row>
    <row r="410" spans="1:17" ht="30" customHeight="1" x14ac:dyDescent="0.35">
      <c r="A410" s="4"/>
      <c r="B410" s="4"/>
      <c r="C410" s="4"/>
      <c r="D410" s="4"/>
      <c r="E410" s="4"/>
      <c r="F410" s="51"/>
      <c r="G410" s="50" t="str">
        <f t="shared" si="21"/>
        <v/>
      </c>
      <c r="H410" s="50" t="str">
        <f>IF(A410="","",Data!$G$2)</f>
        <v/>
      </c>
      <c r="I410" s="4"/>
      <c r="J410" s="51"/>
      <c r="K410" s="4"/>
      <c r="L410" s="4"/>
      <c r="M410" s="49" t="e">
        <f>IF($E$4="Ydy",VLOOKUP(A410,LEADER!$N$17:$O$30,2,FALSE),VLOOKUP(A410,Data!$O$17:$P$28,2,FALSE))</f>
        <v>#N/A</v>
      </c>
      <c r="N410" s="49" t="str">
        <f t="shared" si="22"/>
        <v/>
      </c>
      <c r="O410" s="49" t="e">
        <f>IF($E$4="Ydy","E",VLOOKUP(N410,Data!$C$3:$D$137,2,FALSE))</f>
        <v>#N/A</v>
      </c>
      <c r="P410" s="49" t="str">
        <f>IF(A410="","",IFERROR(IF(E406="Ydy",VLOOKUP(B410,LEADER!B405:D525,3,FALSE),VLOOKUP(B410,Data!B405:E539,4,FALSE)),"ERROR"))</f>
        <v/>
      </c>
      <c r="Q410" s="49" t="e">
        <f t="shared" si="23"/>
        <v>#N/A</v>
      </c>
    </row>
    <row r="411" spans="1:17" ht="30" customHeight="1" x14ac:dyDescent="0.35">
      <c r="A411" s="4"/>
      <c r="B411" s="4"/>
      <c r="C411" s="4"/>
      <c r="D411" s="4"/>
      <c r="E411" s="4"/>
      <c r="F411" s="51"/>
      <c r="G411" s="50" t="str">
        <f t="shared" si="21"/>
        <v/>
      </c>
      <c r="H411" s="50" t="str">
        <f>IF(A411="","",Data!$G$2)</f>
        <v/>
      </c>
      <c r="I411" s="4"/>
      <c r="J411" s="51"/>
      <c r="K411" s="4"/>
      <c r="L411" s="4"/>
      <c r="M411" s="49" t="e">
        <f>IF($E$4="Ydy",VLOOKUP(A411,LEADER!$N$17:$O$30,2,FALSE),VLOOKUP(A411,Data!$O$17:$P$28,2,FALSE))</f>
        <v>#N/A</v>
      </c>
      <c r="N411" s="49" t="str">
        <f t="shared" si="22"/>
        <v/>
      </c>
      <c r="O411" s="49" t="e">
        <f>IF($E$4="Ydy","E",VLOOKUP(N411,Data!$C$3:$D$137,2,FALSE))</f>
        <v>#N/A</v>
      </c>
      <c r="P411" s="49" t="str">
        <f>IF(A411="","",IFERROR(IF(E407="Ydy",VLOOKUP(B411,LEADER!B406:D526,3,FALSE),VLOOKUP(B411,Data!B406:E540,4,FALSE)),"ERROR"))</f>
        <v/>
      </c>
      <c r="Q411" s="49" t="e">
        <f t="shared" si="23"/>
        <v>#N/A</v>
      </c>
    </row>
    <row r="412" spans="1:17" ht="30" customHeight="1" x14ac:dyDescent="0.35">
      <c r="A412" s="4"/>
      <c r="B412" s="4"/>
      <c r="C412" s="4"/>
      <c r="D412" s="4"/>
      <c r="E412" s="4"/>
      <c r="F412" s="51"/>
      <c r="G412" s="50" t="str">
        <f t="shared" si="21"/>
        <v/>
      </c>
      <c r="H412" s="50" t="str">
        <f>IF(A412="","",Data!$G$2)</f>
        <v/>
      </c>
      <c r="I412" s="4"/>
      <c r="J412" s="51"/>
      <c r="K412" s="4"/>
      <c r="L412" s="4"/>
      <c r="M412" s="49" t="e">
        <f>IF($E$4="Ydy",VLOOKUP(A412,LEADER!$N$17:$O$30,2,FALSE),VLOOKUP(A412,Data!$O$17:$P$28,2,FALSE))</f>
        <v>#N/A</v>
      </c>
      <c r="N412" s="49" t="str">
        <f t="shared" si="22"/>
        <v/>
      </c>
      <c r="O412" s="49" t="e">
        <f>IF($E$4="Ydy","E",VLOOKUP(N412,Data!$C$3:$D$137,2,FALSE))</f>
        <v>#N/A</v>
      </c>
      <c r="P412" s="49" t="str">
        <f>IF(A412="","",IFERROR(IF(E408="Ydy",VLOOKUP(B412,LEADER!B407:D527,3,FALSE),VLOOKUP(B412,Data!B407:E541,4,FALSE)),"ERROR"))</f>
        <v/>
      </c>
      <c r="Q412" s="49" t="e">
        <f t="shared" si="23"/>
        <v>#N/A</v>
      </c>
    </row>
    <row r="413" spans="1:17" ht="30" customHeight="1" x14ac:dyDescent="0.35">
      <c r="A413" s="4"/>
      <c r="B413" s="4"/>
      <c r="C413" s="4"/>
      <c r="D413" s="4"/>
      <c r="E413" s="4"/>
      <c r="F413" s="51"/>
      <c r="G413" s="50" t="str">
        <f t="shared" si="21"/>
        <v/>
      </c>
      <c r="H413" s="50" t="str">
        <f>IF(A413="","",Data!$G$2)</f>
        <v/>
      </c>
      <c r="I413" s="4"/>
      <c r="J413" s="51"/>
      <c r="K413" s="4"/>
      <c r="L413" s="4"/>
      <c r="M413" s="49" t="e">
        <f>IF($E$4="Ydy",VLOOKUP(A413,LEADER!$N$17:$O$30,2,FALSE),VLOOKUP(A413,Data!$O$17:$P$28,2,FALSE))</f>
        <v>#N/A</v>
      </c>
      <c r="N413" s="49" t="str">
        <f t="shared" si="22"/>
        <v/>
      </c>
      <c r="O413" s="49" t="e">
        <f>IF($E$4="Ydy","E",VLOOKUP(N413,Data!$C$3:$D$137,2,FALSE))</f>
        <v>#N/A</v>
      </c>
      <c r="P413" s="49" t="str">
        <f>IF(A413="","",IFERROR(IF(E409="Ydy",VLOOKUP(B413,LEADER!B408:D528,3,FALSE),VLOOKUP(B413,Data!B408:E542,4,FALSE)),"ERROR"))</f>
        <v/>
      </c>
      <c r="Q413" s="49" t="e">
        <f t="shared" si="23"/>
        <v>#N/A</v>
      </c>
    </row>
    <row r="414" spans="1:17" ht="30" customHeight="1" x14ac:dyDescent="0.35">
      <c r="A414" s="4"/>
      <c r="B414" s="4"/>
      <c r="C414" s="4"/>
      <c r="D414" s="4"/>
      <c r="E414" s="4"/>
      <c r="F414" s="51"/>
      <c r="G414" s="50" t="str">
        <f t="shared" si="21"/>
        <v/>
      </c>
      <c r="H414" s="50" t="str">
        <f>IF(A414="","",Data!$G$2)</f>
        <v/>
      </c>
      <c r="I414" s="4"/>
      <c r="J414" s="51"/>
      <c r="K414" s="4"/>
      <c r="L414" s="4"/>
      <c r="M414" s="49" t="e">
        <f>IF($E$4="Ydy",VLOOKUP(A414,LEADER!$N$17:$O$30,2,FALSE),VLOOKUP(A414,Data!$O$17:$P$28,2,FALSE))</f>
        <v>#N/A</v>
      </c>
      <c r="N414" s="49" t="str">
        <f t="shared" si="22"/>
        <v/>
      </c>
      <c r="O414" s="49" t="e">
        <f>IF($E$4="Ydy","E",VLOOKUP(N414,Data!$C$3:$D$137,2,FALSE))</f>
        <v>#N/A</v>
      </c>
      <c r="P414" s="49" t="str">
        <f>IF(A414="","",IFERROR(IF(E410="Ydy",VLOOKUP(B414,LEADER!B409:D529,3,FALSE),VLOOKUP(B414,Data!B409:E543,4,FALSE)),"ERROR"))</f>
        <v/>
      </c>
      <c r="Q414" s="49" t="e">
        <f t="shared" si="23"/>
        <v>#N/A</v>
      </c>
    </row>
    <row r="415" spans="1:17" ht="30" customHeight="1" x14ac:dyDescent="0.35">
      <c r="A415" s="4"/>
      <c r="B415" s="4"/>
      <c r="C415" s="4"/>
      <c r="D415" s="4"/>
      <c r="E415" s="4"/>
      <c r="F415" s="51"/>
      <c r="G415" s="50" t="str">
        <f t="shared" si="21"/>
        <v/>
      </c>
      <c r="H415" s="50" t="str">
        <f>IF(A415="","",Data!$G$2)</f>
        <v/>
      </c>
      <c r="I415" s="4"/>
      <c r="J415" s="51"/>
      <c r="K415" s="4"/>
      <c r="L415" s="4"/>
      <c r="M415" s="49" t="e">
        <f>IF($E$4="Ydy",VLOOKUP(A415,LEADER!$N$17:$O$30,2,FALSE),VLOOKUP(A415,Data!$O$17:$P$28,2,FALSE))</f>
        <v>#N/A</v>
      </c>
      <c r="N415" s="49" t="str">
        <f t="shared" si="22"/>
        <v/>
      </c>
      <c r="O415" s="49" t="e">
        <f>IF($E$4="Ydy","E",VLOOKUP(N415,Data!$C$3:$D$137,2,FALSE))</f>
        <v>#N/A</v>
      </c>
      <c r="P415" s="49" t="str">
        <f>IF(A415="","",IFERROR(IF(E411="Ydy",VLOOKUP(B415,LEADER!B410:D530,3,FALSE),VLOOKUP(B415,Data!B410:E544,4,FALSE)),"ERROR"))</f>
        <v/>
      </c>
      <c r="Q415" s="49" t="e">
        <f t="shared" si="23"/>
        <v>#N/A</v>
      </c>
    </row>
    <row r="416" spans="1:17" ht="30" customHeight="1" x14ac:dyDescent="0.35">
      <c r="A416" s="4"/>
      <c r="B416" s="4"/>
      <c r="C416" s="4"/>
      <c r="D416" s="4"/>
      <c r="E416" s="4"/>
      <c r="F416" s="51"/>
      <c r="G416" s="50" t="str">
        <f t="shared" si="21"/>
        <v/>
      </c>
      <c r="H416" s="50" t="str">
        <f>IF(A416="","",Data!$G$2)</f>
        <v/>
      </c>
      <c r="I416" s="4"/>
      <c r="J416" s="51"/>
      <c r="K416" s="4"/>
      <c r="L416" s="4"/>
      <c r="M416" s="49" t="e">
        <f>IF($E$4="Ydy",VLOOKUP(A416,LEADER!$N$17:$O$30,2,FALSE),VLOOKUP(A416,Data!$O$17:$P$28,2,FALSE))</f>
        <v>#N/A</v>
      </c>
      <c r="N416" s="49" t="str">
        <f t="shared" si="22"/>
        <v/>
      </c>
      <c r="O416" s="49" t="e">
        <f>IF($E$4="Ydy","E",VLOOKUP(N416,Data!$C$3:$D$137,2,FALSE))</f>
        <v>#N/A</v>
      </c>
      <c r="P416" s="49" t="str">
        <f>IF(A416="","",IFERROR(IF(E412="Ydy",VLOOKUP(B416,LEADER!B411:D531,3,FALSE),VLOOKUP(B416,Data!B411:E545,4,FALSE)),"ERROR"))</f>
        <v/>
      </c>
      <c r="Q416" s="49" t="e">
        <f t="shared" si="23"/>
        <v>#N/A</v>
      </c>
    </row>
    <row r="417" spans="1:17" ht="30" customHeight="1" x14ac:dyDescent="0.35">
      <c r="A417" s="4"/>
      <c r="B417" s="4"/>
      <c r="C417" s="4"/>
      <c r="D417" s="4"/>
      <c r="E417" s="4"/>
      <c r="F417" s="51"/>
      <c r="G417" s="50" t="str">
        <f t="shared" si="21"/>
        <v/>
      </c>
      <c r="H417" s="50" t="str">
        <f>IF(A417="","",Data!$G$2)</f>
        <v/>
      </c>
      <c r="I417" s="4"/>
      <c r="J417" s="51"/>
      <c r="K417" s="4"/>
      <c r="L417" s="4"/>
      <c r="M417" s="49" t="e">
        <f>IF($E$4="Ydy",VLOOKUP(A417,LEADER!$N$17:$O$30,2,FALSE),VLOOKUP(A417,Data!$O$17:$P$28,2,FALSE))</f>
        <v>#N/A</v>
      </c>
      <c r="N417" s="49" t="str">
        <f t="shared" si="22"/>
        <v/>
      </c>
      <c r="O417" s="49" t="e">
        <f>IF($E$4="Ydy","E",VLOOKUP(N417,Data!$C$3:$D$137,2,FALSE))</f>
        <v>#N/A</v>
      </c>
      <c r="P417" s="49" t="str">
        <f>IF(A417="","",IFERROR(IF(E413="Ydy",VLOOKUP(B417,LEADER!B412:D532,3,FALSE),VLOOKUP(B417,Data!B412:E546,4,FALSE)),"ERROR"))</f>
        <v/>
      </c>
      <c r="Q417" s="49" t="e">
        <f t="shared" si="23"/>
        <v>#N/A</v>
      </c>
    </row>
    <row r="418" spans="1:17" ht="30" customHeight="1" x14ac:dyDescent="0.35">
      <c r="A418" s="4"/>
      <c r="B418" s="4"/>
      <c r="C418" s="4"/>
      <c r="D418" s="4"/>
      <c r="E418" s="4"/>
      <c r="F418" s="51"/>
      <c r="G418" s="50" t="str">
        <f t="shared" si="21"/>
        <v/>
      </c>
      <c r="H418" s="50" t="str">
        <f>IF(A418="","",Data!$G$2)</f>
        <v/>
      </c>
      <c r="I418" s="4"/>
      <c r="J418" s="51"/>
      <c r="K418" s="4"/>
      <c r="L418" s="4"/>
      <c r="M418" s="49" t="e">
        <f>IF($E$4="Ydy",VLOOKUP(A418,LEADER!$N$17:$O$30,2,FALSE),VLOOKUP(A418,Data!$O$17:$P$28,2,FALSE))</f>
        <v>#N/A</v>
      </c>
      <c r="N418" s="49" t="str">
        <f t="shared" si="22"/>
        <v/>
      </c>
      <c r="O418" s="49" t="e">
        <f>IF($E$4="Ydy","E",VLOOKUP(N418,Data!$C$3:$D$137,2,FALSE))</f>
        <v>#N/A</v>
      </c>
      <c r="P418" s="49" t="str">
        <f>IF(A418="","",IFERROR(IF(E414="Ydy",VLOOKUP(B418,LEADER!B413:D533,3,FALSE),VLOOKUP(B418,Data!B413:E547,4,FALSE)),"ERROR"))</f>
        <v/>
      </c>
      <c r="Q418" s="49" t="e">
        <f t="shared" si="23"/>
        <v>#N/A</v>
      </c>
    </row>
    <row r="419" spans="1:17" ht="30" customHeight="1" x14ac:dyDescent="0.35">
      <c r="A419" s="4"/>
      <c r="B419" s="4"/>
      <c r="C419" s="4"/>
      <c r="D419" s="4"/>
      <c r="E419" s="4"/>
      <c r="F419" s="51"/>
      <c r="G419" s="50" t="str">
        <f t="shared" si="21"/>
        <v/>
      </c>
      <c r="H419" s="50" t="str">
        <f>IF(A419="","",Data!$G$2)</f>
        <v/>
      </c>
      <c r="I419" s="4"/>
      <c r="J419" s="51"/>
      <c r="K419" s="4"/>
      <c r="L419" s="4"/>
      <c r="M419" s="49" t="e">
        <f>IF($E$4="Ydy",VLOOKUP(A419,LEADER!$N$17:$O$30,2,FALSE),VLOOKUP(A419,Data!$O$17:$P$28,2,FALSE))</f>
        <v>#N/A</v>
      </c>
      <c r="N419" s="49" t="str">
        <f t="shared" si="22"/>
        <v/>
      </c>
      <c r="O419" s="49" t="e">
        <f>IF($E$4="Ydy","E",VLOOKUP(N419,Data!$C$3:$D$137,2,FALSE))</f>
        <v>#N/A</v>
      </c>
      <c r="P419" s="49" t="str">
        <f>IF(A419="","",IFERROR(IF(E415="Ydy",VLOOKUP(B419,LEADER!B414:D534,3,FALSE),VLOOKUP(B419,Data!B414:E548,4,FALSE)),"ERROR"))</f>
        <v/>
      </c>
      <c r="Q419" s="49" t="e">
        <f t="shared" si="23"/>
        <v>#N/A</v>
      </c>
    </row>
    <row r="420" spans="1:17" ht="30" customHeight="1" x14ac:dyDescent="0.35">
      <c r="A420" s="4"/>
      <c r="B420" s="4"/>
      <c r="C420" s="4"/>
      <c r="D420" s="4"/>
      <c r="E420" s="4"/>
      <c r="F420" s="51"/>
      <c r="G420" s="50" t="str">
        <f t="shared" si="21"/>
        <v/>
      </c>
      <c r="H420" s="50" t="str">
        <f>IF(A420="","",Data!$G$2)</f>
        <v/>
      </c>
      <c r="I420" s="4"/>
      <c r="J420" s="51"/>
      <c r="K420" s="4"/>
      <c r="L420" s="4"/>
      <c r="M420" s="49" t="e">
        <f>IF($E$4="Ydy",VLOOKUP(A420,LEADER!$N$17:$O$30,2,FALSE),VLOOKUP(A420,Data!$O$17:$P$28,2,FALSE))</f>
        <v>#N/A</v>
      </c>
      <c r="N420" s="49" t="str">
        <f t="shared" si="22"/>
        <v/>
      </c>
      <c r="O420" s="49" t="e">
        <f>IF($E$4="Ydy","E",VLOOKUP(N420,Data!$C$3:$D$137,2,FALSE))</f>
        <v>#N/A</v>
      </c>
      <c r="P420" s="49" t="str">
        <f>IF(A420="","",IFERROR(IF(E416="Ydy",VLOOKUP(B420,LEADER!B415:D535,3,FALSE),VLOOKUP(B420,Data!B415:E549,4,FALSE)),"ERROR"))</f>
        <v/>
      </c>
      <c r="Q420" s="49" t="e">
        <f t="shared" si="23"/>
        <v>#N/A</v>
      </c>
    </row>
    <row r="421" spans="1:17" ht="30" customHeight="1" x14ac:dyDescent="0.35">
      <c r="A421" s="4"/>
      <c r="B421" s="4"/>
      <c r="C421" s="4"/>
      <c r="D421" s="4"/>
      <c r="E421" s="4"/>
      <c r="F421" s="51"/>
      <c r="G421" s="50" t="str">
        <f t="shared" si="21"/>
        <v/>
      </c>
      <c r="H421" s="50" t="str">
        <f>IF(A421="","",Data!$G$2)</f>
        <v/>
      </c>
      <c r="I421" s="4"/>
      <c r="J421" s="51"/>
      <c r="K421" s="4"/>
      <c r="L421" s="4"/>
      <c r="M421" s="49" t="e">
        <f>IF($E$4="Ydy",VLOOKUP(A421,LEADER!$N$17:$O$30,2,FALSE),VLOOKUP(A421,Data!$O$17:$P$28,2,FALSE))</f>
        <v>#N/A</v>
      </c>
      <c r="N421" s="49" t="str">
        <f t="shared" si="22"/>
        <v/>
      </c>
      <c r="O421" s="49" t="e">
        <f>IF($E$4="Ydy","E",VLOOKUP(N421,Data!$C$3:$D$137,2,FALSE))</f>
        <v>#N/A</v>
      </c>
      <c r="P421" s="49" t="str">
        <f>IF(A421="","",IFERROR(IF(E417="Ydy",VLOOKUP(B421,LEADER!B416:D536,3,FALSE),VLOOKUP(B421,Data!B416:E550,4,FALSE)),"ERROR"))</f>
        <v/>
      </c>
      <c r="Q421" s="49" t="e">
        <f t="shared" si="23"/>
        <v>#N/A</v>
      </c>
    </row>
    <row r="422" spans="1:17" ht="30" customHeight="1" x14ac:dyDescent="0.35">
      <c r="A422" s="4"/>
      <c r="B422" s="4"/>
      <c r="C422" s="4"/>
      <c r="D422" s="4"/>
      <c r="E422" s="4"/>
      <c r="F422" s="51"/>
      <c r="G422" s="50" t="str">
        <f t="shared" si="21"/>
        <v/>
      </c>
      <c r="H422" s="50" t="str">
        <f>IF(A422="","",Data!$G$2)</f>
        <v/>
      </c>
      <c r="I422" s="4"/>
      <c r="J422" s="51"/>
      <c r="K422" s="4"/>
      <c r="L422" s="4"/>
      <c r="M422" s="49" t="e">
        <f>IF($E$4="Ydy",VLOOKUP(A422,LEADER!$N$17:$O$30,2,FALSE),VLOOKUP(A422,Data!$O$17:$P$28,2,FALSE))</f>
        <v>#N/A</v>
      </c>
      <c r="N422" s="49" t="str">
        <f t="shared" si="22"/>
        <v/>
      </c>
      <c r="O422" s="49" t="e">
        <f>IF($E$4="Ydy","E",VLOOKUP(N422,Data!$C$3:$D$137,2,FALSE))</f>
        <v>#N/A</v>
      </c>
      <c r="P422" s="49" t="str">
        <f>IF(A422="","",IFERROR(IF(E418="Ydy",VLOOKUP(B422,LEADER!B417:D537,3,FALSE),VLOOKUP(B422,Data!B417:E551,4,FALSE)),"ERROR"))</f>
        <v/>
      </c>
      <c r="Q422" s="49" t="e">
        <f t="shared" si="23"/>
        <v>#N/A</v>
      </c>
    </row>
    <row r="423" spans="1:17" ht="30" customHeight="1" x14ac:dyDescent="0.35">
      <c r="A423" s="4"/>
      <c r="B423" s="4"/>
      <c r="C423" s="4"/>
      <c r="D423" s="4"/>
      <c r="E423" s="4"/>
      <c r="F423" s="51"/>
      <c r="G423" s="50" t="str">
        <f t="shared" si="21"/>
        <v/>
      </c>
      <c r="H423" s="50" t="str">
        <f>IF(A423="","",Data!$G$2)</f>
        <v/>
      </c>
      <c r="I423" s="4"/>
      <c r="J423" s="51"/>
      <c r="K423" s="4"/>
      <c r="L423" s="4"/>
      <c r="M423" s="49" t="e">
        <f>IF($E$4="Ydy",VLOOKUP(A423,LEADER!$N$17:$O$30,2,FALSE),VLOOKUP(A423,Data!$O$17:$P$28,2,FALSE))</f>
        <v>#N/A</v>
      </c>
      <c r="N423" s="49" t="str">
        <f t="shared" si="22"/>
        <v/>
      </c>
      <c r="O423" s="49" t="e">
        <f>IF($E$4="Ydy","E",VLOOKUP(N423,Data!$C$3:$D$137,2,FALSE))</f>
        <v>#N/A</v>
      </c>
      <c r="P423" s="49" t="str">
        <f>IF(A423="","",IFERROR(IF(E419="Ydy",VLOOKUP(B423,LEADER!B418:D538,3,FALSE),VLOOKUP(B423,Data!B418:E552,4,FALSE)),"ERROR"))</f>
        <v/>
      </c>
      <c r="Q423" s="49" t="e">
        <f t="shared" si="23"/>
        <v>#N/A</v>
      </c>
    </row>
    <row r="424" spans="1:17" ht="30" customHeight="1" x14ac:dyDescent="0.35">
      <c r="A424" s="4"/>
      <c r="B424" s="4"/>
      <c r="C424" s="4"/>
      <c r="D424" s="4"/>
      <c r="E424" s="4"/>
      <c r="F424" s="51"/>
      <c r="G424" s="50" t="str">
        <f t="shared" si="21"/>
        <v/>
      </c>
      <c r="H424" s="50" t="str">
        <f>IF(A424="","",Data!$G$2)</f>
        <v/>
      </c>
      <c r="I424" s="4"/>
      <c r="J424" s="51"/>
      <c r="K424" s="4"/>
      <c r="L424" s="4"/>
      <c r="M424" s="49" t="e">
        <f>IF($E$4="Ydy",VLOOKUP(A424,LEADER!$N$17:$O$30,2,FALSE),VLOOKUP(A424,Data!$O$17:$P$28,2,FALSE))</f>
        <v>#N/A</v>
      </c>
      <c r="N424" s="49" t="str">
        <f t="shared" si="22"/>
        <v/>
      </c>
      <c r="O424" s="49" t="e">
        <f>IF($E$4="Ydy","E",VLOOKUP(N424,Data!$C$3:$D$137,2,FALSE))</f>
        <v>#N/A</v>
      </c>
      <c r="P424" s="49" t="str">
        <f>IF(A424="","",IFERROR(IF(E420="Ydy",VLOOKUP(B424,LEADER!B419:D539,3,FALSE),VLOOKUP(B424,Data!B419:E553,4,FALSE)),"ERROR"))</f>
        <v/>
      </c>
      <c r="Q424" s="49" t="e">
        <f t="shared" si="23"/>
        <v>#N/A</v>
      </c>
    </row>
    <row r="425" spans="1:17" ht="30" customHeight="1" x14ac:dyDescent="0.35">
      <c r="A425" s="4"/>
      <c r="B425" s="4"/>
      <c r="C425" s="4"/>
      <c r="D425" s="4"/>
      <c r="E425" s="4"/>
      <c r="F425" s="51"/>
      <c r="G425" s="50" t="str">
        <f t="shared" si="21"/>
        <v/>
      </c>
      <c r="H425" s="50" t="str">
        <f>IF(A425="","",Data!$G$2)</f>
        <v/>
      </c>
      <c r="I425" s="4"/>
      <c r="J425" s="51"/>
      <c r="K425" s="4"/>
      <c r="L425" s="4"/>
      <c r="M425" s="49" t="e">
        <f>IF($E$4="Ydy",VLOOKUP(A425,LEADER!$N$17:$O$30,2,FALSE),VLOOKUP(A425,Data!$O$17:$P$28,2,FALSE))</f>
        <v>#N/A</v>
      </c>
      <c r="N425" s="49" t="str">
        <f t="shared" si="22"/>
        <v/>
      </c>
      <c r="O425" s="49" t="e">
        <f>IF($E$4="Ydy","E",VLOOKUP(N425,Data!$C$3:$D$137,2,FALSE))</f>
        <v>#N/A</v>
      </c>
      <c r="P425" s="49" t="str">
        <f>IF(A425="","",IFERROR(IF(E421="Ydy",VLOOKUP(B425,LEADER!B420:D540,3,FALSE),VLOOKUP(B425,Data!B420:E554,4,FALSE)),"ERROR"))</f>
        <v/>
      </c>
      <c r="Q425" s="49" t="e">
        <f t="shared" si="23"/>
        <v>#N/A</v>
      </c>
    </row>
    <row r="426" spans="1:17" ht="30" customHeight="1" x14ac:dyDescent="0.35">
      <c r="A426" s="4"/>
      <c r="B426" s="4"/>
      <c r="C426" s="4"/>
      <c r="D426" s="4"/>
      <c r="E426" s="4"/>
      <c r="F426" s="51"/>
      <c r="G426" s="50" t="str">
        <f t="shared" si="21"/>
        <v/>
      </c>
      <c r="H426" s="50" t="str">
        <f>IF(A426="","",Data!$G$2)</f>
        <v/>
      </c>
      <c r="I426" s="4"/>
      <c r="J426" s="51"/>
      <c r="K426" s="4"/>
      <c r="L426" s="4"/>
      <c r="M426" s="49" t="e">
        <f>IF($E$4="Ydy",VLOOKUP(A426,LEADER!$N$17:$O$30,2,FALSE),VLOOKUP(A426,Data!$O$17:$P$28,2,FALSE))</f>
        <v>#N/A</v>
      </c>
      <c r="N426" s="49" t="str">
        <f t="shared" si="22"/>
        <v/>
      </c>
      <c r="O426" s="49" t="e">
        <f>IF($E$4="Ydy","E",VLOOKUP(N426,Data!$C$3:$D$137,2,FALSE))</f>
        <v>#N/A</v>
      </c>
      <c r="P426" s="49" t="str">
        <f>IF(A426="","",IFERROR(IF(E422="Ydy",VLOOKUP(B426,LEADER!B421:D541,3,FALSE),VLOOKUP(B426,Data!B421:E555,4,FALSE)),"ERROR"))</f>
        <v/>
      </c>
      <c r="Q426" s="49" t="e">
        <f t="shared" si="23"/>
        <v>#N/A</v>
      </c>
    </row>
    <row r="427" spans="1:17" ht="30" customHeight="1" x14ac:dyDescent="0.35">
      <c r="A427" s="4"/>
      <c r="B427" s="4"/>
      <c r="C427" s="4"/>
      <c r="D427" s="4"/>
      <c r="E427" s="4"/>
      <c r="F427" s="51"/>
      <c r="G427" s="50" t="str">
        <f t="shared" si="21"/>
        <v/>
      </c>
      <c r="H427" s="50" t="str">
        <f>IF(A427="","",Data!$G$2)</f>
        <v/>
      </c>
      <c r="I427" s="4"/>
      <c r="J427" s="51"/>
      <c r="K427" s="4"/>
      <c r="L427" s="4"/>
      <c r="M427" s="49" t="e">
        <f>IF($E$4="Ydy",VLOOKUP(A427,LEADER!$N$17:$O$30,2,FALSE),VLOOKUP(A427,Data!$O$17:$P$28,2,FALSE))</f>
        <v>#N/A</v>
      </c>
      <c r="N427" s="49" t="str">
        <f t="shared" si="22"/>
        <v/>
      </c>
      <c r="O427" s="49" t="e">
        <f>IF($E$4="Ydy","E",VLOOKUP(N427,Data!$C$3:$D$137,2,FALSE))</f>
        <v>#N/A</v>
      </c>
      <c r="P427" s="49" t="str">
        <f>IF(A427="","",IFERROR(IF(E423="Ydy",VLOOKUP(B427,LEADER!B422:D542,3,FALSE),VLOOKUP(B427,Data!B422:E556,4,FALSE)),"ERROR"))</f>
        <v/>
      </c>
      <c r="Q427" s="49" t="e">
        <f t="shared" si="23"/>
        <v>#N/A</v>
      </c>
    </row>
    <row r="428" spans="1:17" ht="30" customHeight="1" x14ac:dyDescent="0.35">
      <c r="A428" s="4"/>
      <c r="B428" s="4"/>
      <c r="C428" s="4"/>
      <c r="D428" s="4"/>
      <c r="E428" s="4"/>
      <c r="F428" s="51"/>
      <c r="G428" s="50" t="str">
        <f t="shared" si="21"/>
        <v/>
      </c>
      <c r="H428" s="50" t="str">
        <f>IF(A428="","",Data!$G$2)</f>
        <v/>
      </c>
      <c r="I428" s="4"/>
      <c r="J428" s="51"/>
      <c r="K428" s="4"/>
      <c r="L428" s="4"/>
      <c r="M428" s="49" t="e">
        <f>IF($E$4="Ydy",VLOOKUP(A428,LEADER!$N$17:$O$30,2,FALSE),VLOOKUP(A428,Data!$O$17:$P$28,2,FALSE))</f>
        <v>#N/A</v>
      </c>
      <c r="N428" s="49" t="str">
        <f t="shared" si="22"/>
        <v/>
      </c>
      <c r="O428" s="49" t="e">
        <f>IF($E$4="Ydy","E",VLOOKUP(N428,Data!$C$3:$D$137,2,FALSE))</f>
        <v>#N/A</v>
      </c>
      <c r="P428" s="49" t="str">
        <f>IF(A428="","",IFERROR(IF(E424="Ydy",VLOOKUP(B428,LEADER!B423:D543,3,FALSE),VLOOKUP(B428,Data!B423:E557,4,FALSE)),"ERROR"))</f>
        <v/>
      </c>
      <c r="Q428" s="49" t="e">
        <f t="shared" si="23"/>
        <v>#N/A</v>
      </c>
    </row>
    <row r="429" spans="1:17" ht="30" customHeight="1" x14ac:dyDescent="0.35">
      <c r="A429" s="4"/>
      <c r="B429" s="4"/>
      <c r="C429" s="4"/>
      <c r="D429" s="4"/>
      <c r="E429" s="4"/>
      <c r="F429" s="51"/>
      <c r="G429" s="50" t="str">
        <f t="shared" si="21"/>
        <v/>
      </c>
      <c r="H429" s="50" t="str">
        <f>IF(A429="","",Data!$G$2)</f>
        <v/>
      </c>
      <c r="I429" s="4"/>
      <c r="J429" s="51"/>
      <c r="K429" s="4"/>
      <c r="L429" s="4"/>
      <c r="M429" s="49" t="e">
        <f>IF($E$4="Ydy",VLOOKUP(A429,LEADER!$N$17:$O$30,2,FALSE),VLOOKUP(A429,Data!$O$17:$P$28,2,FALSE))</f>
        <v>#N/A</v>
      </c>
      <c r="N429" s="49" t="str">
        <f t="shared" si="22"/>
        <v/>
      </c>
      <c r="O429" s="49" t="e">
        <f>IF($E$4="Ydy","E",VLOOKUP(N429,Data!$C$3:$D$137,2,FALSE))</f>
        <v>#N/A</v>
      </c>
      <c r="P429" s="49" t="str">
        <f>IF(A429="","",IFERROR(IF(E425="Ydy",VLOOKUP(B429,LEADER!B424:D544,3,FALSE),VLOOKUP(B429,Data!B424:E558,4,FALSE)),"ERROR"))</f>
        <v/>
      </c>
      <c r="Q429" s="49" t="e">
        <f t="shared" si="23"/>
        <v>#N/A</v>
      </c>
    </row>
    <row r="430" spans="1:17" ht="30" customHeight="1" x14ac:dyDescent="0.35">
      <c r="A430" s="4"/>
      <c r="B430" s="4"/>
      <c r="C430" s="4"/>
      <c r="D430" s="4"/>
      <c r="E430" s="4"/>
      <c r="F430" s="51"/>
      <c r="G430" s="50" t="str">
        <f t="shared" si="21"/>
        <v/>
      </c>
      <c r="H430" s="50" t="str">
        <f>IF(A430="","",Data!$G$2)</f>
        <v/>
      </c>
      <c r="I430" s="4"/>
      <c r="J430" s="51"/>
      <c r="K430" s="4"/>
      <c r="L430" s="4"/>
      <c r="M430" s="49" t="e">
        <f>IF($E$4="Ydy",VLOOKUP(A430,LEADER!$N$17:$O$30,2,FALSE),VLOOKUP(A430,Data!$O$17:$P$28,2,FALSE))</f>
        <v>#N/A</v>
      </c>
      <c r="N430" s="49" t="str">
        <f t="shared" si="22"/>
        <v/>
      </c>
      <c r="O430" s="49" t="e">
        <f>IF($E$4="Ydy","E",VLOOKUP(N430,Data!$C$3:$D$137,2,FALSE))</f>
        <v>#N/A</v>
      </c>
      <c r="P430" s="49" t="str">
        <f>IF(A430="","",IFERROR(IF(E426="Ydy",VLOOKUP(B430,LEADER!B425:D545,3,FALSE),VLOOKUP(B430,Data!B425:E559,4,FALSE)),"ERROR"))</f>
        <v/>
      </c>
      <c r="Q430" s="49" t="e">
        <f t="shared" si="23"/>
        <v>#N/A</v>
      </c>
    </row>
    <row r="431" spans="1:17" ht="30" customHeight="1" x14ac:dyDescent="0.35">
      <c r="A431" s="4"/>
      <c r="B431" s="4"/>
      <c r="C431" s="4"/>
      <c r="D431" s="4"/>
      <c r="E431" s="4"/>
      <c r="F431" s="51"/>
      <c r="G431" s="50" t="str">
        <f t="shared" si="21"/>
        <v/>
      </c>
      <c r="H431" s="50" t="str">
        <f>IF(A431="","",Data!$G$2)</f>
        <v/>
      </c>
      <c r="I431" s="4"/>
      <c r="J431" s="51"/>
      <c r="K431" s="4"/>
      <c r="L431" s="4"/>
      <c r="M431" s="49" t="e">
        <f>IF($E$4="Ydy",VLOOKUP(A431,LEADER!$N$17:$O$30,2,FALSE),VLOOKUP(A431,Data!$O$17:$P$28,2,FALSE))</f>
        <v>#N/A</v>
      </c>
      <c r="N431" s="49" t="str">
        <f t="shared" si="22"/>
        <v/>
      </c>
      <c r="O431" s="49" t="e">
        <f>IF($E$4="Ydy","E",VLOOKUP(N431,Data!$C$3:$D$137,2,FALSE))</f>
        <v>#N/A</v>
      </c>
      <c r="P431" s="49" t="str">
        <f>IF(A431="","",IFERROR(IF(E427="Ydy",VLOOKUP(B431,LEADER!B426:D546,3,FALSE),VLOOKUP(B431,Data!B426:E560,4,FALSE)),"ERROR"))</f>
        <v/>
      </c>
      <c r="Q431" s="49" t="e">
        <f t="shared" si="23"/>
        <v>#N/A</v>
      </c>
    </row>
    <row r="432" spans="1:17" ht="30" customHeight="1" x14ac:dyDescent="0.35">
      <c r="A432" s="4"/>
      <c r="B432" s="4"/>
      <c r="C432" s="4"/>
      <c r="D432" s="4"/>
      <c r="E432" s="4"/>
      <c r="F432" s="51"/>
      <c r="G432" s="50" t="str">
        <f t="shared" si="21"/>
        <v/>
      </c>
      <c r="H432" s="50" t="str">
        <f>IF(A432="","",Data!$G$2)</f>
        <v/>
      </c>
      <c r="I432" s="4"/>
      <c r="J432" s="51"/>
      <c r="K432" s="4"/>
      <c r="L432" s="4"/>
      <c r="M432" s="49" t="e">
        <f>IF($E$4="Ydy",VLOOKUP(A432,LEADER!$N$17:$O$30,2,FALSE),VLOOKUP(A432,Data!$O$17:$P$28,2,FALSE))</f>
        <v>#N/A</v>
      </c>
      <c r="N432" s="49" t="str">
        <f t="shared" si="22"/>
        <v/>
      </c>
      <c r="O432" s="49" t="e">
        <f>IF($E$4="Ydy","E",VLOOKUP(N432,Data!$C$3:$D$137,2,FALSE))</f>
        <v>#N/A</v>
      </c>
      <c r="P432" s="49" t="str">
        <f>IF(A432="","",IFERROR(IF(E428="Ydy",VLOOKUP(B432,LEADER!B427:D547,3,FALSE),VLOOKUP(B432,Data!B427:E561,4,FALSE)),"ERROR"))</f>
        <v/>
      </c>
      <c r="Q432" s="49" t="e">
        <f t="shared" si="23"/>
        <v>#N/A</v>
      </c>
    </row>
    <row r="433" spans="1:17" ht="30" customHeight="1" x14ac:dyDescent="0.35">
      <c r="A433" s="4"/>
      <c r="B433" s="4"/>
      <c r="C433" s="4"/>
      <c r="D433" s="4"/>
      <c r="E433" s="4"/>
      <c r="F433" s="51"/>
      <c r="G433" s="50" t="str">
        <f t="shared" si="21"/>
        <v/>
      </c>
      <c r="H433" s="50" t="str">
        <f>IF(A433="","",Data!$G$2)</f>
        <v/>
      </c>
      <c r="I433" s="4"/>
      <c r="J433" s="51"/>
      <c r="K433" s="4"/>
      <c r="L433" s="4"/>
      <c r="M433" s="49" t="e">
        <f>IF($E$4="Ydy",VLOOKUP(A433,LEADER!$N$17:$O$30,2,FALSE),VLOOKUP(A433,Data!$O$17:$P$28,2,FALSE))</f>
        <v>#N/A</v>
      </c>
      <c r="N433" s="49" t="str">
        <f t="shared" si="22"/>
        <v/>
      </c>
      <c r="O433" s="49" t="e">
        <f>IF($E$4="Ydy","E",VLOOKUP(N433,Data!$C$3:$D$137,2,FALSE))</f>
        <v>#N/A</v>
      </c>
      <c r="P433" s="49" t="str">
        <f>IF(A433="","",IFERROR(IF(E429="Ydy",VLOOKUP(B433,LEADER!B428:D548,3,FALSE),VLOOKUP(B433,Data!B428:E562,4,FALSE)),"ERROR"))</f>
        <v/>
      </c>
      <c r="Q433" s="49" t="e">
        <f t="shared" si="23"/>
        <v>#N/A</v>
      </c>
    </row>
    <row r="434" spans="1:17" ht="30" customHeight="1" x14ac:dyDescent="0.35">
      <c r="A434" s="4"/>
      <c r="B434" s="4"/>
      <c r="C434" s="4"/>
      <c r="D434" s="4"/>
      <c r="E434" s="4"/>
      <c r="F434" s="51"/>
      <c r="G434" s="50" t="str">
        <f t="shared" si="21"/>
        <v/>
      </c>
      <c r="H434" s="50" t="str">
        <f>IF(A434="","",Data!$G$2)</f>
        <v/>
      </c>
      <c r="I434" s="4"/>
      <c r="J434" s="51"/>
      <c r="K434" s="4"/>
      <c r="L434" s="4"/>
      <c r="M434" s="49" t="e">
        <f>IF($E$4="Ydy",VLOOKUP(A434,LEADER!$N$17:$O$30,2,FALSE),VLOOKUP(A434,Data!$O$17:$P$28,2,FALSE))</f>
        <v>#N/A</v>
      </c>
      <c r="N434" s="49" t="str">
        <f t="shared" si="22"/>
        <v/>
      </c>
      <c r="O434" s="49" t="e">
        <f>IF($E$4="Ydy","E",VLOOKUP(N434,Data!$C$3:$D$137,2,FALSE))</f>
        <v>#N/A</v>
      </c>
      <c r="P434" s="49" t="str">
        <f>IF(A434="","",IFERROR(IF(E430="Ydy",VLOOKUP(B434,LEADER!B429:D549,3,FALSE),VLOOKUP(B434,Data!B429:E563,4,FALSE)),"ERROR"))</f>
        <v/>
      </c>
      <c r="Q434" s="49" t="e">
        <f t="shared" si="23"/>
        <v>#N/A</v>
      </c>
    </row>
    <row r="435" spans="1:17" ht="30" customHeight="1" x14ac:dyDescent="0.35">
      <c r="A435" s="4"/>
      <c r="B435" s="4"/>
      <c r="C435" s="4"/>
      <c r="D435" s="4"/>
      <c r="E435" s="4"/>
      <c r="F435" s="51"/>
      <c r="G435" s="50" t="str">
        <f t="shared" si="21"/>
        <v/>
      </c>
      <c r="H435" s="50" t="str">
        <f>IF(A435="","",Data!$G$2)</f>
        <v/>
      </c>
      <c r="I435" s="4"/>
      <c r="J435" s="51"/>
      <c r="K435" s="4"/>
      <c r="L435" s="4"/>
      <c r="M435" s="49" t="e">
        <f>IF($E$4="Ydy",VLOOKUP(A435,LEADER!$N$17:$O$30,2,FALSE),VLOOKUP(A435,Data!$O$17:$P$28,2,FALSE))</f>
        <v>#N/A</v>
      </c>
      <c r="N435" s="49" t="str">
        <f t="shared" si="22"/>
        <v/>
      </c>
      <c r="O435" s="49" t="e">
        <f>IF($E$4="Ydy","E",VLOOKUP(N435,Data!$C$3:$D$137,2,FALSE))</f>
        <v>#N/A</v>
      </c>
      <c r="P435" s="49" t="str">
        <f>IF(A435="","",IFERROR(IF(E431="Ydy",VLOOKUP(B435,LEADER!B430:D550,3,FALSE),VLOOKUP(B435,Data!B430:E564,4,FALSE)),"ERROR"))</f>
        <v/>
      </c>
      <c r="Q435" s="49" t="e">
        <f t="shared" si="23"/>
        <v>#N/A</v>
      </c>
    </row>
    <row r="436" spans="1:17" ht="30" customHeight="1" x14ac:dyDescent="0.35">
      <c r="A436" s="4"/>
      <c r="B436" s="4"/>
      <c r="C436" s="4"/>
      <c r="D436" s="4"/>
      <c r="E436" s="4"/>
      <c r="F436" s="51"/>
      <c r="G436" s="50" t="str">
        <f t="shared" si="21"/>
        <v/>
      </c>
      <c r="H436" s="50" t="str">
        <f>IF(A436="","",Data!$G$2)</f>
        <v/>
      </c>
      <c r="I436" s="4"/>
      <c r="J436" s="51"/>
      <c r="K436" s="4"/>
      <c r="L436" s="4"/>
      <c r="M436" s="49" t="e">
        <f>IF($E$4="Ydy",VLOOKUP(A436,LEADER!$N$17:$O$30,2,FALSE),VLOOKUP(A436,Data!$O$17:$P$28,2,FALSE))</f>
        <v>#N/A</v>
      </c>
      <c r="N436" s="49" t="str">
        <f t="shared" si="22"/>
        <v/>
      </c>
      <c r="O436" s="49" t="e">
        <f>IF($E$4="Ydy","E",VLOOKUP(N436,Data!$C$3:$D$137,2,FALSE))</f>
        <v>#N/A</v>
      </c>
      <c r="P436" s="49" t="str">
        <f>IF(A436="","",IFERROR(IF(E432="Ydy",VLOOKUP(B436,LEADER!B431:D551,3,FALSE),VLOOKUP(B436,Data!B431:E565,4,FALSE)),"ERROR"))</f>
        <v/>
      </c>
      <c r="Q436" s="49" t="e">
        <f t="shared" si="23"/>
        <v>#N/A</v>
      </c>
    </row>
    <row r="437" spans="1:17" ht="30" customHeight="1" x14ac:dyDescent="0.35">
      <c r="A437" s="4"/>
      <c r="B437" s="4"/>
      <c r="C437" s="4"/>
      <c r="D437" s="4"/>
      <c r="E437" s="4"/>
      <c r="F437" s="51"/>
      <c r="G437" s="50" t="str">
        <f t="shared" si="21"/>
        <v/>
      </c>
      <c r="H437" s="50" t="str">
        <f>IF(A437="","",Data!$G$2)</f>
        <v/>
      </c>
      <c r="I437" s="4"/>
      <c r="J437" s="51"/>
      <c r="K437" s="4"/>
      <c r="L437" s="4"/>
      <c r="M437" s="49" t="e">
        <f>IF($E$4="Ydy",VLOOKUP(A437,LEADER!$N$17:$O$30,2,FALSE),VLOOKUP(A437,Data!$O$17:$P$28,2,FALSE))</f>
        <v>#N/A</v>
      </c>
      <c r="N437" s="49" t="str">
        <f t="shared" si="22"/>
        <v/>
      </c>
      <c r="O437" s="49" t="e">
        <f>IF($E$4="Ydy","E",VLOOKUP(N437,Data!$C$3:$D$137,2,FALSE))</f>
        <v>#N/A</v>
      </c>
      <c r="P437" s="49" t="str">
        <f>IF(A437="","",IFERROR(IF(E433="Ydy",VLOOKUP(B437,LEADER!B432:D552,3,FALSE),VLOOKUP(B437,Data!B432:E566,4,FALSE)),"ERROR"))</f>
        <v/>
      </c>
      <c r="Q437" s="49" t="e">
        <f t="shared" si="23"/>
        <v>#N/A</v>
      </c>
    </row>
    <row r="438" spans="1:17" ht="30" customHeight="1" x14ac:dyDescent="0.35">
      <c r="A438" s="4"/>
      <c r="B438" s="4"/>
      <c r="C438" s="4"/>
      <c r="D438" s="4"/>
      <c r="E438" s="4"/>
      <c r="F438" s="51"/>
      <c r="G438" s="50" t="str">
        <f t="shared" si="21"/>
        <v/>
      </c>
      <c r="H438" s="50" t="str">
        <f>IF(A438="","",Data!$G$2)</f>
        <v/>
      </c>
      <c r="I438" s="4"/>
      <c r="J438" s="51"/>
      <c r="K438" s="4"/>
      <c r="L438" s="4"/>
      <c r="M438" s="49" t="e">
        <f>IF($E$4="Ydy",VLOOKUP(A438,LEADER!$N$17:$O$30,2,FALSE),VLOOKUP(A438,Data!$O$17:$P$28,2,FALSE))</f>
        <v>#N/A</v>
      </c>
      <c r="N438" s="49" t="str">
        <f t="shared" si="22"/>
        <v/>
      </c>
      <c r="O438" s="49" t="e">
        <f>IF($E$4="Ydy","E",VLOOKUP(N438,Data!$C$3:$D$137,2,FALSE))</f>
        <v>#N/A</v>
      </c>
      <c r="P438" s="49" t="str">
        <f>IF(A438="","",IFERROR(IF(E434="Ydy",VLOOKUP(B438,LEADER!B433:D553,3,FALSE),VLOOKUP(B438,Data!B433:E567,4,FALSE)),"ERROR"))</f>
        <v/>
      </c>
      <c r="Q438" s="49" t="e">
        <f t="shared" si="23"/>
        <v>#N/A</v>
      </c>
    </row>
    <row r="439" spans="1:17" ht="30" customHeight="1" x14ac:dyDescent="0.35">
      <c r="A439" s="4"/>
      <c r="B439" s="4"/>
      <c r="C439" s="4"/>
      <c r="D439" s="4"/>
      <c r="E439" s="4"/>
      <c r="F439" s="51"/>
      <c r="G439" s="50" t="str">
        <f t="shared" si="21"/>
        <v/>
      </c>
      <c r="H439" s="50" t="str">
        <f>IF(A439="","",Data!$G$2)</f>
        <v/>
      </c>
      <c r="I439" s="4"/>
      <c r="J439" s="51"/>
      <c r="K439" s="4"/>
      <c r="L439" s="4"/>
      <c r="M439" s="49" t="e">
        <f>IF($E$4="Ydy",VLOOKUP(A439,LEADER!$N$17:$O$30,2,FALSE),VLOOKUP(A439,Data!$O$17:$P$28,2,FALSE))</f>
        <v>#N/A</v>
      </c>
      <c r="N439" s="49" t="str">
        <f t="shared" si="22"/>
        <v/>
      </c>
      <c r="O439" s="49" t="e">
        <f>IF($E$4="Ydy","E",VLOOKUP(N439,Data!$C$3:$D$137,2,FALSE))</f>
        <v>#N/A</v>
      </c>
      <c r="P439" s="49" t="str">
        <f>IF(A439="","",IFERROR(IF(E435="Ydy",VLOOKUP(B439,LEADER!B434:D554,3,FALSE),VLOOKUP(B439,Data!B434:E568,4,FALSE)),"ERROR"))</f>
        <v/>
      </c>
      <c r="Q439" s="49" t="e">
        <f t="shared" si="23"/>
        <v>#N/A</v>
      </c>
    </row>
    <row r="440" spans="1:17" ht="30" customHeight="1" x14ac:dyDescent="0.35">
      <c r="A440" s="4"/>
      <c r="B440" s="4"/>
      <c r="C440" s="4"/>
      <c r="D440" s="4"/>
      <c r="E440" s="4"/>
      <c r="F440" s="51"/>
      <c r="G440" s="50" t="str">
        <f t="shared" si="21"/>
        <v/>
      </c>
      <c r="H440" s="50" t="str">
        <f>IF(A440="","",Data!$G$2)</f>
        <v/>
      </c>
      <c r="I440" s="4"/>
      <c r="J440" s="51"/>
      <c r="K440" s="4"/>
      <c r="L440" s="4"/>
      <c r="M440" s="49" t="e">
        <f>IF($E$4="Ydy",VLOOKUP(A440,LEADER!$N$17:$O$30,2,FALSE),VLOOKUP(A440,Data!$O$17:$P$28,2,FALSE))</f>
        <v>#N/A</v>
      </c>
      <c r="N440" s="49" t="str">
        <f t="shared" si="22"/>
        <v/>
      </c>
      <c r="O440" s="49" t="e">
        <f>IF($E$4="Ydy","E",VLOOKUP(N440,Data!$C$3:$D$137,2,FALSE))</f>
        <v>#N/A</v>
      </c>
      <c r="P440" s="49" t="str">
        <f>IF(A440="","",IFERROR(IF(E436="Ydy",VLOOKUP(B440,LEADER!B435:D555,3,FALSE),VLOOKUP(B440,Data!B435:E569,4,FALSE)),"ERROR"))</f>
        <v/>
      </c>
      <c r="Q440" s="49" t="e">
        <f t="shared" si="23"/>
        <v>#N/A</v>
      </c>
    </row>
    <row r="441" spans="1:17" ht="30" customHeight="1" x14ac:dyDescent="0.35">
      <c r="A441" s="4"/>
      <c r="B441" s="4"/>
      <c r="C441" s="4"/>
      <c r="D441" s="4"/>
      <c r="E441" s="4"/>
      <c r="F441" s="51"/>
      <c r="G441" s="50" t="str">
        <f t="shared" si="21"/>
        <v/>
      </c>
      <c r="H441" s="50" t="str">
        <f>IF(A441="","",Data!$G$2)</f>
        <v/>
      </c>
      <c r="I441" s="4"/>
      <c r="J441" s="51"/>
      <c r="K441" s="4"/>
      <c r="L441" s="4"/>
      <c r="M441" s="49" t="e">
        <f>IF($E$4="Ydy",VLOOKUP(A441,LEADER!$N$17:$O$30,2,FALSE),VLOOKUP(A441,Data!$O$17:$P$28,2,FALSE))</f>
        <v>#N/A</v>
      </c>
      <c r="N441" s="49" t="str">
        <f t="shared" si="22"/>
        <v/>
      </c>
      <c r="O441" s="49" t="e">
        <f>IF($E$4="Ydy","E",VLOOKUP(N441,Data!$C$3:$D$137,2,FALSE))</f>
        <v>#N/A</v>
      </c>
      <c r="P441" s="49" t="str">
        <f>IF(A441="","",IFERROR(IF(E437="Ydy",VLOOKUP(B441,LEADER!B436:D556,3,FALSE),VLOOKUP(B441,Data!B436:E570,4,FALSE)),"ERROR"))</f>
        <v/>
      </c>
      <c r="Q441" s="49" t="e">
        <f t="shared" si="23"/>
        <v>#N/A</v>
      </c>
    </row>
    <row r="442" spans="1:17" ht="30" customHeight="1" x14ac:dyDescent="0.35">
      <c r="A442" s="4"/>
      <c r="B442" s="4"/>
      <c r="C442" s="4"/>
      <c r="D442" s="4"/>
      <c r="E442" s="4"/>
      <c r="F442" s="51"/>
      <c r="G442" s="50" t="str">
        <f t="shared" si="21"/>
        <v/>
      </c>
      <c r="H442" s="50" t="str">
        <f>IF(A442="","",Data!$G$2)</f>
        <v/>
      </c>
      <c r="I442" s="4"/>
      <c r="J442" s="51"/>
      <c r="K442" s="4"/>
      <c r="L442" s="4"/>
      <c r="M442" s="49" t="e">
        <f>IF($E$4="Ydy",VLOOKUP(A442,LEADER!$N$17:$O$30,2,FALSE),VLOOKUP(A442,Data!$O$17:$P$28,2,FALSE))</f>
        <v>#N/A</v>
      </c>
      <c r="N442" s="49" t="str">
        <f t="shared" si="22"/>
        <v/>
      </c>
      <c r="O442" s="49" t="e">
        <f>IF($E$4="Ydy","E",VLOOKUP(N442,Data!$C$3:$D$137,2,FALSE))</f>
        <v>#N/A</v>
      </c>
      <c r="P442" s="49" t="str">
        <f>IF(A442="","",IFERROR(IF(E438="Ydy",VLOOKUP(B442,LEADER!B437:D557,3,FALSE),VLOOKUP(B442,Data!B437:E571,4,FALSE)),"ERROR"))</f>
        <v/>
      </c>
      <c r="Q442" s="49" t="e">
        <f t="shared" si="23"/>
        <v>#N/A</v>
      </c>
    </row>
    <row r="443" spans="1:17" ht="30" customHeight="1" x14ac:dyDescent="0.35">
      <c r="A443" s="4"/>
      <c r="B443" s="4"/>
      <c r="C443" s="4"/>
      <c r="D443" s="4"/>
      <c r="E443" s="4"/>
      <c r="F443" s="51"/>
      <c r="G443" s="50" t="str">
        <f t="shared" si="21"/>
        <v/>
      </c>
      <c r="H443" s="50" t="str">
        <f>IF(A443="","",Data!$G$2)</f>
        <v/>
      </c>
      <c r="I443" s="4"/>
      <c r="J443" s="51"/>
      <c r="K443" s="4"/>
      <c r="L443" s="4"/>
      <c r="M443" s="49" t="e">
        <f>IF($E$4="Ydy",VLOOKUP(A443,LEADER!$N$17:$O$30,2,FALSE),VLOOKUP(A443,Data!$O$17:$P$28,2,FALSE))</f>
        <v>#N/A</v>
      </c>
      <c r="N443" s="49" t="str">
        <f t="shared" si="22"/>
        <v/>
      </c>
      <c r="O443" s="49" t="e">
        <f>IF($E$4="Ydy","E",VLOOKUP(N443,Data!$C$3:$D$137,2,FALSE))</f>
        <v>#N/A</v>
      </c>
      <c r="P443" s="49" t="str">
        <f>IF(A443="","",IFERROR(IF(E439="Ydy",VLOOKUP(B443,LEADER!B438:D558,3,FALSE),VLOOKUP(B443,Data!B438:E572,4,FALSE)),"ERROR"))</f>
        <v/>
      </c>
      <c r="Q443" s="49" t="e">
        <f t="shared" si="23"/>
        <v>#N/A</v>
      </c>
    </row>
    <row r="444" spans="1:17" ht="30" customHeight="1" x14ac:dyDescent="0.35">
      <c r="A444" s="4"/>
      <c r="B444" s="4"/>
      <c r="C444" s="4"/>
      <c r="D444" s="4"/>
      <c r="E444" s="4"/>
      <c r="F444" s="51"/>
      <c r="G444" s="50" t="str">
        <f t="shared" si="21"/>
        <v/>
      </c>
      <c r="H444" s="50" t="str">
        <f>IF(A444="","",Data!$G$2)</f>
        <v/>
      </c>
      <c r="I444" s="4"/>
      <c r="J444" s="51"/>
      <c r="K444" s="4"/>
      <c r="L444" s="4"/>
      <c r="M444" s="49" t="e">
        <f>IF($E$4="Ydy",VLOOKUP(A444,LEADER!$N$17:$O$30,2,FALSE),VLOOKUP(A444,Data!$O$17:$P$28,2,FALSE))</f>
        <v>#N/A</v>
      </c>
      <c r="N444" s="49" t="str">
        <f t="shared" si="22"/>
        <v/>
      </c>
      <c r="O444" s="49" t="e">
        <f>IF($E$4="Ydy","E",VLOOKUP(N444,Data!$C$3:$D$137,2,FALSE))</f>
        <v>#N/A</v>
      </c>
      <c r="P444" s="49" t="str">
        <f>IF(A444="","",IFERROR(IF(E440="Ydy",VLOOKUP(B444,LEADER!B439:D559,3,FALSE),VLOOKUP(B444,Data!B439:E573,4,FALSE)),"ERROR"))</f>
        <v/>
      </c>
      <c r="Q444" s="49" t="e">
        <f t="shared" si="23"/>
        <v>#N/A</v>
      </c>
    </row>
    <row r="445" spans="1:17" ht="30" customHeight="1" x14ac:dyDescent="0.35">
      <c r="A445" s="4"/>
      <c r="B445" s="4"/>
      <c r="C445" s="4"/>
      <c r="D445" s="4"/>
      <c r="E445" s="4"/>
      <c r="F445" s="51"/>
      <c r="G445" s="50" t="str">
        <f t="shared" si="21"/>
        <v/>
      </c>
      <c r="H445" s="50" t="str">
        <f>IF(A445="","",Data!$G$2)</f>
        <v/>
      </c>
      <c r="I445" s="4"/>
      <c r="J445" s="51"/>
      <c r="K445" s="4"/>
      <c r="L445" s="4"/>
      <c r="M445" s="49" t="e">
        <f>IF($E$4="Ydy",VLOOKUP(A445,LEADER!$N$17:$O$30,2,FALSE),VLOOKUP(A445,Data!$O$17:$P$28,2,FALSE))</f>
        <v>#N/A</v>
      </c>
      <c r="N445" s="49" t="str">
        <f t="shared" si="22"/>
        <v/>
      </c>
      <c r="O445" s="49" t="e">
        <f>IF($E$4="Ydy","E",VLOOKUP(N445,Data!$C$3:$D$137,2,FALSE))</f>
        <v>#N/A</v>
      </c>
      <c r="P445" s="49" t="str">
        <f>IF(A445="","",IFERROR(IF(E441="Ydy",VLOOKUP(B445,LEADER!B440:D560,3,FALSE),VLOOKUP(B445,Data!B440:E574,4,FALSE)),"ERROR"))</f>
        <v/>
      </c>
      <c r="Q445" s="49" t="e">
        <f t="shared" si="23"/>
        <v>#N/A</v>
      </c>
    </row>
    <row r="446" spans="1:17" ht="30" customHeight="1" x14ac:dyDescent="0.35">
      <c r="A446" s="4"/>
      <c r="B446" s="4"/>
      <c r="C446" s="4"/>
      <c r="D446" s="4"/>
      <c r="E446" s="4"/>
      <c r="F446" s="51"/>
      <c r="G446" s="50" t="str">
        <f t="shared" si="21"/>
        <v/>
      </c>
      <c r="H446" s="50" t="str">
        <f>IF(A446="","",Data!$G$2)</f>
        <v/>
      </c>
      <c r="I446" s="4"/>
      <c r="J446" s="51"/>
      <c r="K446" s="4"/>
      <c r="L446" s="4"/>
      <c r="M446" s="49" t="e">
        <f>IF($E$4="Ydy",VLOOKUP(A446,LEADER!$N$17:$O$30,2,FALSE),VLOOKUP(A446,Data!$O$17:$P$28,2,FALSE))</f>
        <v>#N/A</v>
      </c>
      <c r="N446" s="49" t="str">
        <f t="shared" si="22"/>
        <v/>
      </c>
      <c r="O446" s="49" t="e">
        <f>IF($E$4="Ydy","E",VLOOKUP(N446,Data!$C$3:$D$137,2,FALSE))</f>
        <v>#N/A</v>
      </c>
      <c r="P446" s="49" t="str">
        <f>IF(A446="","",IFERROR(IF(E442="Ydy",VLOOKUP(B446,LEADER!B441:D561,3,FALSE),VLOOKUP(B446,Data!B441:E575,4,FALSE)),"ERROR"))</f>
        <v/>
      </c>
      <c r="Q446" s="49" t="e">
        <f t="shared" si="23"/>
        <v>#N/A</v>
      </c>
    </row>
    <row r="447" spans="1:17" ht="30" customHeight="1" x14ac:dyDescent="0.35">
      <c r="A447" s="4"/>
      <c r="B447" s="4"/>
      <c r="C447" s="4"/>
      <c r="D447" s="4"/>
      <c r="E447" s="4"/>
      <c r="F447" s="51"/>
      <c r="G447" s="50" t="str">
        <f t="shared" si="21"/>
        <v/>
      </c>
      <c r="H447" s="50" t="str">
        <f>IF(A447="","",Data!$G$2)</f>
        <v/>
      </c>
      <c r="I447" s="4"/>
      <c r="J447" s="51"/>
      <c r="K447" s="4"/>
      <c r="L447" s="4"/>
      <c r="M447" s="49" t="e">
        <f>IF($E$4="Ydy",VLOOKUP(A447,LEADER!$N$17:$O$30,2,FALSE),VLOOKUP(A447,Data!$O$17:$P$28,2,FALSE))</f>
        <v>#N/A</v>
      </c>
      <c r="N447" s="49" t="str">
        <f t="shared" si="22"/>
        <v/>
      </c>
      <c r="O447" s="49" t="e">
        <f>IF($E$4="Ydy","E",VLOOKUP(N447,Data!$C$3:$D$137,2,FALSE))</f>
        <v>#N/A</v>
      </c>
      <c r="P447" s="49" t="str">
        <f>IF(A447="","",IFERROR(IF(E443="Ydy",VLOOKUP(B447,LEADER!B442:D562,3,FALSE),VLOOKUP(B447,Data!B442:E576,4,FALSE)),"ERROR"))</f>
        <v/>
      </c>
      <c r="Q447" s="49" t="e">
        <f t="shared" si="23"/>
        <v>#N/A</v>
      </c>
    </row>
    <row r="448" spans="1:17" ht="30" customHeight="1" x14ac:dyDescent="0.35">
      <c r="A448" s="4"/>
      <c r="B448" s="4"/>
      <c r="C448" s="4"/>
      <c r="D448" s="4"/>
      <c r="E448" s="4"/>
      <c r="F448" s="51"/>
      <c r="G448" s="50" t="str">
        <f t="shared" si="21"/>
        <v/>
      </c>
      <c r="H448" s="50" t="str">
        <f>IF(A448="","",Data!$G$2)</f>
        <v/>
      </c>
      <c r="I448" s="4"/>
      <c r="J448" s="51"/>
      <c r="K448" s="4"/>
      <c r="L448" s="4"/>
      <c r="M448" s="49" t="e">
        <f>IF($E$4="Ydy",VLOOKUP(A448,LEADER!$N$17:$O$30,2,FALSE),VLOOKUP(A448,Data!$O$17:$P$28,2,FALSE))</f>
        <v>#N/A</v>
      </c>
      <c r="N448" s="49" t="str">
        <f t="shared" si="22"/>
        <v/>
      </c>
      <c r="O448" s="49" t="e">
        <f>IF($E$4="Ydy","E",VLOOKUP(N448,Data!$C$3:$D$137,2,FALSE))</f>
        <v>#N/A</v>
      </c>
      <c r="P448" s="49" t="str">
        <f>IF(A448="","",IFERROR(IF(E444="Ydy",VLOOKUP(B448,LEADER!B443:D563,3,FALSE),VLOOKUP(B448,Data!B443:E577,4,FALSE)),"ERROR"))</f>
        <v/>
      </c>
      <c r="Q448" s="49" t="e">
        <f t="shared" si="23"/>
        <v>#N/A</v>
      </c>
    </row>
    <row r="449" spans="1:17" ht="30" customHeight="1" x14ac:dyDescent="0.35">
      <c r="A449" s="4"/>
      <c r="B449" s="4"/>
      <c r="C449" s="4"/>
      <c r="D449" s="4"/>
      <c r="E449" s="4"/>
      <c r="F449" s="51"/>
      <c r="G449" s="50" t="str">
        <f t="shared" si="21"/>
        <v/>
      </c>
      <c r="H449" s="50" t="str">
        <f>IF(A449="","",Data!$G$2)</f>
        <v/>
      </c>
      <c r="I449" s="4"/>
      <c r="J449" s="51"/>
      <c r="K449" s="4"/>
      <c r="L449" s="4"/>
      <c r="M449" s="49" t="e">
        <f>IF($E$4="Ydy",VLOOKUP(A449,LEADER!$N$17:$O$30,2,FALSE),VLOOKUP(A449,Data!$O$17:$P$28,2,FALSE))</f>
        <v>#N/A</v>
      </c>
      <c r="N449" s="49" t="str">
        <f t="shared" si="22"/>
        <v/>
      </c>
      <c r="O449" s="49" t="e">
        <f>IF($E$4="Ydy","E",VLOOKUP(N449,Data!$C$3:$D$137,2,FALSE))</f>
        <v>#N/A</v>
      </c>
      <c r="P449" s="49" t="str">
        <f>IF(A449="","",IFERROR(IF(E445="Ydy",VLOOKUP(B449,LEADER!B444:D564,3,FALSE),VLOOKUP(B449,Data!B444:E578,4,FALSE)),"ERROR"))</f>
        <v/>
      </c>
      <c r="Q449" s="49" t="e">
        <f t="shared" si="23"/>
        <v>#N/A</v>
      </c>
    </row>
    <row r="450" spans="1:17" ht="30" customHeight="1" x14ac:dyDescent="0.35">
      <c r="A450" s="4"/>
      <c r="B450" s="4"/>
      <c r="C450" s="4"/>
      <c r="D450" s="4"/>
      <c r="E450" s="4"/>
      <c r="F450" s="51"/>
      <c r="G450" s="50" t="str">
        <f t="shared" si="21"/>
        <v/>
      </c>
      <c r="H450" s="50" t="str">
        <f>IF(A450="","",Data!$G$2)</f>
        <v/>
      </c>
      <c r="I450" s="4"/>
      <c r="J450" s="51"/>
      <c r="K450" s="4"/>
      <c r="L450" s="4"/>
      <c r="M450" s="49" t="e">
        <f>IF($E$4="Ydy",VLOOKUP(A450,LEADER!$N$17:$O$30,2,FALSE),VLOOKUP(A450,Data!$O$17:$P$28,2,FALSE))</f>
        <v>#N/A</v>
      </c>
      <c r="N450" s="49" t="str">
        <f t="shared" si="22"/>
        <v/>
      </c>
      <c r="O450" s="49" t="e">
        <f>IF($E$4="Ydy","E",VLOOKUP(N450,Data!$C$3:$D$137,2,FALSE))</f>
        <v>#N/A</v>
      </c>
      <c r="P450" s="49" t="str">
        <f>IF(A450="","",IFERROR(IF(E446="Ydy",VLOOKUP(B450,LEADER!B445:D565,3,FALSE),VLOOKUP(B450,Data!B445:E579,4,FALSE)),"ERROR"))</f>
        <v/>
      </c>
      <c r="Q450" s="49" t="e">
        <f t="shared" si="23"/>
        <v>#N/A</v>
      </c>
    </row>
    <row r="451" spans="1:17" ht="30" customHeight="1" x14ac:dyDescent="0.35">
      <c r="A451" s="4"/>
      <c r="B451" s="4"/>
      <c r="C451" s="4"/>
      <c r="D451" s="4"/>
      <c r="E451" s="4"/>
      <c r="F451" s="51"/>
      <c r="G451" s="50" t="str">
        <f t="shared" si="21"/>
        <v/>
      </c>
      <c r="H451" s="50" t="str">
        <f>IF(A451="","",Data!$G$2)</f>
        <v/>
      </c>
      <c r="I451" s="4"/>
      <c r="J451" s="51"/>
      <c r="K451" s="4"/>
      <c r="L451" s="4"/>
      <c r="M451" s="49" t="e">
        <f>IF($E$4="Ydy",VLOOKUP(A451,LEADER!$N$17:$O$30,2,FALSE),VLOOKUP(A451,Data!$O$17:$P$28,2,FALSE))</f>
        <v>#N/A</v>
      </c>
      <c r="N451" s="49" t="str">
        <f t="shared" si="22"/>
        <v/>
      </c>
      <c r="O451" s="49" t="e">
        <f>IF($E$4="Ydy","E",VLOOKUP(N451,Data!$C$3:$D$137,2,FALSE))</f>
        <v>#N/A</v>
      </c>
      <c r="P451" s="49" t="str">
        <f>IF(A451="","",IFERROR(IF(E447="Ydy",VLOOKUP(B451,LEADER!B446:D566,3,FALSE),VLOOKUP(B451,Data!B446:E580,4,FALSE)),"ERROR"))</f>
        <v/>
      </c>
      <c r="Q451" s="49" t="e">
        <f t="shared" si="23"/>
        <v>#N/A</v>
      </c>
    </row>
    <row r="452" spans="1:17" ht="30" customHeight="1" x14ac:dyDescent="0.35">
      <c r="A452" s="4"/>
      <c r="B452" s="4"/>
      <c r="C452" s="4"/>
      <c r="D452" s="4"/>
      <c r="E452" s="4"/>
      <c r="F452" s="51"/>
      <c r="G452" s="50" t="str">
        <f t="shared" si="21"/>
        <v/>
      </c>
      <c r="H452" s="50" t="str">
        <f>IF(A452="","",Data!$G$2)</f>
        <v/>
      </c>
      <c r="I452" s="4"/>
      <c r="J452" s="51"/>
      <c r="K452" s="4"/>
      <c r="L452" s="4"/>
      <c r="M452" s="49" t="e">
        <f>IF($E$4="Ydy",VLOOKUP(A452,LEADER!$N$17:$O$30,2,FALSE),VLOOKUP(A452,Data!$O$17:$P$28,2,FALSE))</f>
        <v>#N/A</v>
      </c>
      <c r="N452" s="49" t="str">
        <f t="shared" si="22"/>
        <v/>
      </c>
      <c r="O452" s="49" t="e">
        <f>IF($E$4="Ydy","E",VLOOKUP(N452,Data!$C$3:$D$137,2,FALSE))</f>
        <v>#N/A</v>
      </c>
      <c r="P452" s="49" t="str">
        <f>IF(A452="","",IFERROR(IF(E448="Ydy",VLOOKUP(B452,LEADER!B447:D567,3,FALSE),VLOOKUP(B452,Data!B447:E581,4,FALSE)),"ERROR"))</f>
        <v/>
      </c>
      <c r="Q452" s="49" t="e">
        <f t="shared" si="23"/>
        <v>#N/A</v>
      </c>
    </row>
    <row r="453" spans="1:17" ht="30" customHeight="1" x14ac:dyDescent="0.35">
      <c r="A453" s="4"/>
      <c r="B453" s="4"/>
      <c r="C453" s="4"/>
      <c r="D453" s="4"/>
      <c r="E453" s="4"/>
      <c r="F453" s="51"/>
      <c r="G453" s="50" t="str">
        <f t="shared" si="21"/>
        <v/>
      </c>
      <c r="H453" s="50" t="str">
        <f>IF(A453="","",Data!$G$2)</f>
        <v/>
      </c>
      <c r="I453" s="4"/>
      <c r="J453" s="51"/>
      <c r="K453" s="4"/>
      <c r="L453" s="4"/>
      <c r="M453" s="49" t="e">
        <f>IF($E$4="Ydy",VLOOKUP(A453,LEADER!$N$17:$O$30,2,FALSE),VLOOKUP(A453,Data!$O$17:$P$28,2,FALSE))</f>
        <v>#N/A</v>
      </c>
      <c r="N453" s="49" t="str">
        <f t="shared" si="22"/>
        <v/>
      </c>
      <c r="O453" s="49" t="e">
        <f>IF($E$4="Ydy","E",VLOOKUP(N453,Data!$C$3:$D$137,2,FALSE))</f>
        <v>#N/A</v>
      </c>
      <c r="P453" s="49" t="str">
        <f>IF(A453="","",IFERROR(IF(E449="Ydy",VLOOKUP(B453,LEADER!B448:D568,3,FALSE),VLOOKUP(B453,Data!B448:E582,4,FALSE)),"ERROR"))</f>
        <v/>
      </c>
      <c r="Q453" s="49" t="e">
        <f t="shared" si="23"/>
        <v>#N/A</v>
      </c>
    </row>
    <row r="454" spans="1:17" ht="30" customHeight="1" x14ac:dyDescent="0.35">
      <c r="A454" s="4"/>
      <c r="B454" s="4"/>
      <c r="C454" s="4"/>
      <c r="D454" s="4"/>
      <c r="E454" s="4"/>
      <c r="F454" s="51"/>
      <c r="G454" s="50" t="str">
        <f t="shared" si="21"/>
        <v/>
      </c>
      <c r="H454" s="50" t="str">
        <f>IF(A454="","",Data!$G$2)</f>
        <v/>
      </c>
      <c r="I454" s="4"/>
      <c r="J454" s="51"/>
      <c r="K454" s="4"/>
      <c r="L454" s="4"/>
      <c r="M454" s="49" t="e">
        <f>IF($E$4="Ydy",VLOOKUP(A454,LEADER!$N$17:$O$30,2,FALSE),VLOOKUP(A454,Data!$O$17:$P$28,2,FALSE))</f>
        <v>#N/A</v>
      </c>
      <c r="N454" s="49" t="str">
        <f t="shared" si="22"/>
        <v/>
      </c>
      <c r="O454" s="49" t="e">
        <f>IF($E$4="Ydy","E",VLOOKUP(N454,Data!$C$3:$D$137,2,FALSE))</f>
        <v>#N/A</v>
      </c>
      <c r="P454" s="49" t="str">
        <f>IF(A454="","",IFERROR(IF(E450="Ydy",VLOOKUP(B454,LEADER!B449:D569,3,FALSE),VLOOKUP(B454,Data!B449:E583,4,FALSE)),"ERROR"))</f>
        <v/>
      </c>
      <c r="Q454" s="49" t="e">
        <f t="shared" si="23"/>
        <v>#N/A</v>
      </c>
    </row>
    <row r="455" spans="1:17" ht="30" customHeight="1" x14ac:dyDescent="0.35">
      <c r="A455" s="4"/>
      <c r="B455" s="4"/>
      <c r="C455" s="4"/>
      <c r="D455" s="4"/>
      <c r="E455" s="4"/>
      <c r="F455" s="51"/>
      <c r="G455" s="50" t="str">
        <f t="shared" si="21"/>
        <v/>
      </c>
      <c r="H455" s="50" t="str">
        <f>IF(A455="","",Data!$G$2)</f>
        <v/>
      </c>
      <c r="I455" s="4"/>
      <c r="J455" s="51"/>
      <c r="K455" s="4"/>
      <c r="L455" s="4"/>
      <c r="M455" s="49" t="e">
        <f>IF($E$4="Ydy",VLOOKUP(A455,LEADER!$N$17:$O$30,2,FALSE),VLOOKUP(A455,Data!$O$17:$P$28,2,FALSE))</f>
        <v>#N/A</v>
      </c>
      <c r="N455" s="49" t="str">
        <f t="shared" si="22"/>
        <v/>
      </c>
      <c r="O455" s="49" t="e">
        <f>IF($E$4="Ydy","E",VLOOKUP(N455,Data!$C$3:$D$137,2,FALSE))</f>
        <v>#N/A</v>
      </c>
      <c r="P455" s="49" t="str">
        <f>IF(A455="","",IFERROR(IF(E451="Ydy",VLOOKUP(B455,LEADER!B450:D570,3,FALSE),VLOOKUP(B455,Data!B450:E584,4,FALSE)),"ERROR"))</f>
        <v/>
      </c>
      <c r="Q455" s="49" t="e">
        <f t="shared" si="23"/>
        <v>#N/A</v>
      </c>
    </row>
    <row r="456" spans="1:17" ht="30" customHeight="1" x14ac:dyDescent="0.35">
      <c r="A456" s="4"/>
      <c r="B456" s="4"/>
      <c r="C456" s="4"/>
      <c r="D456" s="4"/>
      <c r="E456" s="4"/>
      <c r="F456" s="51"/>
      <c r="G456" s="50" t="str">
        <f t="shared" si="21"/>
        <v/>
      </c>
      <c r="H456" s="50" t="str">
        <f>IF(A456="","",Data!$G$2)</f>
        <v/>
      </c>
      <c r="I456" s="4"/>
      <c r="J456" s="51"/>
      <c r="K456" s="4"/>
      <c r="L456" s="4"/>
      <c r="M456" s="49" t="e">
        <f>IF($E$4="Ydy",VLOOKUP(A456,LEADER!$N$17:$O$30,2,FALSE),VLOOKUP(A456,Data!$O$17:$P$28,2,FALSE))</f>
        <v>#N/A</v>
      </c>
      <c r="N456" s="49" t="str">
        <f t="shared" si="22"/>
        <v/>
      </c>
      <c r="O456" s="49" t="e">
        <f>IF($E$4="Ydy","E",VLOOKUP(N456,Data!$C$3:$D$137,2,FALSE))</f>
        <v>#N/A</v>
      </c>
      <c r="P456" s="49" t="str">
        <f>IF(A456="","",IFERROR(IF(E452="Ydy",VLOOKUP(B456,LEADER!B451:D571,3,FALSE),VLOOKUP(B456,Data!B451:E585,4,FALSE)),"ERROR"))</f>
        <v/>
      </c>
      <c r="Q456" s="49" t="e">
        <f t="shared" si="23"/>
        <v>#N/A</v>
      </c>
    </row>
    <row r="457" spans="1:17" ht="30" customHeight="1" x14ac:dyDescent="0.35">
      <c r="A457" s="4"/>
      <c r="B457" s="4"/>
      <c r="C457" s="4"/>
      <c r="D457" s="4"/>
      <c r="E457" s="4"/>
      <c r="F457" s="51"/>
      <c r="G457" s="50" t="str">
        <f t="shared" si="21"/>
        <v/>
      </c>
      <c r="H457" s="50" t="str">
        <f>IF(A457="","",Data!$G$2)</f>
        <v/>
      </c>
      <c r="I457" s="4"/>
      <c r="J457" s="51"/>
      <c r="K457" s="4"/>
      <c r="L457" s="4"/>
      <c r="M457" s="49" t="e">
        <f>IF($E$4="Ydy",VLOOKUP(A457,LEADER!$N$17:$O$30,2,FALSE),VLOOKUP(A457,Data!$O$17:$P$28,2,FALSE))</f>
        <v>#N/A</v>
      </c>
      <c r="N457" s="49" t="str">
        <f t="shared" si="22"/>
        <v/>
      </c>
      <c r="O457" s="49" t="e">
        <f>IF($E$4="Ydy","E",VLOOKUP(N457,Data!$C$3:$D$137,2,FALSE))</f>
        <v>#N/A</v>
      </c>
      <c r="P457" s="49" t="str">
        <f>IF(A457="","",IFERROR(IF(E453="Ydy",VLOOKUP(B457,LEADER!B452:D572,3,FALSE),VLOOKUP(B457,Data!B452:E586,4,FALSE)),"ERROR"))</f>
        <v/>
      </c>
      <c r="Q457" s="49" t="e">
        <f t="shared" si="23"/>
        <v>#N/A</v>
      </c>
    </row>
    <row r="458" spans="1:17" ht="30" customHeight="1" x14ac:dyDescent="0.35">
      <c r="A458" s="4"/>
      <c r="B458" s="4"/>
      <c r="C458" s="4"/>
      <c r="D458" s="4"/>
      <c r="E458" s="4"/>
      <c r="F458" s="51"/>
      <c r="G458" s="50" t="str">
        <f t="shared" si="21"/>
        <v/>
      </c>
      <c r="H458" s="50" t="str">
        <f>IF(A458="","",Data!$G$2)</f>
        <v/>
      </c>
      <c r="I458" s="4"/>
      <c r="J458" s="51"/>
      <c r="K458" s="4"/>
      <c r="L458" s="4"/>
      <c r="M458" s="49" t="e">
        <f>IF($E$4="Ydy",VLOOKUP(A458,LEADER!$N$17:$O$30,2,FALSE),VLOOKUP(A458,Data!$O$17:$P$28,2,FALSE))</f>
        <v>#N/A</v>
      </c>
      <c r="N458" s="49" t="str">
        <f t="shared" si="22"/>
        <v/>
      </c>
      <c r="O458" s="49" t="e">
        <f>IF($E$4="Ydy","E",VLOOKUP(N458,Data!$C$3:$D$137,2,FALSE))</f>
        <v>#N/A</v>
      </c>
      <c r="P458" s="49" t="str">
        <f>IF(A458="","",IFERROR(IF(E454="Ydy",VLOOKUP(B458,LEADER!B453:D573,3,FALSE),VLOOKUP(B458,Data!B453:E587,4,FALSE)),"ERROR"))</f>
        <v/>
      </c>
      <c r="Q458" s="49" t="e">
        <f t="shared" si="23"/>
        <v>#N/A</v>
      </c>
    </row>
    <row r="459" spans="1:17" ht="30" customHeight="1" x14ac:dyDescent="0.35">
      <c r="A459" s="4"/>
      <c r="B459" s="4"/>
      <c r="C459" s="4"/>
      <c r="D459" s="4"/>
      <c r="E459" s="4"/>
      <c r="F459" s="51"/>
      <c r="G459" s="50" t="str">
        <f t="shared" ref="G459:G500" si="24">IF(A459="","","Ydy")</f>
        <v/>
      </c>
      <c r="H459" s="50" t="str">
        <f>IF(A459="","",Data!$G$2)</f>
        <v/>
      </c>
      <c r="I459" s="4"/>
      <c r="J459" s="51"/>
      <c r="K459" s="4"/>
      <c r="L459" s="4"/>
      <c r="M459" s="49" t="e">
        <f>IF($E$4="Ydy",VLOOKUP(A459,LEADER!$N$17:$O$30,2,FALSE),VLOOKUP(A459,Data!$O$17:$P$28,2,FALSE))</f>
        <v>#N/A</v>
      </c>
      <c r="N459" s="49" t="str">
        <f t="shared" ref="N459:N500" si="25">A459&amp;B459</f>
        <v/>
      </c>
      <c r="O459" s="49" t="e">
        <f>IF($E$4="Ydy","E",VLOOKUP(N459,Data!$C$3:$D$137,2,FALSE))</f>
        <v>#N/A</v>
      </c>
      <c r="P459" s="49" t="str">
        <f>IF(A459="","",IFERROR(IF(E455="Ydy",VLOOKUP(B459,LEADER!B454:D574,3,FALSE),VLOOKUP(B459,Data!B454:E588,4,FALSE)),"ERROR"))</f>
        <v/>
      </c>
      <c r="Q459" s="49" t="e">
        <f t="shared" ref="Q459:Q500" si="26">IF(OR(AND(O459="A",D459="Refeniw"),AND(O459="B",D459="Cyfalaf"),AND(O459="D",D459="Cyfalaf"),AND(O459="D",D459="Refeniw"),AND(O459="E",D459="Gwirioneddol"),AND(O459="E",D459="Mewn Nwyddau"),D459=""),"YES","NO")</f>
        <v>#N/A</v>
      </c>
    </row>
    <row r="460" spans="1:17" ht="30" customHeight="1" x14ac:dyDescent="0.35">
      <c r="A460" s="4"/>
      <c r="B460" s="4"/>
      <c r="C460" s="4"/>
      <c r="D460" s="4"/>
      <c r="E460" s="4"/>
      <c r="F460" s="51"/>
      <c r="G460" s="50" t="str">
        <f t="shared" si="24"/>
        <v/>
      </c>
      <c r="H460" s="50" t="str">
        <f>IF(A460="","",Data!$G$2)</f>
        <v/>
      </c>
      <c r="I460" s="4"/>
      <c r="J460" s="51"/>
      <c r="K460" s="4"/>
      <c r="L460" s="4"/>
      <c r="M460" s="49" t="e">
        <f>IF($E$4="Ydy",VLOOKUP(A460,LEADER!$N$17:$O$30,2,FALSE),VLOOKUP(A460,Data!$O$17:$P$28,2,FALSE))</f>
        <v>#N/A</v>
      </c>
      <c r="N460" s="49" t="str">
        <f t="shared" si="25"/>
        <v/>
      </c>
      <c r="O460" s="49" t="e">
        <f>IF($E$4="Ydy","E",VLOOKUP(N460,Data!$C$3:$D$137,2,FALSE))</f>
        <v>#N/A</v>
      </c>
      <c r="P460" s="49" t="str">
        <f>IF(A460="","",IFERROR(IF(E456="Ydy",VLOOKUP(B460,LEADER!B455:D575,3,FALSE),VLOOKUP(B460,Data!B455:E589,4,FALSE)),"ERROR"))</f>
        <v/>
      </c>
      <c r="Q460" s="49" t="e">
        <f t="shared" si="26"/>
        <v>#N/A</v>
      </c>
    </row>
    <row r="461" spans="1:17" ht="30" customHeight="1" x14ac:dyDescent="0.35">
      <c r="A461" s="4"/>
      <c r="B461" s="4"/>
      <c r="C461" s="4"/>
      <c r="D461" s="4"/>
      <c r="E461" s="4"/>
      <c r="F461" s="51"/>
      <c r="G461" s="50" t="str">
        <f t="shared" si="24"/>
        <v/>
      </c>
      <c r="H461" s="50" t="str">
        <f>IF(A461="","",Data!$G$2)</f>
        <v/>
      </c>
      <c r="I461" s="4"/>
      <c r="J461" s="51"/>
      <c r="K461" s="4"/>
      <c r="L461" s="4"/>
      <c r="M461" s="49" t="e">
        <f>IF($E$4="Ydy",VLOOKUP(A461,LEADER!$N$17:$O$30,2,FALSE),VLOOKUP(A461,Data!$O$17:$P$28,2,FALSE))</f>
        <v>#N/A</v>
      </c>
      <c r="N461" s="49" t="str">
        <f t="shared" si="25"/>
        <v/>
      </c>
      <c r="O461" s="49" t="e">
        <f>IF($E$4="Ydy","E",VLOOKUP(N461,Data!$C$3:$D$137,2,FALSE))</f>
        <v>#N/A</v>
      </c>
      <c r="P461" s="49" t="str">
        <f>IF(A461="","",IFERROR(IF(E457="Ydy",VLOOKUP(B461,LEADER!B456:D576,3,FALSE),VLOOKUP(B461,Data!B456:E590,4,FALSE)),"ERROR"))</f>
        <v/>
      </c>
      <c r="Q461" s="49" t="e">
        <f t="shared" si="26"/>
        <v>#N/A</v>
      </c>
    </row>
    <row r="462" spans="1:17" ht="30" customHeight="1" x14ac:dyDescent="0.35">
      <c r="A462" s="4"/>
      <c r="B462" s="4"/>
      <c r="C462" s="4"/>
      <c r="D462" s="4"/>
      <c r="E462" s="4"/>
      <c r="F462" s="51"/>
      <c r="G462" s="50" t="str">
        <f t="shared" si="24"/>
        <v/>
      </c>
      <c r="H462" s="50" t="str">
        <f>IF(A462="","",Data!$G$2)</f>
        <v/>
      </c>
      <c r="I462" s="4"/>
      <c r="J462" s="51"/>
      <c r="K462" s="4"/>
      <c r="L462" s="4"/>
      <c r="M462" s="49" t="e">
        <f>IF($E$4="Ydy",VLOOKUP(A462,LEADER!$N$17:$O$30,2,FALSE),VLOOKUP(A462,Data!$O$17:$P$28,2,FALSE))</f>
        <v>#N/A</v>
      </c>
      <c r="N462" s="49" t="str">
        <f t="shared" si="25"/>
        <v/>
      </c>
      <c r="O462" s="49" t="e">
        <f>IF($E$4="Ydy","E",VLOOKUP(N462,Data!$C$3:$D$137,2,FALSE))</f>
        <v>#N/A</v>
      </c>
      <c r="P462" s="49" t="str">
        <f>IF(A462="","",IFERROR(IF(E458="Ydy",VLOOKUP(B462,LEADER!B457:D577,3,FALSE),VLOOKUP(B462,Data!B457:E591,4,FALSE)),"ERROR"))</f>
        <v/>
      </c>
      <c r="Q462" s="49" t="e">
        <f t="shared" si="26"/>
        <v>#N/A</v>
      </c>
    </row>
    <row r="463" spans="1:17" ht="30" customHeight="1" x14ac:dyDescent="0.35">
      <c r="A463" s="4"/>
      <c r="B463" s="4"/>
      <c r="C463" s="4"/>
      <c r="D463" s="4"/>
      <c r="E463" s="4"/>
      <c r="F463" s="51"/>
      <c r="G463" s="50" t="str">
        <f t="shared" si="24"/>
        <v/>
      </c>
      <c r="H463" s="50" t="str">
        <f>IF(A463="","",Data!$G$2)</f>
        <v/>
      </c>
      <c r="I463" s="4"/>
      <c r="J463" s="51"/>
      <c r="K463" s="4"/>
      <c r="L463" s="4"/>
      <c r="M463" s="49" t="e">
        <f>IF($E$4="Ydy",VLOOKUP(A463,LEADER!$N$17:$O$30,2,FALSE),VLOOKUP(A463,Data!$O$17:$P$28,2,FALSE))</f>
        <v>#N/A</v>
      </c>
      <c r="N463" s="49" t="str">
        <f t="shared" si="25"/>
        <v/>
      </c>
      <c r="O463" s="49" t="e">
        <f>IF($E$4="Ydy","E",VLOOKUP(N463,Data!$C$3:$D$137,2,FALSE))</f>
        <v>#N/A</v>
      </c>
      <c r="P463" s="49" t="str">
        <f>IF(A463="","",IFERROR(IF(E459="Ydy",VLOOKUP(B463,LEADER!B458:D578,3,FALSE),VLOOKUP(B463,Data!B458:E592,4,FALSE)),"ERROR"))</f>
        <v/>
      </c>
      <c r="Q463" s="49" t="e">
        <f t="shared" si="26"/>
        <v>#N/A</v>
      </c>
    </row>
    <row r="464" spans="1:17" ht="30" customHeight="1" x14ac:dyDescent="0.35">
      <c r="A464" s="4"/>
      <c r="B464" s="4"/>
      <c r="C464" s="4"/>
      <c r="D464" s="4"/>
      <c r="E464" s="4"/>
      <c r="F464" s="51"/>
      <c r="G464" s="50" t="str">
        <f t="shared" si="24"/>
        <v/>
      </c>
      <c r="H464" s="50" t="str">
        <f>IF(A464="","",Data!$G$2)</f>
        <v/>
      </c>
      <c r="I464" s="4"/>
      <c r="J464" s="51"/>
      <c r="K464" s="4"/>
      <c r="L464" s="4"/>
      <c r="M464" s="49" t="e">
        <f>IF($E$4="Ydy",VLOOKUP(A464,LEADER!$N$17:$O$30,2,FALSE),VLOOKUP(A464,Data!$O$17:$P$28,2,FALSE))</f>
        <v>#N/A</v>
      </c>
      <c r="N464" s="49" t="str">
        <f t="shared" si="25"/>
        <v/>
      </c>
      <c r="O464" s="49" t="e">
        <f>IF($E$4="Ydy","E",VLOOKUP(N464,Data!$C$3:$D$137,2,FALSE))</f>
        <v>#N/A</v>
      </c>
      <c r="P464" s="49" t="str">
        <f>IF(A464="","",IFERROR(IF(E460="Ydy",VLOOKUP(B464,LEADER!B459:D579,3,FALSE),VLOOKUP(B464,Data!B459:E593,4,FALSE)),"ERROR"))</f>
        <v/>
      </c>
      <c r="Q464" s="49" t="e">
        <f t="shared" si="26"/>
        <v>#N/A</v>
      </c>
    </row>
    <row r="465" spans="1:17" ht="30" customHeight="1" x14ac:dyDescent="0.35">
      <c r="A465" s="4"/>
      <c r="B465" s="4"/>
      <c r="C465" s="4"/>
      <c r="D465" s="4"/>
      <c r="E465" s="4"/>
      <c r="F465" s="51"/>
      <c r="G465" s="50" t="str">
        <f t="shared" si="24"/>
        <v/>
      </c>
      <c r="H465" s="50" t="str">
        <f>IF(A465="","",Data!$G$2)</f>
        <v/>
      </c>
      <c r="I465" s="4"/>
      <c r="J465" s="51"/>
      <c r="K465" s="4"/>
      <c r="L465" s="4"/>
      <c r="M465" s="49" t="e">
        <f>IF($E$4="Ydy",VLOOKUP(A465,LEADER!$N$17:$O$30,2,FALSE),VLOOKUP(A465,Data!$O$17:$P$28,2,FALSE))</f>
        <v>#N/A</v>
      </c>
      <c r="N465" s="49" t="str">
        <f t="shared" si="25"/>
        <v/>
      </c>
      <c r="O465" s="49" t="e">
        <f>IF($E$4="Ydy","E",VLOOKUP(N465,Data!$C$3:$D$137,2,FALSE))</f>
        <v>#N/A</v>
      </c>
      <c r="P465" s="49" t="str">
        <f>IF(A465="","",IFERROR(IF(E461="Ydy",VLOOKUP(B465,LEADER!B460:D580,3,FALSE),VLOOKUP(B465,Data!B460:E594,4,FALSE)),"ERROR"))</f>
        <v/>
      </c>
      <c r="Q465" s="49" t="e">
        <f t="shared" si="26"/>
        <v>#N/A</v>
      </c>
    </row>
    <row r="466" spans="1:17" ht="30" customHeight="1" x14ac:dyDescent="0.35">
      <c r="A466" s="4"/>
      <c r="B466" s="4"/>
      <c r="C466" s="4"/>
      <c r="D466" s="4"/>
      <c r="E466" s="4"/>
      <c r="F466" s="51"/>
      <c r="G466" s="50" t="str">
        <f t="shared" si="24"/>
        <v/>
      </c>
      <c r="H466" s="50" t="str">
        <f>IF(A466="","",Data!$G$2)</f>
        <v/>
      </c>
      <c r="I466" s="4"/>
      <c r="J466" s="51"/>
      <c r="K466" s="4"/>
      <c r="L466" s="4"/>
      <c r="M466" s="49" t="e">
        <f>IF($E$4="Ydy",VLOOKUP(A466,LEADER!$N$17:$O$30,2,FALSE),VLOOKUP(A466,Data!$O$17:$P$28,2,FALSE))</f>
        <v>#N/A</v>
      </c>
      <c r="N466" s="49" t="str">
        <f t="shared" si="25"/>
        <v/>
      </c>
      <c r="O466" s="49" t="e">
        <f>IF($E$4="Ydy","E",VLOOKUP(N466,Data!$C$3:$D$137,2,FALSE))</f>
        <v>#N/A</v>
      </c>
      <c r="P466" s="49" t="str">
        <f>IF(A466="","",IFERROR(IF(E462="Ydy",VLOOKUP(B466,LEADER!B461:D581,3,FALSE),VLOOKUP(B466,Data!B461:E595,4,FALSE)),"ERROR"))</f>
        <v/>
      </c>
      <c r="Q466" s="49" t="e">
        <f t="shared" si="26"/>
        <v>#N/A</v>
      </c>
    </row>
    <row r="467" spans="1:17" ht="30" customHeight="1" x14ac:dyDescent="0.35">
      <c r="A467" s="4"/>
      <c r="B467" s="4"/>
      <c r="C467" s="4"/>
      <c r="D467" s="4"/>
      <c r="E467" s="4"/>
      <c r="F467" s="51"/>
      <c r="G467" s="50" t="str">
        <f t="shared" si="24"/>
        <v/>
      </c>
      <c r="H467" s="50" t="str">
        <f>IF(A467="","",Data!$G$2)</f>
        <v/>
      </c>
      <c r="I467" s="4"/>
      <c r="J467" s="51"/>
      <c r="K467" s="4"/>
      <c r="L467" s="4"/>
      <c r="M467" s="49" t="e">
        <f>IF($E$4="Ydy",VLOOKUP(A467,LEADER!$N$17:$O$30,2,FALSE),VLOOKUP(A467,Data!$O$17:$P$28,2,FALSE))</f>
        <v>#N/A</v>
      </c>
      <c r="N467" s="49" t="str">
        <f t="shared" si="25"/>
        <v/>
      </c>
      <c r="O467" s="49" t="e">
        <f>IF($E$4="Ydy","E",VLOOKUP(N467,Data!$C$3:$D$137,2,FALSE))</f>
        <v>#N/A</v>
      </c>
      <c r="P467" s="49" t="str">
        <f>IF(A467="","",IFERROR(IF(E463="Ydy",VLOOKUP(B467,LEADER!B462:D582,3,FALSE),VLOOKUP(B467,Data!B462:E596,4,FALSE)),"ERROR"))</f>
        <v/>
      </c>
      <c r="Q467" s="49" t="e">
        <f t="shared" si="26"/>
        <v>#N/A</v>
      </c>
    </row>
    <row r="468" spans="1:17" ht="30" customHeight="1" x14ac:dyDescent="0.35">
      <c r="A468" s="4"/>
      <c r="B468" s="4"/>
      <c r="C468" s="4"/>
      <c r="D468" s="4"/>
      <c r="E468" s="4"/>
      <c r="F468" s="51"/>
      <c r="G468" s="50" t="str">
        <f t="shared" si="24"/>
        <v/>
      </c>
      <c r="H468" s="50" t="str">
        <f>IF(A468="","",Data!$G$2)</f>
        <v/>
      </c>
      <c r="I468" s="4"/>
      <c r="J468" s="51"/>
      <c r="K468" s="4"/>
      <c r="L468" s="4"/>
      <c r="M468" s="49" t="e">
        <f>IF($E$4="Ydy",VLOOKUP(A468,LEADER!$N$17:$O$30,2,FALSE),VLOOKUP(A468,Data!$O$17:$P$28,2,FALSE))</f>
        <v>#N/A</v>
      </c>
      <c r="N468" s="49" t="str">
        <f t="shared" si="25"/>
        <v/>
      </c>
      <c r="O468" s="49" t="e">
        <f>IF($E$4="Ydy","E",VLOOKUP(N468,Data!$C$3:$D$137,2,FALSE))</f>
        <v>#N/A</v>
      </c>
      <c r="P468" s="49" t="str">
        <f>IF(A468="","",IFERROR(IF(E464="Ydy",VLOOKUP(B468,LEADER!B463:D583,3,FALSE),VLOOKUP(B468,Data!B463:E597,4,FALSE)),"ERROR"))</f>
        <v/>
      </c>
      <c r="Q468" s="49" t="e">
        <f t="shared" si="26"/>
        <v>#N/A</v>
      </c>
    </row>
    <row r="469" spans="1:17" ht="30" customHeight="1" x14ac:dyDescent="0.35">
      <c r="A469" s="4"/>
      <c r="B469" s="4"/>
      <c r="C469" s="4"/>
      <c r="D469" s="4"/>
      <c r="E469" s="4"/>
      <c r="F469" s="51"/>
      <c r="G469" s="50" t="str">
        <f t="shared" si="24"/>
        <v/>
      </c>
      <c r="H469" s="50" t="str">
        <f>IF(A469="","",Data!$G$2)</f>
        <v/>
      </c>
      <c r="I469" s="4"/>
      <c r="J469" s="51"/>
      <c r="K469" s="4"/>
      <c r="L469" s="4"/>
      <c r="M469" s="49" t="e">
        <f>IF($E$4="Ydy",VLOOKUP(A469,LEADER!$N$17:$O$30,2,FALSE),VLOOKUP(A469,Data!$O$17:$P$28,2,FALSE))</f>
        <v>#N/A</v>
      </c>
      <c r="N469" s="49" t="str">
        <f t="shared" si="25"/>
        <v/>
      </c>
      <c r="O469" s="49" t="e">
        <f>IF($E$4="Ydy","E",VLOOKUP(N469,Data!$C$3:$D$137,2,FALSE))</f>
        <v>#N/A</v>
      </c>
      <c r="P469" s="49" t="str">
        <f>IF(A469="","",IFERROR(IF(E465="Ydy",VLOOKUP(B469,LEADER!B464:D584,3,FALSE),VLOOKUP(B469,Data!B464:E598,4,FALSE)),"ERROR"))</f>
        <v/>
      </c>
      <c r="Q469" s="49" t="e">
        <f t="shared" si="26"/>
        <v>#N/A</v>
      </c>
    </row>
    <row r="470" spans="1:17" ht="30" customHeight="1" x14ac:dyDescent="0.35">
      <c r="A470" s="4"/>
      <c r="B470" s="4"/>
      <c r="C470" s="4"/>
      <c r="D470" s="4"/>
      <c r="E470" s="4"/>
      <c r="F470" s="51"/>
      <c r="G470" s="50" t="str">
        <f t="shared" si="24"/>
        <v/>
      </c>
      <c r="H470" s="50" t="str">
        <f>IF(A470="","",Data!$G$2)</f>
        <v/>
      </c>
      <c r="I470" s="4"/>
      <c r="J470" s="51"/>
      <c r="K470" s="4"/>
      <c r="L470" s="4"/>
      <c r="M470" s="49" t="e">
        <f>IF($E$4="Ydy",VLOOKUP(A470,LEADER!$N$17:$O$30,2,FALSE),VLOOKUP(A470,Data!$O$17:$P$28,2,FALSE))</f>
        <v>#N/A</v>
      </c>
      <c r="N470" s="49" t="str">
        <f t="shared" si="25"/>
        <v/>
      </c>
      <c r="O470" s="49" t="e">
        <f>IF($E$4="Ydy","E",VLOOKUP(N470,Data!$C$3:$D$137,2,FALSE))</f>
        <v>#N/A</v>
      </c>
      <c r="P470" s="49" t="str">
        <f>IF(A470="","",IFERROR(IF(E466="Ydy",VLOOKUP(B470,LEADER!B465:D585,3,FALSE),VLOOKUP(B470,Data!B465:E599,4,FALSE)),"ERROR"))</f>
        <v/>
      </c>
      <c r="Q470" s="49" t="e">
        <f t="shared" si="26"/>
        <v>#N/A</v>
      </c>
    </row>
    <row r="471" spans="1:17" ht="30" customHeight="1" x14ac:dyDescent="0.35">
      <c r="A471" s="4"/>
      <c r="B471" s="4"/>
      <c r="C471" s="4"/>
      <c r="D471" s="4"/>
      <c r="E471" s="4"/>
      <c r="F471" s="51"/>
      <c r="G471" s="50" t="str">
        <f t="shared" si="24"/>
        <v/>
      </c>
      <c r="H471" s="50" t="str">
        <f>IF(A471="","",Data!$G$2)</f>
        <v/>
      </c>
      <c r="I471" s="4"/>
      <c r="J471" s="51"/>
      <c r="K471" s="4"/>
      <c r="L471" s="4"/>
      <c r="M471" s="49" t="e">
        <f>IF($E$4="Ydy",VLOOKUP(A471,LEADER!$N$17:$O$30,2,FALSE),VLOOKUP(A471,Data!$O$17:$P$28,2,FALSE))</f>
        <v>#N/A</v>
      </c>
      <c r="N471" s="49" t="str">
        <f t="shared" si="25"/>
        <v/>
      </c>
      <c r="O471" s="49" t="e">
        <f>IF($E$4="Ydy","E",VLOOKUP(N471,Data!$C$3:$D$137,2,FALSE))</f>
        <v>#N/A</v>
      </c>
      <c r="P471" s="49" t="str">
        <f>IF(A471="","",IFERROR(IF(E467="Ydy",VLOOKUP(B471,LEADER!B466:D586,3,FALSE),VLOOKUP(B471,Data!B466:E600,4,FALSE)),"ERROR"))</f>
        <v/>
      </c>
      <c r="Q471" s="49" t="e">
        <f t="shared" si="26"/>
        <v>#N/A</v>
      </c>
    </row>
    <row r="472" spans="1:17" ht="30" customHeight="1" x14ac:dyDescent="0.35">
      <c r="A472" s="4"/>
      <c r="B472" s="4"/>
      <c r="C472" s="4"/>
      <c r="D472" s="4"/>
      <c r="E472" s="4"/>
      <c r="F472" s="51"/>
      <c r="G472" s="50" t="str">
        <f t="shared" si="24"/>
        <v/>
      </c>
      <c r="H472" s="50" t="str">
        <f>IF(A472="","",Data!$G$2)</f>
        <v/>
      </c>
      <c r="I472" s="4"/>
      <c r="J472" s="51"/>
      <c r="K472" s="4"/>
      <c r="L472" s="4"/>
      <c r="M472" s="49" t="e">
        <f>IF($E$4="Ydy",VLOOKUP(A472,LEADER!$N$17:$O$30,2,FALSE),VLOOKUP(A472,Data!$O$17:$P$28,2,FALSE))</f>
        <v>#N/A</v>
      </c>
      <c r="N472" s="49" t="str">
        <f t="shared" si="25"/>
        <v/>
      </c>
      <c r="O472" s="49" t="e">
        <f>IF($E$4="Ydy","E",VLOOKUP(N472,Data!$C$3:$D$137,2,FALSE))</f>
        <v>#N/A</v>
      </c>
      <c r="P472" s="49" t="str">
        <f>IF(A472="","",IFERROR(IF(E468="Ydy",VLOOKUP(B472,LEADER!B467:D587,3,FALSE),VLOOKUP(B472,Data!B467:E601,4,FALSE)),"ERROR"))</f>
        <v/>
      </c>
      <c r="Q472" s="49" t="e">
        <f t="shared" si="26"/>
        <v>#N/A</v>
      </c>
    </row>
    <row r="473" spans="1:17" ht="30" customHeight="1" x14ac:dyDescent="0.35">
      <c r="A473" s="4"/>
      <c r="B473" s="4"/>
      <c r="C473" s="4"/>
      <c r="D473" s="4"/>
      <c r="E473" s="4"/>
      <c r="F473" s="51"/>
      <c r="G473" s="50" t="str">
        <f t="shared" si="24"/>
        <v/>
      </c>
      <c r="H473" s="50" t="str">
        <f>IF(A473="","",Data!$G$2)</f>
        <v/>
      </c>
      <c r="I473" s="4"/>
      <c r="J473" s="51"/>
      <c r="K473" s="4"/>
      <c r="L473" s="4"/>
      <c r="M473" s="49" t="e">
        <f>IF($E$4="Ydy",VLOOKUP(A473,LEADER!$N$17:$O$30,2,FALSE),VLOOKUP(A473,Data!$O$17:$P$28,2,FALSE))</f>
        <v>#N/A</v>
      </c>
      <c r="N473" s="49" t="str">
        <f t="shared" si="25"/>
        <v/>
      </c>
      <c r="O473" s="49" t="e">
        <f>IF($E$4="Ydy","E",VLOOKUP(N473,Data!$C$3:$D$137,2,FALSE))</f>
        <v>#N/A</v>
      </c>
      <c r="P473" s="49" t="str">
        <f>IF(A473="","",IFERROR(IF(E469="Ydy",VLOOKUP(B473,LEADER!B468:D588,3,FALSE),VLOOKUP(B473,Data!B468:E602,4,FALSE)),"ERROR"))</f>
        <v/>
      </c>
      <c r="Q473" s="49" t="e">
        <f t="shared" si="26"/>
        <v>#N/A</v>
      </c>
    </row>
    <row r="474" spans="1:17" ht="30" customHeight="1" x14ac:dyDescent="0.35">
      <c r="A474" s="4"/>
      <c r="B474" s="4"/>
      <c r="C474" s="4"/>
      <c r="D474" s="4"/>
      <c r="E474" s="4"/>
      <c r="F474" s="51"/>
      <c r="G474" s="50" t="str">
        <f t="shared" si="24"/>
        <v/>
      </c>
      <c r="H474" s="50" t="str">
        <f>IF(A474="","",Data!$G$2)</f>
        <v/>
      </c>
      <c r="I474" s="4"/>
      <c r="J474" s="51"/>
      <c r="K474" s="4"/>
      <c r="L474" s="4"/>
      <c r="M474" s="49" t="e">
        <f>IF($E$4="Ydy",VLOOKUP(A474,LEADER!$N$17:$O$30,2,FALSE),VLOOKUP(A474,Data!$O$17:$P$28,2,FALSE))</f>
        <v>#N/A</v>
      </c>
      <c r="N474" s="49" t="str">
        <f t="shared" si="25"/>
        <v/>
      </c>
      <c r="O474" s="49" t="e">
        <f>IF($E$4="Ydy","E",VLOOKUP(N474,Data!$C$3:$D$137,2,FALSE))</f>
        <v>#N/A</v>
      </c>
      <c r="P474" s="49" t="str">
        <f>IF(A474="","",IFERROR(IF(E470="Ydy",VLOOKUP(B474,LEADER!B469:D589,3,FALSE),VLOOKUP(B474,Data!B469:E603,4,FALSE)),"ERROR"))</f>
        <v/>
      </c>
      <c r="Q474" s="49" t="e">
        <f t="shared" si="26"/>
        <v>#N/A</v>
      </c>
    </row>
    <row r="475" spans="1:17" ht="30" customHeight="1" x14ac:dyDescent="0.35">
      <c r="A475" s="4"/>
      <c r="B475" s="4"/>
      <c r="C475" s="4"/>
      <c r="D475" s="4"/>
      <c r="E475" s="4"/>
      <c r="F475" s="51"/>
      <c r="G475" s="50" t="str">
        <f t="shared" si="24"/>
        <v/>
      </c>
      <c r="H475" s="50" t="str">
        <f>IF(A475="","",Data!$G$2)</f>
        <v/>
      </c>
      <c r="I475" s="4"/>
      <c r="J475" s="51"/>
      <c r="K475" s="4"/>
      <c r="L475" s="4"/>
      <c r="M475" s="49" t="e">
        <f>IF($E$4="Ydy",VLOOKUP(A475,LEADER!$N$17:$O$30,2,FALSE),VLOOKUP(A475,Data!$O$17:$P$28,2,FALSE))</f>
        <v>#N/A</v>
      </c>
      <c r="N475" s="49" t="str">
        <f t="shared" si="25"/>
        <v/>
      </c>
      <c r="O475" s="49" t="e">
        <f>IF($E$4="Ydy","E",VLOOKUP(N475,Data!$C$3:$D$137,2,FALSE))</f>
        <v>#N/A</v>
      </c>
      <c r="P475" s="49" t="str">
        <f>IF(A475="","",IFERROR(IF(E471="Ydy",VLOOKUP(B475,LEADER!B470:D590,3,FALSE),VLOOKUP(B475,Data!B470:E604,4,FALSE)),"ERROR"))</f>
        <v/>
      </c>
      <c r="Q475" s="49" t="e">
        <f t="shared" si="26"/>
        <v>#N/A</v>
      </c>
    </row>
    <row r="476" spans="1:17" ht="30" customHeight="1" x14ac:dyDescent="0.35">
      <c r="A476" s="4"/>
      <c r="B476" s="4"/>
      <c r="C476" s="4"/>
      <c r="D476" s="4"/>
      <c r="E476" s="4"/>
      <c r="F476" s="51"/>
      <c r="G476" s="50" t="str">
        <f t="shared" si="24"/>
        <v/>
      </c>
      <c r="H476" s="50" t="str">
        <f>IF(A476="","",Data!$G$2)</f>
        <v/>
      </c>
      <c r="I476" s="4"/>
      <c r="J476" s="51"/>
      <c r="K476" s="4"/>
      <c r="L476" s="4"/>
      <c r="M476" s="49" t="e">
        <f>IF($E$4="Ydy",VLOOKUP(A476,LEADER!$N$17:$O$30,2,FALSE),VLOOKUP(A476,Data!$O$17:$P$28,2,FALSE))</f>
        <v>#N/A</v>
      </c>
      <c r="N476" s="49" t="str">
        <f t="shared" si="25"/>
        <v/>
      </c>
      <c r="O476" s="49" t="e">
        <f>IF($E$4="Ydy","E",VLOOKUP(N476,Data!$C$3:$D$137,2,FALSE))</f>
        <v>#N/A</v>
      </c>
      <c r="P476" s="49" t="str">
        <f>IF(A476="","",IFERROR(IF(E472="Ydy",VLOOKUP(B476,LEADER!B471:D591,3,FALSE),VLOOKUP(B476,Data!B471:E605,4,FALSE)),"ERROR"))</f>
        <v/>
      </c>
      <c r="Q476" s="49" t="e">
        <f t="shared" si="26"/>
        <v>#N/A</v>
      </c>
    </row>
    <row r="477" spans="1:17" ht="30" customHeight="1" x14ac:dyDescent="0.35">
      <c r="A477" s="4"/>
      <c r="B477" s="4"/>
      <c r="C477" s="4"/>
      <c r="D477" s="4"/>
      <c r="E477" s="4"/>
      <c r="F477" s="51"/>
      <c r="G477" s="50" t="str">
        <f t="shared" si="24"/>
        <v/>
      </c>
      <c r="H477" s="50" t="str">
        <f>IF(A477="","",Data!$G$2)</f>
        <v/>
      </c>
      <c r="I477" s="4"/>
      <c r="J477" s="51"/>
      <c r="K477" s="4"/>
      <c r="L477" s="4"/>
      <c r="M477" s="49" t="e">
        <f>IF($E$4="Ydy",VLOOKUP(A477,LEADER!$N$17:$O$30,2,FALSE),VLOOKUP(A477,Data!$O$17:$P$28,2,FALSE))</f>
        <v>#N/A</v>
      </c>
      <c r="N477" s="49" t="str">
        <f t="shared" si="25"/>
        <v/>
      </c>
      <c r="O477" s="49" t="e">
        <f>IF($E$4="Ydy","E",VLOOKUP(N477,Data!$C$3:$D$137,2,FALSE))</f>
        <v>#N/A</v>
      </c>
      <c r="P477" s="49" t="str">
        <f>IF(A477="","",IFERROR(IF(E473="Ydy",VLOOKUP(B477,LEADER!B472:D592,3,FALSE),VLOOKUP(B477,Data!B472:E606,4,FALSE)),"ERROR"))</f>
        <v/>
      </c>
      <c r="Q477" s="49" t="e">
        <f t="shared" si="26"/>
        <v>#N/A</v>
      </c>
    </row>
    <row r="478" spans="1:17" ht="30" customHeight="1" x14ac:dyDescent="0.35">
      <c r="A478" s="4"/>
      <c r="B478" s="4"/>
      <c r="C478" s="4"/>
      <c r="D478" s="4"/>
      <c r="E478" s="4"/>
      <c r="F478" s="51"/>
      <c r="G478" s="50" t="str">
        <f t="shared" si="24"/>
        <v/>
      </c>
      <c r="H478" s="50" t="str">
        <f>IF(A478="","",Data!$G$2)</f>
        <v/>
      </c>
      <c r="I478" s="4"/>
      <c r="J478" s="51"/>
      <c r="K478" s="4"/>
      <c r="L478" s="4"/>
      <c r="M478" s="49" t="e">
        <f>IF($E$4="Ydy",VLOOKUP(A478,LEADER!$N$17:$O$30,2,FALSE),VLOOKUP(A478,Data!$O$17:$P$28,2,FALSE))</f>
        <v>#N/A</v>
      </c>
      <c r="N478" s="49" t="str">
        <f t="shared" si="25"/>
        <v/>
      </c>
      <c r="O478" s="49" t="e">
        <f>IF($E$4="Ydy","E",VLOOKUP(N478,Data!$C$3:$D$137,2,FALSE))</f>
        <v>#N/A</v>
      </c>
      <c r="P478" s="49" t="str">
        <f>IF(A478="","",IFERROR(IF(E474="Ydy",VLOOKUP(B478,LEADER!B473:D593,3,FALSE),VLOOKUP(B478,Data!B473:E607,4,FALSE)),"ERROR"))</f>
        <v/>
      </c>
      <c r="Q478" s="49" t="e">
        <f t="shared" si="26"/>
        <v>#N/A</v>
      </c>
    </row>
    <row r="479" spans="1:17" ht="30" customHeight="1" x14ac:dyDescent="0.35">
      <c r="A479" s="4"/>
      <c r="B479" s="4"/>
      <c r="C479" s="4"/>
      <c r="D479" s="4"/>
      <c r="E479" s="4"/>
      <c r="F479" s="51"/>
      <c r="G479" s="50" t="str">
        <f t="shared" si="24"/>
        <v/>
      </c>
      <c r="H479" s="50" t="str">
        <f>IF(A479="","",Data!$G$2)</f>
        <v/>
      </c>
      <c r="I479" s="4"/>
      <c r="J479" s="51"/>
      <c r="K479" s="4"/>
      <c r="L479" s="4"/>
      <c r="M479" s="49" t="e">
        <f>IF($E$4="Ydy",VLOOKUP(A479,LEADER!$N$17:$O$30,2,FALSE),VLOOKUP(A479,Data!$O$17:$P$28,2,FALSE))</f>
        <v>#N/A</v>
      </c>
      <c r="N479" s="49" t="str">
        <f t="shared" si="25"/>
        <v/>
      </c>
      <c r="O479" s="49" t="e">
        <f>IF($E$4="Ydy","E",VLOOKUP(N479,Data!$C$3:$D$137,2,FALSE))</f>
        <v>#N/A</v>
      </c>
      <c r="P479" s="49" t="str">
        <f>IF(A479="","",IFERROR(IF(E475="Ydy",VLOOKUP(B479,LEADER!B474:D594,3,FALSE),VLOOKUP(B479,Data!B474:E608,4,FALSE)),"ERROR"))</f>
        <v/>
      </c>
      <c r="Q479" s="49" t="e">
        <f t="shared" si="26"/>
        <v>#N/A</v>
      </c>
    </row>
    <row r="480" spans="1:17" ht="30" customHeight="1" x14ac:dyDescent="0.35">
      <c r="A480" s="4"/>
      <c r="B480" s="4"/>
      <c r="C480" s="4"/>
      <c r="D480" s="4"/>
      <c r="E480" s="4"/>
      <c r="F480" s="51"/>
      <c r="G480" s="50" t="str">
        <f t="shared" si="24"/>
        <v/>
      </c>
      <c r="H480" s="50" t="str">
        <f>IF(A480="","",Data!$G$2)</f>
        <v/>
      </c>
      <c r="I480" s="4"/>
      <c r="J480" s="51"/>
      <c r="K480" s="4"/>
      <c r="L480" s="4"/>
      <c r="M480" s="49" t="e">
        <f>IF($E$4="Ydy",VLOOKUP(A480,LEADER!$N$17:$O$30,2,FALSE),VLOOKUP(A480,Data!$O$17:$P$28,2,FALSE))</f>
        <v>#N/A</v>
      </c>
      <c r="N480" s="49" t="str">
        <f t="shared" si="25"/>
        <v/>
      </c>
      <c r="O480" s="49" t="e">
        <f>IF($E$4="Ydy","E",VLOOKUP(N480,Data!$C$3:$D$137,2,FALSE))</f>
        <v>#N/A</v>
      </c>
      <c r="P480" s="49" t="str">
        <f>IF(A480="","",IFERROR(IF(E476="Ydy",VLOOKUP(B480,LEADER!B475:D595,3,FALSE),VLOOKUP(B480,Data!B475:E609,4,FALSE)),"ERROR"))</f>
        <v/>
      </c>
      <c r="Q480" s="49" t="e">
        <f t="shared" si="26"/>
        <v>#N/A</v>
      </c>
    </row>
    <row r="481" spans="1:17" ht="30" customHeight="1" x14ac:dyDescent="0.35">
      <c r="A481" s="4"/>
      <c r="B481" s="4"/>
      <c r="C481" s="4"/>
      <c r="D481" s="4"/>
      <c r="E481" s="4"/>
      <c r="F481" s="51"/>
      <c r="G481" s="50" t="str">
        <f t="shared" si="24"/>
        <v/>
      </c>
      <c r="H481" s="50" t="str">
        <f>IF(A481="","",Data!$G$2)</f>
        <v/>
      </c>
      <c r="I481" s="4"/>
      <c r="J481" s="51"/>
      <c r="K481" s="4"/>
      <c r="L481" s="4"/>
      <c r="M481" s="49" t="e">
        <f>IF($E$4="Ydy",VLOOKUP(A481,LEADER!$N$17:$O$30,2,FALSE),VLOOKUP(A481,Data!$O$17:$P$28,2,FALSE))</f>
        <v>#N/A</v>
      </c>
      <c r="N481" s="49" t="str">
        <f t="shared" si="25"/>
        <v/>
      </c>
      <c r="O481" s="49" t="e">
        <f>IF($E$4="Ydy","E",VLOOKUP(N481,Data!$C$3:$D$137,2,FALSE))</f>
        <v>#N/A</v>
      </c>
      <c r="P481" s="49" t="str">
        <f>IF(A481="","",IFERROR(IF(E477="Ydy",VLOOKUP(B481,LEADER!B476:D596,3,FALSE),VLOOKUP(B481,Data!B476:E610,4,FALSE)),"ERROR"))</f>
        <v/>
      </c>
      <c r="Q481" s="49" t="e">
        <f t="shared" si="26"/>
        <v>#N/A</v>
      </c>
    </row>
    <row r="482" spans="1:17" ht="30" customHeight="1" x14ac:dyDescent="0.35">
      <c r="A482" s="4"/>
      <c r="B482" s="4"/>
      <c r="C482" s="4"/>
      <c r="D482" s="4"/>
      <c r="E482" s="4"/>
      <c r="F482" s="51"/>
      <c r="G482" s="50" t="str">
        <f t="shared" si="24"/>
        <v/>
      </c>
      <c r="H482" s="50" t="str">
        <f>IF(A482="","",Data!$G$2)</f>
        <v/>
      </c>
      <c r="I482" s="4"/>
      <c r="J482" s="51"/>
      <c r="K482" s="4"/>
      <c r="L482" s="4"/>
      <c r="M482" s="49" t="e">
        <f>IF($E$4="Ydy",VLOOKUP(A482,LEADER!$N$17:$O$30,2,FALSE),VLOOKUP(A482,Data!$O$17:$P$28,2,FALSE))</f>
        <v>#N/A</v>
      </c>
      <c r="N482" s="49" t="str">
        <f t="shared" si="25"/>
        <v/>
      </c>
      <c r="O482" s="49" t="e">
        <f>IF($E$4="Ydy","E",VLOOKUP(N482,Data!$C$3:$D$137,2,FALSE))</f>
        <v>#N/A</v>
      </c>
      <c r="P482" s="49" t="str">
        <f>IF(A482="","",IFERROR(IF(E478="Ydy",VLOOKUP(B482,LEADER!B477:D597,3,FALSE),VLOOKUP(B482,Data!B477:E611,4,FALSE)),"ERROR"))</f>
        <v/>
      </c>
      <c r="Q482" s="49" t="e">
        <f t="shared" si="26"/>
        <v>#N/A</v>
      </c>
    </row>
    <row r="483" spans="1:17" ht="30" customHeight="1" x14ac:dyDescent="0.35">
      <c r="A483" s="4"/>
      <c r="B483" s="4"/>
      <c r="C483" s="4"/>
      <c r="D483" s="4"/>
      <c r="E483" s="4"/>
      <c r="F483" s="51"/>
      <c r="G483" s="50" t="str">
        <f t="shared" si="24"/>
        <v/>
      </c>
      <c r="H483" s="50" t="str">
        <f>IF(A483="","",Data!$G$2)</f>
        <v/>
      </c>
      <c r="I483" s="4"/>
      <c r="J483" s="51"/>
      <c r="K483" s="4"/>
      <c r="L483" s="4"/>
      <c r="M483" s="49" t="e">
        <f>IF($E$4="Ydy",VLOOKUP(A483,LEADER!$N$17:$O$30,2,FALSE),VLOOKUP(A483,Data!$O$17:$P$28,2,FALSE))</f>
        <v>#N/A</v>
      </c>
      <c r="N483" s="49" t="str">
        <f t="shared" si="25"/>
        <v/>
      </c>
      <c r="O483" s="49" t="e">
        <f>IF($E$4="Ydy","E",VLOOKUP(N483,Data!$C$3:$D$137,2,FALSE))</f>
        <v>#N/A</v>
      </c>
      <c r="P483" s="49" t="str">
        <f>IF(A483="","",IFERROR(IF(E479="Ydy",VLOOKUP(B483,LEADER!B478:D598,3,FALSE),VLOOKUP(B483,Data!B478:E612,4,FALSE)),"ERROR"))</f>
        <v/>
      </c>
      <c r="Q483" s="49" t="e">
        <f t="shared" si="26"/>
        <v>#N/A</v>
      </c>
    </row>
    <row r="484" spans="1:17" ht="30" customHeight="1" x14ac:dyDescent="0.35">
      <c r="A484" s="4"/>
      <c r="B484" s="4"/>
      <c r="C484" s="4"/>
      <c r="D484" s="4"/>
      <c r="E484" s="4"/>
      <c r="F484" s="51"/>
      <c r="G484" s="50" t="str">
        <f t="shared" si="24"/>
        <v/>
      </c>
      <c r="H484" s="50" t="str">
        <f>IF(A484="","",Data!$G$2)</f>
        <v/>
      </c>
      <c r="I484" s="4"/>
      <c r="J484" s="51"/>
      <c r="K484" s="4"/>
      <c r="L484" s="4"/>
      <c r="M484" s="49" t="e">
        <f>IF($E$4="Ydy",VLOOKUP(A484,LEADER!$N$17:$O$30,2,FALSE),VLOOKUP(A484,Data!$O$17:$P$28,2,FALSE))</f>
        <v>#N/A</v>
      </c>
      <c r="N484" s="49" t="str">
        <f t="shared" si="25"/>
        <v/>
      </c>
      <c r="O484" s="49" t="e">
        <f>IF($E$4="Ydy","E",VLOOKUP(N484,Data!$C$3:$D$137,2,FALSE))</f>
        <v>#N/A</v>
      </c>
      <c r="P484" s="49" t="str">
        <f>IF(A484="","",IFERROR(IF(E480="Ydy",VLOOKUP(B484,LEADER!B479:D599,3,FALSE),VLOOKUP(B484,Data!B479:E613,4,FALSE)),"ERROR"))</f>
        <v/>
      </c>
      <c r="Q484" s="49" t="e">
        <f t="shared" si="26"/>
        <v>#N/A</v>
      </c>
    </row>
    <row r="485" spans="1:17" ht="30" customHeight="1" x14ac:dyDescent="0.35">
      <c r="A485" s="4"/>
      <c r="B485" s="4"/>
      <c r="C485" s="4"/>
      <c r="D485" s="4"/>
      <c r="E485" s="4"/>
      <c r="F485" s="51"/>
      <c r="G485" s="50" t="str">
        <f t="shared" si="24"/>
        <v/>
      </c>
      <c r="H485" s="50" t="str">
        <f>IF(A485="","",Data!$G$2)</f>
        <v/>
      </c>
      <c r="I485" s="4"/>
      <c r="J485" s="51"/>
      <c r="K485" s="4"/>
      <c r="L485" s="4"/>
      <c r="M485" s="49" t="e">
        <f>IF($E$4="Ydy",VLOOKUP(A485,LEADER!$N$17:$O$30,2,FALSE),VLOOKUP(A485,Data!$O$17:$P$28,2,FALSE))</f>
        <v>#N/A</v>
      </c>
      <c r="N485" s="49" t="str">
        <f t="shared" si="25"/>
        <v/>
      </c>
      <c r="O485" s="49" t="e">
        <f>IF($E$4="Ydy","E",VLOOKUP(N485,Data!$C$3:$D$137,2,FALSE))</f>
        <v>#N/A</v>
      </c>
      <c r="P485" s="49" t="str">
        <f>IF(A485="","",IFERROR(IF(E481="Ydy",VLOOKUP(B485,LEADER!B480:D600,3,FALSE),VLOOKUP(B485,Data!B480:E614,4,FALSE)),"ERROR"))</f>
        <v/>
      </c>
      <c r="Q485" s="49" t="e">
        <f t="shared" si="26"/>
        <v>#N/A</v>
      </c>
    </row>
    <row r="486" spans="1:17" ht="30" customHeight="1" x14ac:dyDescent="0.35">
      <c r="A486" s="4"/>
      <c r="B486" s="4"/>
      <c r="C486" s="4"/>
      <c r="D486" s="4"/>
      <c r="E486" s="4"/>
      <c r="F486" s="51"/>
      <c r="G486" s="50" t="str">
        <f t="shared" si="24"/>
        <v/>
      </c>
      <c r="H486" s="50" t="str">
        <f>IF(A486="","",Data!$G$2)</f>
        <v/>
      </c>
      <c r="I486" s="4"/>
      <c r="J486" s="51"/>
      <c r="K486" s="4"/>
      <c r="L486" s="4"/>
      <c r="M486" s="49" t="e">
        <f>IF($E$4="Ydy",VLOOKUP(A486,LEADER!$N$17:$O$30,2,FALSE),VLOOKUP(A486,Data!$O$17:$P$28,2,FALSE))</f>
        <v>#N/A</v>
      </c>
      <c r="N486" s="49" t="str">
        <f t="shared" si="25"/>
        <v/>
      </c>
      <c r="O486" s="49" t="e">
        <f>IF($E$4="Ydy","E",VLOOKUP(N486,Data!$C$3:$D$137,2,FALSE))</f>
        <v>#N/A</v>
      </c>
      <c r="P486" s="49" t="str">
        <f>IF(A486="","",IFERROR(IF(E482="Ydy",VLOOKUP(B486,LEADER!B481:D601,3,FALSE),VLOOKUP(B486,Data!B481:E615,4,FALSE)),"ERROR"))</f>
        <v/>
      </c>
      <c r="Q486" s="49" t="e">
        <f t="shared" si="26"/>
        <v>#N/A</v>
      </c>
    </row>
    <row r="487" spans="1:17" ht="30" customHeight="1" x14ac:dyDescent="0.35">
      <c r="A487" s="4"/>
      <c r="B487" s="4"/>
      <c r="C487" s="4"/>
      <c r="D487" s="4"/>
      <c r="E487" s="4"/>
      <c r="F487" s="51"/>
      <c r="G487" s="50" t="str">
        <f t="shared" si="24"/>
        <v/>
      </c>
      <c r="H487" s="50" t="str">
        <f>IF(A487="","",Data!$G$2)</f>
        <v/>
      </c>
      <c r="I487" s="4"/>
      <c r="J487" s="51"/>
      <c r="K487" s="4"/>
      <c r="L487" s="4"/>
      <c r="M487" s="49" t="e">
        <f>IF($E$4="Ydy",VLOOKUP(A487,LEADER!$N$17:$O$30,2,FALSE),VLOOKUP(A487,Data!$O$17:$P$28,2,FALSE))</f>
        <v>#N/A</v>
      </c>
      <c r="N487" s="49" t="str">
        <f t="shared" si="25"/>
        <v/>
      </c>
      <c r="O487" s="49" t="e">
        <f>IF($E$4="Ydy","E",VLOOKUP(N487,Data!$C$3:$D$137,2,FALSE))</f>
        <v>#N/A</v>
      </c>
      <c r="P487" s="49" t="str">
        <f>IF(A487="","",IFERROR(IF(E483="Ydy",VLOOKUP(B487,LEADER!B482:D602,3,FALSE),VLOOKUP(B487,Data!B482:E616,4,FALSE)),"ERROR"))</f>
        <v/>
      </c>
      <c r="Q487" s="49" t="e">
        <f t="shared" si="26"/>
        <v>#N/A</v>
      </c>
    </row>
    <row r="488" spans="1:17" ht="30" customHeight="1" x14ac:dyDescent="0.35">
      <c r="A488" s="4"/>
      <c r="B488" s="4"/>
      <c r="C488" s="4"/>
      <c r="D488" s="4"/>
      <c r="E488" s="4"/>
      <c r="F488" s="51"/>
      <c r="G488" s="50" t="str">
        <f t="shared" si="24"/>
        <v/>
      </c>
      <c r="H488" s="50" t="str">
        <f>IF(A488="","",Data!$G$2)</f>
        <v/>
      </c>
      <c r="I488" s="4"/>
      <c r="J488" s="51"/>
      <c r="K488" s="4"/>
      <c r="L488" s="4"/>
      <c r="M488" s="49" t="e">
        <f>IF($E$4="Ydy",VLOOKUP(A488,LEADER!$N$17:$O$30,2,FALSE),VLOOKUP(A488,Data!$O$17:$P$28,2,FALSE))</f>
        <v>#N/A</v>
      </c>
      <c r="N488" s="49" t="str">
        <f t="shared" si="25"/>
        <v/>
      </c>
      <c r="O488" s="49" t="e">
        <f>IF($E$4="Ydy","E",VLOOKUP(N488,Data!$C$3:$D$137,2,FALSE))</f>
        <v>#N/A</v>
      </c>
      <c r="P488" s="49" t="str">
        <f>IF(A488="","",IFERROR(IF(E484="Ydy",VLOOKUP(B488,LEADER!B483:D603,3,FALSE),VLOOKUP(B488,Data!B483:E617,4,FALSE)),"ERROR"))</f>
        <v/>
      </c>
      <c r="Q488" s="49" t="e">
        <f t="shared" si="26"/>
        <v>#N/A</v>
      </c>
    </row>
    <row r="489" spans="1:17" ht="30" customHeight="1" x14ac:dyDescent="0.35">
      <c r="A489" s="4"/>
      <c r="B489" s="4"/>
      <c r="C489" s="4"/>
      <c r="D489" s="4"/>
      <c r="E489" s="4"/>
      <c r="F489" s="51"/>
      <c r="G489" s="50" t="str">
        <f t="shared" si="24"/>
        <v/>
      </c>
      <c r="H489" s="50" t="str">
        <f>IF(A489="","",Data!$G$2)</f>
        <v/>
      </c>
      <c r="I489" s="4"/>
      <c r="J489" s="51"/>
      <c r="K489" s="4"/>
      <c r="L489" s="4"/>
      <c r="M489" s="49" t="e">
        <f>IF($E$4="Ydy",VLOOKUP(A489,LEADER!$N$17:$O$30,2,FALSE),VLOOKUP(A489,Data!$O$17:$P$28,2,FALSE))</f>
        <v>#N/A</v>
      </c>
      <c r="N489" s="49" t="str">
        <f t="shared" si="25"/>
        <v/>
      </c>
      <c r="O489" s="49" t="e">
        <f>IF($E$4="Ydy","E",VLOOKUP(N489,Data!$C$3:$D$137,2,FALSE))</f>
        <v>#N/A</v>
      </c>
      <c r="P489" s="49" t="str">
        <f>IF(A489="","",IFERROR(IF(E485="Ydy",VLOOKUP(B489,LEADER!B484:D604,3,FALSE),VLOOKUP(B489,Data!B484:E618,4,FALSE)),"ERROR"))</f>
        <v/>
      </c>
      <c r="Q489" s="49" t="e">
        <f t="shared" si="26"/>
        <v>#N/A</v>
      </c>
    </row>
    <row r="490" spans="1:17" ht="30" customHeight="1" x14ac:dyDescent="0.35">
      <c r="A490" s="4"/>
      <c r="B490" s="4"/>
      <c r="C490" s="4"/>
      <c r="D490" s="4"/>
      <c r="E490" s="4"/>
      <c r="F490" s="51"/>
      <c r="G490" s="50" t="str">
        <f t="shared" si="24"/>
        <v/>
      </c>
      <c r="H490" s="50" t="str">
        <f>IF(A490="","",Data!$G$2)</f>
        <v/>
      </c>
      <c r="I490" s="4"/>
      <c r="J490" s="51"/>
      <c r="K490" s="4"/>
      <c r="L490" s="4"/>
      <c r="M490" s="49" t="e">
        <f>IF($E$4="Ydy",VLOOKUP(A490,LEADER!$N$17:$O$30,2,FALSE),VLOOKUP(A490,Data!$O$17:$P$28,2,FALSE))</f>
        <v>#N/A</v>
      </c>
      <c r="N490" s="49" t="str">
        <f t="shared" si="25"/>
        <v/>
      </c>
      <c r="O490" s="49" t="e">
        <f>IF($E$4="Ydy","E",VLOOKUP(N490,Data!$C$3:$D$137,2,FALSE))</f>
        <v>#N/A</v>
      </c>
      <c r="P490" s="49" t="str">
        <f>IF(A490="","",IFERROR(IF(E486="Ydy",VLOOKUP(B490,LEADER!B485:D605,3,FALSE),VLOOKUP(B490,Data!B485:E619,4,FALSE)),"ERROR"))</f>
        <v/>
      </c>
      <c r="Q490" s="49" t="e">
        <f t="shared" si="26"/>
        <v>#N/A</v>
      </c>
    </row>
    <row r="491" spans="1:17" ht="30" customHeight="1" x14ac:dyDescent="0.35">
      <c r="A491" s="4"/>
      <c r="B491" s="4"/>
      <c r="C491" s="4"/>
      <c r="D491" s="4"/>
      <c r="E491" s="4"/>
      <c r="F491" s="51"/>
      <c r="G491" s="50" t="str">
        <f t="shared" si="24"/>
        <v/>
      </c>
      <c r="H491" s="50" t="str">
        <f>IF(A491="","",Data!$G$2)</f>
        <v/>
      </c>
      <c r="I491" s="4"/>
      <c r="J491" s="51"/>
      <c r="K491" s="4"/>
      <c r="L491" s="4"/>
      <c r="M491" s="49" t="e">
        <f>IF($E$4="Ydy",VLOOKUP(A491,LEADER!$N$17:$O$30,2,FALSE),VLOOKUP(A491,Data!$O$17:$P$28,2,FALSE))</f>
        <v>#N/A</v>
      </c>
      <c r="N491" s="49" t="str">
        <f t="shared" si="25"/>
        <v/>
      </c>
      <c r="O491" s="49" t="e">
        <f>IF($E$4="Ydy","E",VLOOKUP(N491,Data!$C$3:$D$137,2,FALSE))</f>
        <v>#N/A</v>
      </c>
      <c r="P491" s="49" t="str">
        <f>IF(A491="","",IFERROR(IF(E487="Ydy",VLOOKUP(B491,LEADER!B486:D606,3,FALSE),VLOOKUP(B491,Data!B486:E620,4,FALSE)),"ERROR"))</f>
        <v/>
      </c>
      <c r="Q491" s="49" t="e">
        <f t="shared" si="26"/>
        <v>#N/A</v>
      </c>
    </row>
    <row r="492" spans="1:17" ht="30" customHeight="1" x14ac:dyDescent="0.35">
      <c r="A492" s="4"/>
      <c r="B492" s="4"/>
      <c r="C492" s="4"/>
      <c r="D492" s="4"/>
      <c r="E492" s="4"/>
      <c r="F492" s="51"/>
      <c r="G492" s="50" t="str">
        <f t="shared" si="24"/>
        <v/>
      </c>
      <c r="H492" s="50" t="str">
        <f>IF(A492="","",Data!$G$2)</f>
        <v/>
      </c>
      <c r="I492" s="4"/>
      <c r="J492" s="51"/>
      <c r="K492" s="4"/>
      <c r="L492" s="4"/>
      <c r="M492" s="49" t="e">
        <f>IF($E$4="Ydy",VLOOKUP(A492,LEADER!$N$17:$O$30,2,FALSE),VLOOKUP(A492,Data!$O$17:$P$28,2,FALSE))</f>
        <v>#N/A</v>
      </c>
      <c r="N492" s="49" t="str">
        <f t="shared" si="25"/>
        <v/>
      </c>
      <c r="O492" s="49" t="e">
        <f>IF($E$4="Ydy","E",VLOOKUP(N492,Data!$C$3:$D$137,2,FALSE))</f>
        <v>#N/A</v>
      </c>
      <c r="P492" s="49" t="str">
        <f>IF(A492="","",IFERROR(IF(E488="Ydy",VLOOKUP(B492,LEADER!B487:D607,3,FALSE),VLOOKUP(B492,Data!B487:E621,4,FALSE)),"ERROR"))</f>
        <v/>
      </c>
      <c r="Q492" s="49" t="e">
        <f t="shared" si="26"/>
        <v>#N/A</v>
      </c>
    </row>
    <row r="493" spans="1:17" ht="30" customHeight="1" x14ac:dyDescent="0.35">
      <c r="A493" s="4"/>
      <c r="B493" s="4"/>
      <c r="C493" s="4"/>
      <c r="D493" s="4"/>
      <c r="E493" s="4"/>
      <c r="F493" s="51"/>
      <c r="G493" s="50" t="str">
        <f t="shared" si="24"/>
        <v/>
      </c>
      <c r="H493" s="50" t="str">
        <f>IF(A493="","",Data!$G$2)</f>
        <v/>
      </c>
      <c r="I493" s="4"/>
      <c r="J493" s="51"/>
      <c r="K493" s="4"/>
      <c r="L493" s="4"/>
      <c r="M493" s="49" t="e">
        <f>IF($E$4="Ydy",VLOOKUP(A493,LEADER!$N$17:$O$30,2,FALSE),VLOOKUP(A493,Data!$O$17:$P$28,2,FALSE))</f>
        <v>#N/A</v>
      </c>
      <c r="N493" s="49" t="str">
        <f t="shared" si="25"/>
        <v/>
      </c>
      <c r="O493" s="49" t="e">
        <f>IF($E$4="Ydy","E",VLOOKUP(N493,Data!$C$3:$D$137,2,FALSE))</f>
        <v>#N/A</v>
      </c>
      <c r="P493" s="49" t="str">
        <f>IF(A493="","",IFERROR(IF(E489="Ydy",VLOOKUP(B493,LEADER!B488:D608,3,FALSE),VLOOKUP(B493,Data!B488:E622,4,FALSE)),"ERROR"))</f>
        <v/>
      </c>
      <c r="Q493" s="49" t="e">
        <f t="shared" si="26"/>
        <v>#N/A</v>
      </c>
    </row>
    <row r="494" spans="1:17" ht="30" customHeight="1" x14ac:dyDescent="0.35">
      <c r="A494" s="4"/>
      <c r="B494" s="4"/>
      <c r="C494" s="4"/>
      <c r="D494" s="4"/>
      <c r="E494" s="4"/>
      <c r="F494" s="51"/>
      <c r="G494" s="50" t="str">
        <f t="shared" si="24"/>
        <v/>
      </c>
      <c r="H494" s="50" t="str">
        <f>IF(A494="","",Data!$G$2)</f>
        <v/>
      </c>
      <c r="I494" s="4"/>
      <c r="J494" s="51"/>
      <c r="K494" s="4"/>
      <c r="L494" s="4"/>
      <c r="M494" s="49" t="e">
        <f>IF($E$4="Ydy",VLOOKUP(A494,LEADER!$N$17:$O$30,2,FALSE),VLOOKUP(A494,Data!$O$17:$P$28,2,FALSE))</f>
        <v>#N/A</v>
      </c>
      <c r="N494" s="49" t="str">
        <f t="shared" si="25"/>
        <v/>
      </c>
      <c r="O494" s="49" t="e">
        <f>IF($E$4="Ydy","E",VLOOKUP(N494,Data!$C$3:$D$137,2,FALSE))</f>
        <v>#N/A</v>
      </c>
      <c r="P494" s="49" t="str">
        <f>IF(A494="","",IFERROR(IF(E490="Ydy",VLOOKUP(B494,LEADER!B489:D609,3,FALSE),VLOOKUP(B494,Data!B489:E623,4,FALSE)),"ERROR"))</f>
        <v/>
      </c>
      <c r="Q494" s="49" t="e">
        <f t="shared" si="26"/>
        <v>#N/A</v>
      </c>
    </row>
    <row r="495" spans="1:17" ht="30" customHeight="1" x14ac:dyDescent="0.35">
      <c r="A495" s="4"/>
      <c r="B495" s="4"/>
      <c r="C495" s="4"/>
      <c r="D495" s="4"/>
      <c r="E495" s="4"/>
      <c r="F495" s="51"/>
      <c r="G495" s="50" t="str">
        <f t="shared" si="24"/>
        <v/>
      </c>
      <c r="H495" s="50" t="str">
        <f>IF(A495="","",Data!$G$2)</f>
        <v/>
      </c>
      <c r="I495" s="4"/>
      <c r="J495" s="51"/>
      <c r="K495" s="4"/>
      <c r="L495" s="4"/>
      <c r="M495" s="49" t="e">
        <f>IF($E$4="Ydy",VLOOKUP(A495,LEADER!$N$17:$O$30,2,FALSE),VLOOKUP(A495,Data!$O$17:$P$28,2,FALSE))</f>
        <v>#N/A</v>
      </c>
      <c r="N495" s="49" t="str">
        <f t="shared" si="25"/>
        <v/>
      </c>
      <c r="O495" s="49" t="e">
        <f>IF($E$4="Ydy","E",VLOOKUP(N495,Data!$C$3:$D$137,2,FALSE))</f>
        <v>#N/A</v>
      </c>
      <c r="P495" s="49" t="str">
        <f>IF(A495="","",IFERROR(IF(E491="Ydy",VLOOKUP(B495,LEADER!B490:D610,3,FALSE),VLOOKUP(B495,Data!B490:E624,4,FALSE)),"ERROR"))</f>
        <v/>
      </c>
      <c r="Q495" s="49" t="e">
        <f t="shared" si="26"/>
        <v>#N/A</v>
      </c>
    </row>
    <row r="496" spans="1:17" ht="30" customHeight="1" x14ac:dyDescent="0.35">
      <c r="A496" s="4"/>
      <c r="B496" s="4"/>
      <c r="C496" s="4"/>
      <c r="D496" s="4"/>
      <c r="E496" s="4"/>
      <c r="F496" s="51"/>
      <c r="G496" s="50" t="str">
        <f t="shared" si="24"/>
        <v/>
      </c>
      <c r="H496" s="50" t="str">
        <f>IF(A496="","",Data!$G$2)</f>
        <v/>
      </c>
      <c r="I496" s="4"/>
      <c r="J496" s="51"/>
      <c r="K496" s="4"/>
      <c r="L496" s="4"/>
      <c r="M496" s="49" t="e">
        <f>IF($E$4="Ydy",VLOOKUP(A496,LEADER!$N$17:$O$30,2,FALSE),VLOOKUP(A496,Data!$O$17:$P$28,2,FALSE))</f>
        <v>#N/A</v>
      </c>
      <c r="N496" s="49" t="str">
        <f t="shared" si="25"/>
        <v/>
      </c>
      <c r="O496" s="49" t="e">
        <f>IF($E$4="Ydy","E",VLOOKUP(N496,Data!$C$3:$D$137,2,FALSE))</f>
        <v>#N/A</v>
      </c>
      <c r="P496" s="49" t="str">
        <f>IF(A496="","",IFERROR(IF(E492="Ydy",VLOOKUP(B496,LEADER!B491:D611,3,FALSE),VLOOKUP(B496,Data!B491:E625,4,FALSE)),"ERROR"))</f>
        <v/>
      </c>
      <c r="Q496" s="49" t="e">
        <f t="shared" si="26"/>
        <v>#N/A</v>
      </c>
    </row>
    <row r="497" spans="1:17" ht="30" customHeight="1" x14ac:dyDescent="0.35">
      <c r="A497" s="4"/>
      <c r="B497" s="4"/>
      <c r="C497" s="4"/>
      <c r="D497" s="4"/>
      <c r="E497" s="4"/>
      <c r="F497" s="51"/>
      <c r="G497" s="50" t="str">
        <f t="shared" si="24"/>
        <v/>
      </c>
      <c r="H497" s="50" t="str">
        <f>IF(A497="","",Data!$G$2)</f>
        <v/>
      </c>
      <c r="I497" s="4"/>
      <c r="J497" s="51"/>
      <c r="K497" s="4"/>
      <c r="L497" s="4"/>
      <c r="M497" s="49" t="e">
        <f>IF($E$4="Ydy",VLOOKUP(A497,LEADER!$N$17:$O$30,2,FALSE),VLOOKUP(A497,Data!$O$17:$P$28,2,FALSE))</f>
        <v>#N/A</v>
      </c>
      <c r="N497" s="49" t="str">
        <f t="shared" si="25"/>
        <v/>
      </c>
      <c r="O497" s="49" t="e">
        <f>IF($E$4="Ydy","E",VLOOKUP(N497,Data!$C$3:$D$137,2,FALSE))</f>
        <v>#N/A</v>
      </c>
      <c r="P497" s="49" t="str">
        <f>IF(A497="","",IFERROR(IF(E493="Ydy",VLOOKUP(B497,LEADER!B492:D612,3,FALSE),VLOOKUP(B497,Data!B492:E626,4,FALSE)),"ERROR"))</f>
        <v/>
      </c>
      <c r="Q497" s="49" t="e">
        <f t="shared" si="26"/>
        <v>#N/A</v>
      </c>
    </row>
    <row r="498" spans="1:17" ht="30" customHeight="1" x14ac:dyDescent="0.35">
      <c r="A498" s="4"/>
      <c r="B498" s="4"/>
      <c r="C498" s="4"/>
      <c r="D498" s="4"/>
      <c r="E498" s="4"/>
      <c r="F498" s="51"/>
      <c r="G498" s="50" t="str">
        <f t="shared" si="24"/>
        <v/>
      </c>
      <c r="H498" s="50" t="str">
        <f>IF(A498="","",Data!$G$2)</f>
        <v/>
      </c>
      <c r="I498" s="4"/>
      <c r="J498" s="51"/>
      <c r="K498" s="4"/>
      <c r="L498" s="4"/>
      <c r="M498" s="49" t="e">
        <f>IF($E$4="Ydy",VLOOKUP(A498,LEADER!$N$17:$O$30,2,FALSE),VLOOKUP(A498,Data!$O$17:$P$28,2,FALSE))</f>
        <v>#N/A</v>
      </c>
      <c r="N498" s="49" t="str">
        <f t="shared" si="25"/>
        <v/>
      </c>
      <c r="O498" s="49" t="e">
        <f>IF($E$4="Ydy","E",VLOOKUP(N498,Data!$C$3:$D$137,2,FALSE))</f>
        <v>#N/A</v>
      </c>
      <c r="P498" s="49" t="str">
        <f>IF(A498="","",IFERROR(IF(E494="Ydy",VLOOKUP(B498,LEADER!B493:D613,3,FALSE),VLOOKUP(B498,Data!B493:E627,4,FALSE)),"ERROR"))</f>
        <v/>
      </c>
      <c r="Q498" s="49" t="e">
        <f t="shared" si="26"/>
        <v>#N/A</v>
      </c>
    </row>
    <row r="499" spans="1:17" ht="30" customHeight="1" x14ac:dyDescent="0.35">
      <c r="A499" s="4"/>
      <c r="B499" s="4"/>
      <c r="C499" s="4"/>
      <c r="D499" s="4"/>
      <c r="E499" s="4"/>
      <c r="F499" s="51"/>
      <c r="G499" s="50" t="str">
        <f t="shared" si="24"/>
        <v/>
      </c>
      <c r="H499" s="50" t="str">
        <f>IF(A499="","",Data!$G$2)</f>
        <v/>
      </c>
      <c r="I499" s="4"/>
      <c r="J499" s="51"/>
      <c r="K499" s="4"/>
      <c r="L499" s="4"/>
      <c r="M499" s="49" t="e">
        <f>IF($E$4="Ydy",VLOOKUP(A499,LEADER!$N$17:$O$30,2,FALSE),VLOOKUP(A499,Data!$O$17:$P$28,2,FALSE))</f>
        <v>#N/A</v>
      </c>
      <c r="N499" s="49" t="str">
        <f t="shared" si="25"/>
        <v/>
      </c>
      <c r="O499" s="49" t="e">
        <f>IF($E$4="Ydy","E",VLOOKUP(N499,Data!$C$3:$D$137,2,FALSE))</f>
        <v>#N/A</v>
      </c>
      <c r="P499" s="49" t="str">
        <f>IF(A499="","",IFERROR(IF(E495="Ydy",VLOOKUP(B499,LEADER!B494:D614,3,FALSE),VLOOKUP(B499,Data!B494:E628,4,FALSE)),"ERROR"))</f>
        <v/>
      </c>
      <c r="Q499" s="49" t="e">
        <f t="shared" si="26"/>
        <v>#N/A</v>
      </c>
    </row>
    <row r="500" spans="1:17" ht="30" customHeight="1" x14ac:dyDescent="0.35">
      <c r="A500" s="4"/>
      <c r="B500" s="4"/>
      <c r="C500" s="4"/>
      <c r="D500" s="4"/>
      <c r="E500" s="4"/>
      <c r="F500" s="51"/>
      <c r="G500" s="50" t="str">
        <f t="shared" si="24"/>
        <v/>
      </c>
      <c r="H500" s="50" t="str">
        <f>IF(A500="","",Data!$G$2)</f>
        <v/>
      </c>
      <c r="I500" s="4"/>
      <c r="J500" s="51"/>
      <c r="K500" s="4"/>
      <c r="L500" s="4"/>
      <c r="M500" s="49" t="e">
        <f>IF($E$4="Ydy",VLOOKUP(A500,LEADER!$N$17:$O$30,2,FALSE),VLOOKUP(A500,Data!$O$17:$P$28,2,FALSE))</f>
        <v>#N/A</v>
      </c>
      <c r="N500" s="49" t="str">
        <f t="shared" si="25"/>
        <v/>
      </c>
      <c r="O500" s="49" t="e">
        <f>IF($E$4="Ydy","E",VLOOKUP(N500,Data!$C$3:$D$137,2,FALSE))</f>
        <v>#N/A</v>
      </c>
      <c r="P500" s="49" t="str">
        <f>IF(A500="","",IFERROR(IF(E496="Ydy",VLOOKUP(B500,LEADER!B495:D615,3,FALSE),VLOOKUP(B500,Data!B495:E629,4,FALSE)),"ERROR"))</f>
        <v/>
      </c>
      <c r="Q500" s="49" t="e">
        <f t="shared" si="26"/>
        <v>#N/A</v>
      </c>
    </row>
  </sheetData>
  <sheetProtection algorithmName="SHA-512" hashValue="VdUYcqqBsabsENpPUj9yKTeCjkKCSzETehWBA7lA+JUSVu2xbQe7nE4poEjadjKThk4beJwn7DcQIiNheA9WBw==" saltValue="0ASb235grk9lWRUX+r2TFA==" spinCount="100000" sheet="1" objects="1" scenarios="1"/>
  <mergeCells count="2">
    <mergeCell ref="K6:K7"/>
    <mergeCell ref="L6:L7"/>
  </mergeCells>
  <conditionalFormatting sqref="B8:B500">
    <cfRule type="expression" dxfId="2" priority="2">
      <formula>NOT(A8=P8)</formula>
    </cfRule>
  </conditionalFormatting>
  <conditionalFormatting sqref="D8:D500">
    <cfRule type="expression" dxfId="1" priority="1">
      <formula>Q8="NO"</formula>
    </cfRule>
  </conditionalFormatting>
  <dataValidations count="2">
    <dataValidation type="list" allowBlank="1" showInputMessage="1" showErrorMessage="1" sqref="B8:B500 D8:D500" xr:uid="{6BA923A9-5070-483C-AB6B-1A1D70FE53CD}">
      <formula1>INDIRECT(M8)</formula1>
    </dataValidation>
    <dataValidation type="decimal" allowBlank="1" showInputMessage="1" showErrorMessage="1" error="Cost yr eitem yn fwy na £5,000 - Ni ddylai defnyddi'r daenlen yma i gofnodi eitemau gyda gwerth yn fwy na £5,000._x000a_" sqref="F8:F500" xr:uid="{61C76573-A9AE-429A-A8F5-0350635250A0}">
      <formula1>0</formula1>
      <formula2>5000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F903319-086C-4120-8132-FEE8CA917EE4}">
          <x14:formula1>
            <xm:f>Data!$G$6:$G$7</xm:f>
          </x14:formula1>
          <xm:sqref>E4</xm:sqref>
        </x14:dataValidation>
        <x14:dataValidation type="list" allowBlank="1" showInputMessage="1" showErrorMessage="1" xr:uid="{A17877E0-FF0A-47C9-BFE6-C2AD2C4F1CE4}">
          <x14:formula1>
            <xm:f>IF($E$4="Ydy",LEADER!$N$18:$N$30,Data!$O$17:$O$28)</xm:f>
          </x14:formula1>
          <xm:sqref>A8:A500</xm:sqref>
        </x14:dataValidation>
        <x14:dataValidation type="list" allowBlank="1" showInputMessage="1" showErrorMessage="1" xr:uid="{D398DAFC-3B31-4DC5-8337-42C07DEE0ABA}">
          <x14:formula1>
            <xm:f>Data!$G$23:$G$24</xm:f>
          </x14:formula1>
          <xm:sqref>K8:K500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09179-01CB-4BB4-892C-809D7A061B29}">
  <dimension ref="A1:AE138"/>
  <sheetViews>
    <sheetView workbookViewId="0">
      <selection activeCell="C117" sqref="C117"/>
    </sheetView>
  </sheetViews>
  <sheetFormatPr defaultRowHeight="15.5" x14ac:dyDescent="0.35"/>
  <cols>
    <col min="1" max="1" width="14.07421875" bestFit="1" customWidth="1"/>
    <col min="2" max="2" width="51.69140625" bestFit="1" customWidth="1"/>
    <col min="3" max="3" width="51.69140625" customWidth="1"/>
    <col min="4" max="5" width="23.69140625" customWidth="1"/>
    <col min="7" max="7" width="19.84375" bestFit="1" customWidth="1"/>
    <col min="11" max="11" width="15.765625" bestFit="1" customWidth="1"/>
    <col min="12" max="12" width="67.3046875" bestFit="1" customWidth="1"/>
    <col min="15" max="15" width="37.23046875" bestFit="1" customWidth="1"/>
    <col min="20" max="20" width="23.84375" bestFit="1" customWidth="1"/>
    <col min="21" max="21" width="35.3046875" bestFit="1" customWidth="1"/>
    <col min="22" max="22" width="50.84375" bestFit="1" customWidth="1"/>
    <col min="23" max="23" width="20.23046875" bestFit="1" customWidth="1"/>
    <col min="24" max="24" width="36.69140625" bestFit="1" customWidth="1"/>
    <col min="25" max="25" width="50.84375" bestFit="1" customWidth="1"/>
    <col min="26" max="26" width="31.4609375" bestFit="1" customWidth="1"/>
    <col min="27" max="27" width="9.84375" bestFit="1" customWidth="1"/>
    <col min="28" max="28" width="37.23046875" bestFit="1" customWidth="1"/>
    <col min="29" max="29" width="52.23046875" bestFit="1" customWidth="1"/>
    <col min="30" max="30" width="52.3046875" bestFit="1" customWidth="1"/>
    <col min="31" max="31" width="48.3046875" bestFit="1" customWidth="1"/>
  </cols>
  <sheetData>
    <row r="1" spans="1:31" x14ac:dyDescent="0.35">
      <c r="T1" s="5" t="s">
        <v>17</v>
      </c>
      <c r="U1" s="5" t="s">
        <v>18</v>
      </c>
      <c r="V1" s="5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</row>
    <row r="2" spans="1:31" ht="31.5" thickBot="1" x14ac:dyDescent="0.4">
      <c r="B2" s="5" t="s">
        <v>29</v>
      </c>
      <c r="C2" s="33"/>
      <c r="D2" s="7" t="s">
        <v>30</v>
      </c>
      <c r="E2" s="7"/>
      <c r="F2" t="s">
        <v>31</v>
      </c>
      <c r="G2" t="s">
        <v>32</v>
      </c>
      <c r="T2" t="s">
        <v>33</v>
      </c>
      <c r="U2" t="s">
        <v>34</v>
      </c>
      <c r="V2" t="s">
        <v>35</v>
      </c>
      <c r="W2" t="s">
        <v>36</v>
      </c>
      <c r="X2" t="s">
        <v>37</v>
      </c>
      <c r="Y2" t="s">
        <v>38</v>
      </c>
      <c r="Z2" t="s">
        <v>39</v>
      </c>
      <c r="AA2" t="s">
        <v>40</v>
      </c>
      <c r="AB2" t="s">
        <v>41</v>
      </c>
      <c r="AC2" t="s">
        <v>42</v>
      </c>
      <c r="AD2" t="s">
        <v>43</v>
      </c>
      <c r="AE2" t="s">
        <v>44</v>
      </c>
    </row>
    <row r="3" spans="1:31" ht="16" thickBot="1" x14ac:dyDescent="0.4">
      <c r="A3" t="s">
        <v>29</v>
      </c>
      <c r="B3" s="8" t="s">
        <v>45</v>
      </c>
      <c r="C3" s="34" t="str">
        <f>E3&amp;B3</f>
        <v>LletyYswiriant Adeiladau</v>
      </c>
      <c r="D3" t="s">
        <v>46</v>
      </c>
      <c r="E3" t="s">
        <v>29</v>
      </c>
      <c r="F3" t="s">
        <v>47</v>
      </c>
      <c r="G3" t="s">
        <v>48</v>
      </c>
      <c r="K3" s="9" t="s">
        <v>46</v>
      </c>
      <c r="L3" s="10" t="s">
        <v>49</v>
      </c>
      <c r="M3" s="11" t="s">
        <v>50</v>
      </c>
      <c r="O3" s="12"/>
      <c r="P3" s="13"/>
      <c r="T3" s="8" t="s">
        <v>45</v>
      </c>
      <c r="U3" s="8" t="s">
        <v>51</v>
      </c>
      <c r="V3" s="8" t="s">
        <v>52</v>
      </c>
      <c r="W3" s="8" t="s">
        <v>53</v>
      </c>
      <c r="X3" s="8" t="s">
        <v>54</v>
      </c>
      <c r="Y3" s="8" t="s">
        <v>55</v>
      </c>
      <c r="Z3" s="8" t="s">
        <v>56</v>
      </c>
      <c r="AA3" s="14" t="s">
        <v>57</v>
      </c>
      <c r="AB3" s="8" t="s">
        <v>58</v>
      </c>
      <c r="AC3" s="8" t="s">
        <v>59</v>
      </c>
      <c r="AD3" s="8" t="s">
        <v>60</v>
      </c>
      <c r="AE3" s="8" t="s">
        <v>61</v>
      </c>
    </row>
    <row r="4" spans="1:31" x14ac:dyDescent="0.35">
      <c r="A4" t="s">
        <v>29</v>
      </c>
      <c r="B4" s="8" t="s">
        <v>62</v>
      </c>
      <c r="C4" s="34" t="str">
        <f t="shared" ref="C4:C67" si="0">E4&amp;B4</f>
        <v xml:space="preserve">LletyAtgyweirio Adeiladau </v>
      </c>
      <c r="D4" t="s">
        <v>46</v>
      </c>
      <c r="E4" t="s">
        <v>29</v>
      </c>
      <c r="G4" t="s">
        <v>63</v>
      </c>
      <c r="J4" t="s">
        <v>64</v>
      </c>
      <c r="K4" s="15" t="s">
        <v>31</v>
      </c>
      <c r="L4" s="16" t="s">
        <v>47</v>
      </c>
      <c r="M4" s="17" t="s">
        <v>31</v>
      </c>
      <c r="O4" s="18"/>
      <c r="P4" s="11"/>
      <c r="T4" s="8" t="s">
        <v>62</v>
      </c>
      <c r="U4" s="8" t="s">
        <v>65</v>
      </c>
      <c r="V4" s="8" t="s">
        <v>66</v>
      </c>
      <c r="W4" s="8" t="s">
        <v>67</v>
      </c>
      <c r="X4" s="8" t="s">
        <v>68</v>
      </c>
      <c r="Y4" s="8" t="s">
        <v>69</v>
      </c>
      <c r="Z4" s="8" t="s">
        <v>70</v>
      </c>
      <c r="AB4" s="8" t="s">
        <v>71</v>
      </c>
      <c r="AC4" s="8" t="s">
        <v>72</v>
      </c>
      <c r="AD4" s="8" t="s">
        <v>73</v>
      </c>
    </row>
    <row r="5" spans="1:31" ht="16" thickBot="1" x14ac:dyDescent="0.4">
      <c r="A5" t="s">
        <v>29</v>
      </c>
      <c r="B5" s="8" t="s">
        <v>74</v>
      </c>
      <c r="C5" s="34" t="str">
        <f t="shared" si="0"/>
        <v>LletySbwriel, Glanhau a Golchdy</v>
      </c>
      <c r="D5" t="s">
        <v>46</v>
      </c>
      <c r="E5" t="s">
        <v>29</v>
      </c>
      <c r="G5" t="s">
        <v>75</v>
      </c>
      <c r="J5" t="s">
        <v>76</v>
      </c>
      <c r="K5" s="19"/>
      <c r="L5" s="20"/>
      <c r="M5" s="19" t="s">
        <v>47</v>
      </c>
      <c r="O5" s="21"/>
      <c r="P5" s="17"/>
      <c r="T5" s="8" t="s">
        <v>74</v>
      </c>
      <c r="U5" s="8" t="s">
        <v>77</v>
      </c>
      <c r="V5" s="8" t="s">
        <v>78</v>
      </c>
      <c r="W5" s="8" t="s">
        <v>79</v>
      </c>
      <c r="X5" s="8" t="s">
        <v>80</v>
      </c>
      <c r="Y5" s="8" t="s">
        <v>81</v>
      </c>
      <c r="Z5" s="8" t="s">
        <v>82</v>
      </c>
      <c r="AB5" s="22" t="s">
        <v>83</v>
      </c>
      <c r="AC5" s="8" t="s">
        <v>84</v>
      </c>
      <c r="AD5" s="8" t="s">
        <v>85</v>
      </c>
    </row>
    <row r="6" spans="1:31" x14ac:dyDescent="0.35">
      <c r="A6" t="s">
        <v>29</v>
      </c>
      <c r="B6" s="8" t="s">
        <v>86</v>
      </c>
      <c r="C6" s="34" t="str">
        <f t="shared" si="0"/>
        <v>LletyTrydan</v>
      </c>
      <c r="D6" t="s">
        <v>46</v>
      </c>
      <c r="E6" t="s">
        <v>29</v>
      </c>
      <c r="G6" t="s">
        <v>87</v>
      </c>
      <c r="M6" s="16"/>
      <c r="O6" s="21"/>
      <c r="P6" s="17"/>
      <c r="T6" s="8" t="s">
        <v>86</v>
      </c>
      <c r="U6" s="8" t="s">
        <v>88</v>
      </c>
      <c r="V6" s="8" t="s">
        <v>89</v>
      </c>
      <c r="W6" s="8" t="s">
        <v>90</v>
      </c>
      <c r="X6" s="8" t="s">
        <v>91</v>
      </c>
      <c r="Y6" s="8" t="s">
        <v>92</v>
      </c>
      <c r="Z6" s="8" t="s">
        <v>93</v>
      </c>
      <c r="AB6" s="8" t="s">
        <v>94</v>
      </c>
      <c r="AC6" s="8" t="s">
        <v>95</v>
      </c>
      <c r="AD6" s="8" t="s">
        <v>96</v>
      </c>
    </row>
    <row r="7" spans="1:31" ht="16" thickBot="1" x14ac:dyDescent="0.4">
      <c r="A7" t="s">
        <v>29</v>
      </c>
      <c r="B7" s="8" t="s">
        <v>97</v>
      </c>
      <c r="C7" s="34" t="str">
        <f t="shared" si="0"/>
        <v>LletyNwy ac Olew</v>
      </c>
      <c r="D7" t="s">
        <v>46</v>
      </c>
      <c r="E7" t="s">
        <v>29</v>
      </c>
      <c r="G7" t="s">
        <v>98</v>
      </c>
      <c r="M7" s="20"/>
      <c r="O7" s="21"/>
      <c r="P7" s="17"/>
      <c r="T7" s="8" t="s">
        <v>97</v>
      </c>
      <c r="U7" s="8" t="s">
        <v>99</v>
      </c>
      <c r="V7" s="23" t="s">
        <v>100</v>
      </c>
      <c r="W7" s="8" t="s">
        <v>101</v>
      </c>
      <c r="X7" s="8" t="s">
        <v>102</v>
      </c>
      <c r="Y7" s="8" t="s">
        <v>103</v>
      </c>
      <c r="Z7" s="8" t="s">
        <v>104</v>
      </c>
      <c r="AC7" s="8" t="s">
        <v>105</v>
      </c>
      <c r="AD7" s="8" t="s">
        <v>106</v>
      </c>
    </row>
    <row r="8" spans="1:31" ht="16" thickBot="1" x14ac:dyDescent="0.4">
      <c r="A8" t="s">
        <v>29</v>
      </c>
      <c r="B8" s="8" t="s">
        <v>107</v>
      </c>
      <c r="C8" s="34" t="str">
        <f t="shared" si="0"/>
        <v>LletyArdrethi</v>
      </c>
      <c r="D8" t="s">
        <v>46</v>
      </c>
      <c r="E8" t="s">
        <v>29</v>
      </c>
      <c r="G8" t="s">
        <v>108</v>
      </c>
      <c r="O8" s="24"/>
      <c r="P8" s="25"/>
      <c r="T8" s="8" t="s">
        <v>107</v>
      </c>
      <c r="U8" s="8" t="s">
        <v>109</v>
      </c>
      <c r="V8" s="23" t="s">
        <v>110</v>
      </c>
      <c r="W8" s="8" t="s">
        <v>111</v>
      </c>
      <c r="X8" s="8" t="s">
        <v>112</v>
      </c>
      <c r="Y8" s="8" t="s">
        <v>99</v>
      </c>
      <c r="Z8" s="8" t="s">
        <v>113</v>
      </c>
      <c r="AC8" s="8" t="s">
        <v>114</v>
      </c>
    </row>
    <row r="9" spans="1:31" x14ac:dyDescent="0.35">
      <c r="A9" t="s">
        <v>29</v>
      </c>
      <c r="B9" s="8" t="s">
        <v>115</v>
      </c>
      <c r="C9" s="34" t="str">
        <f t="shared" si="0"/>
        <v>LletyRhent</v>
      </c>
      <c r="D9" t="s">
        <v>46</v>
      </c>
      <c r="E9" t="s">
        <v>29</v>
      </c>
      <c r="T9" s="8" t="s">
        <v>115</v>
      </c>
      <c r="U9" s="8" t="s">
        <v>116</v>
      </c>
      <c r="V9" s="23" t="s">
        <v>117</v>
      </c>
      <c r="W9" s="8" t="s">
        <v>118</v>
      </c>
      <c r="X9" s="8" t="s">
        <v>119</v>
      </c>
      <c r="Y9" s="8" t="s">
        <v>120</v>
      </c>
      <c r="Z9" s="8" t="s">
        <v>121</v>
      </c>
      <c r="AC9" s="8" t="s">
        <v>122</v>
      </c>
    </row>
    <row r="10" spans="1:31" x14ac:dyDescent="0.35">
      <c r="A10" t="s">
        <v>29</v>
      </c>
      <c r="B10" s="8" t="s">
        <v>123</v>
      </c>
      <c r="C10" s="34" t="str">
        <f t="shared" si="0"/>
        <v>LletyAtgyweirio</v>
      </c>
      <c r="D10" t="s">
        <v>46</v>
      </c>
      <c r="E10" t="s">
        <v>29</v>
      </c>
      <c r="T10" s="8" t="s">
        <v>123</v>
      </c>
      <c r="U10" s="8" t="s">
        <v>124</v>
      </c>
      <c r="V10" s="23" t="s">
        <v>125</v>
      </c>
      <c r="W10" s="8"/>
      <c r="X10" s="8" t="s">
        <v>126</v>
      </c>
      <c r="Y10" s="8" t="s">
        <v>127</v>
      </c>
      <c r="Z10" s="8" t="s">
        <v>128</v>
      </c>
      <c r="AC10" s="8" t="s">
        <v>129</v>
      </c>
    </row>
    <row r="11" spans="1:31" x14ac:dyDescent="0.35">
      <c r="A11" t="s">
        <v>29</v>
      </c>
      <c r="B11" s="8" t="s">
        <v>130</v>
      </c>
      <c r="C11" s="34" t="str">
        <f t="shared" si="0"/>
        <v>LletyLlogi Ystafelloedd</v>
      </c>
      <c r="D11" t="s">
        <v>46</v>
      </c>
      <c r="E11" t="s">
        <v>29</v>
      </c>
      <c r="G11" t="s">
        <v>131</v>
      </c>
      <c r="T11" s="8" t="s">
        <v>130</v>
      </c>
      <c r="U11" s="8" t="s">
        <v>132</v>
      </c>
      <c r="V11" s="23" t="s">
        <v>133</v>
      </c>
      <c r="X11" s="8" t="s">
        <v>134</v>
      </c>
      <c r="Y11" s="8" t="s">
        <v>135</v>
      </c>
      <c r="Z11" s="8" t="s">
        <v>136</v>
      </c>
      <c r="AC11" s="8" t="s">
        <v>137</v>
      </c>
    </row>
    <row r="12" spans="1:31" x14ac:dyDescent="0.35">
      <c r="A12" t="s">
        <v>29</v>
      </c>
      <c r="B12" s="8" t="s">
        <v>138</v>
      </c>
      <c r="C12" s="34" t="str">
        <f t="shared" si="0"/>
        <v>LletyDiogelwch</v>
      </c>
      <c r="D12" t="s">
        <v>46</v>
      </c>
      <c r="E12" t="s">
        <v>29</v>
      </c>
      <c r="G12" t="s">
        <v>139</v>
      </c>
      <c r="T12" s="8" t="s">
        <v>138</v>
      </c>
      <c r="U12" s="8" t="s">
        <v>140</v>
      </c>
      <c r="V12" s="23" t="s">
        <v>141</v>
      </c>
      <c r="X12" s="8" t="s">
        <v>142</v>
      </c>
      <c r="Y12" s="8" t="s">
        <v>143</v>
      </c>
      <c r="Z12" s="8" t="s">
        <v>144</v>
      </c>
      <c r="AC12" s="8" t="s">
        <v>145</v>
      </c>
    </row>
    <row r="13" spans="1:31" x14ac:dyDescent="0.35">
      <c r="A13" t="s">
        <v>29</v>
      </c>
      <c r="B13" s="8" t="s">
        <v>146</v>
      </c>
      <c r="C13" s="34" t="str">
        <f t="shared" si="0"/>
        <v xml:space="preserve">LletyBiliau Dŵr </v>
      </c>
      <c r="D13" t="s">
        <v>46</v>
      </c>
      <c r="E13" t="s">
        <v>29</v>
      </c>
      <c r="T13" s="8" t="s">
        <v>146</v>
      </c>
      <c r="U13" s="8" t="s">
        <v>147</v>
      </c>
      <c r="V13" s="23" t="s">
        <v>148</v>
      </c>
      <c r="X13" s="8" t="s">
        <v>149</v>
      </c>
      <c r="Y13" s="8" t="s">
        <v>150</v>
      </c>
      <c r="Z13" s="8" t="s">
        <v>151</v>
      </c>
    </row>
    <row r="14" spans="1:31" x14ac:dyDescent="0.35">
      <c r="A14" t="s">
        <v>29</v>
      </c>
      <c r="B14" s="8" t="s">
        <v>152</v>
      </c>
      <c r="C14" s="34" t="str">
        <f t="shared" si="0"/>
        <v>LletyCyfleustodau</v>
      </c>
      <c r="D14" t="s">
        <v>46</v>
      </c>
      <c r="E14" t="s">
        <v>29</v>
      </c>
      <c r="T14" s="8" t="s">
        <v>152</v>
      </c>
      <c r="V14" s="23" t="s">
        <v>153</v>
      </c>
      <c r="X14" s="8" t="s">
        <v>154</v>
      </c>
      <c r="Y14" s="8" t="s">
        <v>155</v>
      </c>
      <c r="Z14" s="8" t="s">
        <v>156</v>
      </c>
    </row>
    <row r="15" spans="1:31" x14ac:dyDescent="0.35">
      <c r="B15" s="5" t="s">
        <v>157</v>
      </c>
      <c r="C15" s="34" t="str">
        <f t="shared" si="0"/>
        <v>Gweinyddu</v>
      </c>
      <c r="V15" s="23" t="s">
        <v>158</v>
      </c>
      <c r="X15" s="8" t="s">
        <v>159</v>
      </c>
      <c r="Y15" s="8" t="s">
        <v>160</v>
      </c>
      <c r="Z15" s="8" t="s">
        <v>161</v>
      </c>
    </row>
    <row r="16" spans="1:31" x14ac:dyDescent="0.35">
      <c r="A16" t="s">
        <v>157</v>
      </c>
      <c r="B16" s="8" t="s">
        <v>51</v>
      </c>
      <c r="C16" s="34" t="str">
        <f t="shared" si="0"/>
        <v>GweinydduGwasanaethau Canolog</v>
      </c>
      <c r="D16" t="s">
        <v>46</v>
      </c>
      <c r="E16" t="s">
        <v>157</v>
      </c>
      <c r="G16" t="s">
        <v>162</v>
      </c>
      <c r="O16" s="26" t="s">
        <v>163</v>
      </c>
      <c r="V16" s="23" t="s">
        <v>164</v>
      </c>
      <c r="X16" s="8" t="s">
        <v>165</v>
      </c>
      <c r="Y16" s="8" t="s">
        <v>153</v>
      </c>
      <c r="Z16" s="8" t="s">
        <v>166</v>
      </c>
    </row>
    <row r="17" spans="1:26" x14ac:dyDescent="0.35">
      <c r="A17" t="s">
        <v>157</v>
      </c>
      <c r="B17" s="8" t="s">
        <v>65</v>
      </c>
      <c r="C17" s="34" t="str">
        <f t="shared" si="0"/>
        <v>GweinydduDefnyddiau traul</v>
      </c>
      <c r="D17" t="s">
        <v>46</v>
      </c>
      <c r="E17" t="s">
        <v>157</v>
      </c>
      <c r="G17" t="s">
        <v>32</v>
      </c>
      <c r="H17" t="s">
        <v>167</v>
      </c>
      <c r="I17" t="s">
        <v>87</v>
      </c>
      <c r="O17" t="s">
        <v>29</v>
      </c>
      <c r="P17" t="s">
        <v>168</v>
      </c>
      <c r="V17" s="23" t="s">
        <v>169</v>
      </c>
      <c r="X17" s="8" t="s">
        <v>170</v>
      </c>
      <c r="Y17" s="8" t="s">
        <v>171</v>
      </c>
      <c r="Z17" s="8" t="s">
        <v>172</v>
      </c>
    </row>
    <row r="18" spans="1:26" x14ac:dyDescent="0.35">
      <c r="A18" t="s">
        <v>157</v>
      </c>
      <c r="B18" s="8" t="s">
        <v>77</v>
      </c>
      <c r="C18" s="34" t="str">
        <f t="shared" si="0"/>
        <v>GweinydduPrydlesi Cyfarpar (nid yw elw a wneir yn gymwys)</v>
      </c>
      <c r="D18" t="s">
        <v>46</v>
      </c>
      <c r="E18" t="s">
        <v>157</v>
      </c>
      <c r="G18" t="s">
        <v>48</v>
      </c>
      <c r="H18" t="s">
        <v>173</v>
      </c>
      <c r="I18" t="s">
        <v>98</v>
      </c>
      <c r="K18" s="27" t="str">
        <f>"1"</f>
        <v>1</v>
      </c>
      <c r="L18" t="s">
        <v>174</v>
      </c>
      <c r="O18" s="5" t="s">
        <v>157</v>
      </c>
      <c r="P18" t="s">
        <v>175</v>
      </c>
      <c r="V18" s="23" t="s">
        <v>176</v>
      </c>
      <c r="X18" s="8" t="s">
        <v>177</v>
      </c>
      <c r="Y18" s="8" t="s">
        <v>178</v>
      </c>
      <c r="Z18" s="8" t="s">
        <v>179</v>
      </c>
    </row>
    <row r="19" spans="1:26" x14ac:dyDescent="0.35">
      <c r="A19" t="s">
        <v>157</v>
      </c>
      <c r="B19" s="8" t="s">
        <v>88</v>
      </c>
      <c r="C19" s="34" t="str">
        <f t="shared" si="0"/>
        <v>GweinydduFfacs</v>
      </c>
      <c r="D19" t="s">
        <v>46</v>
      </c>
      <c r="E19" t="s">
        <v>157</v>
      </c>
      <c r="G19" t="s">
        <v>63</v>
      </c>
      <c r="H19" t="s">
        <v>108</v>
      </c>
      <c r="I19" t="s">
        <v>180</v>
      </c>
      <c r="K19" s="27" t="str">
        <f>"2"</f>
        <v>2</v>
      </c>
      <c r="L19" t="s">
        <v>181</v>
      </c>
      <c r="O19" s="5" t="s">
        <v>182</v>
      </c>
      <c r="P19" t="s">
        <v>183</v>
      </c>
      <c r="V19" s="23" t="s">
        <v>184</v>
      </c>
      <c r="X19" s="8" t="s">
        <v>185</v>
      </c>
      <c r="Z19" s="8" t="s">
        <v>186</v>
      </c>
    </row>
    <row r="20" spans="1:26" x14ac:dyDescent="0.35">
      <c r="A20" t="s">
        <v>157</v>
      </c>
      <c r="B20" s="8" t="s">
        <v>99</v>
      </c>
      <c r="C20" s="34" t="str">
        <f t="shared" si="0"/>
        <v>GweinydduYswiriant</v>
      </c>
      <c r="D20" t="s">
        <v>46</v>
      </c>
      <c r="E20" t="s">
        <v>157</v>
      </c>
      <c r="G20" t="s">
        <v>75</v>
      </c>
      <c r="I20" t="s">
        <v>187</v>
      </c>
      <c r="K20" s="27" t="str">
        <f>"3"</f>
        <v>3</v>
      </c>
      <c r="L20" t="s">
        <v>188</v>
      </c>
      <c r="O20" s="6" t="s">
        <v>189</v>
      </c>
      <c r="P20" t="s">
        <v>190</v>
      </c>
      <c r="X20" s="8" t="s">
        <v>191</v>
      </c>
      <c r="Z20" s="8" t="s">
        <v>192</v>
      </c>
    </row>
    <row r="21" spans="1:26" x14ac:dyDescent="0.35">
      <c r="A21" t="s">
        <v>157</v>
      </c>
      <c r="B21" s="8" t="s">
        <v>109</v>
      </c>
      <c r="C21" s="34" t="str">
        <f t="shared" si="0"/>
        <v>GweinydduCyfnodolion, Cyfeirlyfrau  a Chyhoeddiadau</v>
      </c>
      <c r="D21" t="s">
        <v>46</v>
      </c>
      <c r="E21" t="s">
        <v>157</v>
      </c>
      <c r="K21" s="27" t="str">
        <f>"4"</f>
        <v>4</v>
      </c>
      <c r="L21" t="s">
        <v>193</v>
      </c>
      <c r="O21" s="6" t="s">
        <v>194</v>
      </c>
      <c r="P21" t="s">
        <v>195</v>
      </c>
      <c r="X21" s="8" t="s">
        <v>196</v>
      </c>
      <c r="Z21" s="8" t="s">
        <v>197</v>
      </c>
    </row>
    <row r="22" spans="1:26" x14ac:dyDescent="0.35">
      <c r="A22" t="s">
        <v>157</v>
      </c>
      <c r="B22" s="8" t="s">
        <v>116</v>
      </c>
      <c r="C22" s="34" t="str">
        <f t="shared" si="0"/>
        <v>GweinydduFfonau Symudol</v>
      </c>
      <c r="D22" t="s">
        <v>46</v>
      </c>
      <c r="E22" t="s">
        <v>157</v>
      </c>
      <c r="K22" s="27" t="str">
        <f>"5"</f>
        <v>5</v>
      </c>
      <c r="L22" t="s">
        <v>198</v>
      </c>
      <c r="O22" s="6" t="s">
        <v>199</v>
      </c>
      <c r="P22" t="s">
        <v>200</v>
      </c>
    </row>
    <row r="23" spans="1:26" x14ac:dyDescent="0.35">
      <c r="A23" t="s">
        <v>157</v>
      </c>
      <c r="B23" s="8" t="s">
        <v>124</v>
      </c>
      <c r="C23" s="34" t="str">
        <f t="shared" si="0"/>
        <v>GweinydduLlungopïo</v>
      </c>
      <c r="D23" t="s">
        <v>46</v>
      </c>
      <c r="E23" t="s">
        <v>157</v>
      </c>
      <c r="G23" t="s">
        <v>201</v>
      </c>
      <c r="K23" s="27" t="str">
        <f>"6"</f>
        <v>6</v>
      </c>
      <c r="L23" t="s">
        <v>202</v>
      </c>
      <c r="O23" s="6" t="s">
        <v>144</v>
      </c>
      <c r="P23" t="s">
        <v>203</v>
      </c>
    </row>
    <row r="24" spans="1:26" x14ac:dyDescent="0.35">
      <c r="A24" t="s">
        <v>157</v>
      </c>
      <c r="B24" s="8" t="s">
        <v>132</v>
      </c>
      <c r="C24" s="34" t="str">
        <f t="shared" si="0"/>
        <v>GweinydduPostio</v>
      </c>
      <c r="D24" t="s">
        <v>46</v>
      </c>
      <c r="E24" t="s">
        <v>157</v>
      </c>
      <c r="G24" t="s">
        <v>204</v>
      </c>
      <c r="K24" s="27" t="str">
        <f>"7"</f>
        <v>7</v>
      </c>
      <c r="L24" t="s">
        <v>205</v>
      </c>
      <c r="O24" s="6" t="s">
        <v>57</v>
      </c>
      <c r="P24" t="s">
        <v>206</v>
      </c>
    </row>
    <row r="25" spans="1:26" x14ac:dyDescent="0.35">
      <c r="A25" t="s">
        <v>157</v>
      </c>
      <c r="B25" s="8" t="s">
        <v>140</v>
      </c>
      <c r="C25" s="34" t="str">
        <f t="shared" si="0"/>
        <v>GweinydduOffer Swyddfa</v>
      </c>
      <c r="D25" t="s">
        <v>46</v>
      </c>
      <c r="E25" t="s">
        <v>157</v>
      </c>
      <c r="O25" s="6" t="s">
        <v>25</v>
      </c>
      <c r="P25" t="s">
        <v>207</v>
      </c>
    </row>
    <row r="26" spans="1:26" x14ac:dyDescent="0.35">
      <c r="A26" t="s">
        <v>157</v>
      </c>
      <c r="B26" s="8" t="s">
        <v>147</v>
      </c>
      <c r="C26" s="34" t="str">
        <f t="shared" si="0"/>
        <v>GweinydduFfôn</v>
      </c>
      <c r="D26" t="s">
        <v>46</v>
      </c>
      <c r="E26" t="s">
        <v>157</v>
      </c>
      <c r="O26" s="6" t="s">
        <v>208</v>
      </c>
      <c r="P26" t="s">
        <v>209</v>
      </c>
    </row>
    <row r="27" spans="1:26" x14ac:dyDescent="0.35">
      <c r="B27" s="5" t="s">
        <v>19</v>
      </c>
      <c r="C27" s="34" t="str">
        <f t="shared" si="0"/>
        <v>Estates</v>
      </c>
      <c r="K27" s="27" t="str">
        <f>"1"</f>
        <v>1</v>
      </c>
      <c r="L27" t="s">
        <v>174</v>
      </c>
      <c r="O27" s="6" t="s">
        <v>210</v>
      </c>
      <c r="P27" t="s">
        <v>211</v>
      </c>
    </row>
    <row r="28" spans="1:26" x14ac:dyDescent="0.35">
      <c r="A28" t="s">
        <v>182</v>
      </c>
      <c r="B28" s="8" t="s">
        <v>52</v>
      </c>
      <c r="C28" s="34" t="str">
        <f t="shared" si="0"/>
        <v>YstadauCynllunio a Rheoli</v>
      </c>
      <c r="D28" t="s">
        <v>50</v>
      </c>
      <c r="E28" t="s">
        <v>182</v>
      </c>
      <c r="K28" s="27" t="str">
        <f>"2"</f>
        <v>2</v>
      </c>
      <c r="L28" t="s">
        <v>181</v>
      </c>
      <c r="O28" s="6" t="s">
        <v>212</v>
      </c>
      <c r="P28" t="s">
        <v>213</v>
      </c>
    </row>
    <row r="29" spans="1:26" x14ac:dyDescent="0.35">
      <c r="A29" t="s">
        <v>182</v>
      </c>
      <c r="B29" s="8" t="s">
        <v>66</v>
      </c>
      <c r="C29" s="34" t="str">
        <f t="shared" si="0"/>
        <v>YstadauMaterion a Gwelliannau Amgylcheddol</v>
      </c>
      <c r="D29" t="s">
        <v>46</v>
      </c>
      <c r="E29" t="s">
        <v>182</v>
      </c>
      <c r="K29" s="27" t="str">
        <f>"4"</f>
        <v>4</v>
      </c>
      <c r="L29" t="s">
        <v>193</v>
      </c>
    </row>
    <row r="30" spans="1:26" x14ac:dyDescent="0.35">
      <c r="A30" t="s">
        <v>182</v>
      </c>
      <c r="B30" s="8" t="s">
        <v>78</v>
      </c>
      <c r="C30" s="34" t="str">
        <f t="shared" si="0"/>
        <v>YstadauTirlunio</v>
      </c>
      <c r="D30" t="s">
        <v>46</v>
      </c>
      <c r="E30" t="s">
        <v>182</v>
      </c>
      <c r="K30" s="27" t="str">
        <f>"5"</f>
        <v>5</v>
      </c>
      <c r="L30" t="s">
        <v>174</v>
      </c>
    </row>
    <row r="31" spans="1:26" x14ac:dyDescent="0.35">
      <c r="A31" t="s">
        <v>182</v>
      </c>
      <c r="B31" s="8" t="s">
        <v>89</v>
      </c>
      <c r="C31" s="34" t="str">
        <f t="shared" si="0"/>
        <v xml:space="preserve">YstadauRhagbaratoadau </v>
      </c>
      <c r="D31" t="s">
        <v>50</v>
      </c>
      <c r="E31" t="s">
        <v>182</v>
      </c>
      <c r="K31" s="27" t="str">
        <f>"6"</f>
        <v>6</v>
      </c>
      <c r="L31" t="s">
        <v>193</v>
      </c>
    </row>
    <row r="32" spans="1:26" x14ac:dyDescent="0.35">
      <c r="A32" t="s">
        <v>182</v>
      </c>
      <c r="B32" s="23" t="s">
        <v>100</v>
      </c>
      <c r="C32" s="34" t="str">
        <f t="shared" si="0"/>
        <v>YstadauAdeiladau</v>
      </c>
      <c r="D32" t="s">
        <v>49</v>
      </c>
      <c r="E32" t="s">
        <v>182</v>
      </c>
      <c r="K32" s="27" t="str">
        <f>"7"</f>
        <v>7</v>
      </c>
      <c r="L32" t="s">
        <v>181</v>
      </c>
    </row>
    <row r="33" spans="1:5" x14ac:dyDescent="0.35">
      <c r="A33" t="s">
        <v>182</v>
      </c>
      <c r="B33" s="23" t="s">
        <v>110</v>
      </c>
      <c r="C33" s="34" t="str">
        <f t="shared" si="0"/>
        <v>YstadauPrynu Adeiladau</v>
      </c>
      <c r="D33" t="s">
        <v>49</v>
      </c>
      <c r="E33" t="s">
        <v>182</v>
      </c>
    </row>
    <row r="34" spans="1:5" x14ac:dyDescent="0.35">
      <c r="A34" t="s">
        <v>182</v>
      </c>
      <c r="B34" s="23" t="s">
        <v>117</v>
      </c>
      <c r="C34" s="34" t="str">
        <f t="shared" si="0"/>
        <v>YstadauCostau Adeiladu</v>
      </c>
      <c r="D34" t="s">
        <v>49</v>
      </c>
      <c r="E34" t="s">
        <v>182</v>
      </c>
    </row>
    <row r="35" spans="1:5" x14ac:dyDescent="0.35">
      <c r="A35" t="s">
        <v>182</v>
      </c>
      <c r="B35" s="23" t="s">
        <v>125</v>
      </c>
      <c r="C35" s="34" t="str">
        <f t="shared" si="0"/>
        <v>YstadauSeilwaith</v>
      </c>
      <c r="D35" t="s">
        <v>49</v>
      </c>
      <c r="E35" t="s">
        <v>182</v>
      </c>
    </row>
    <row r="36" spans="1:5" x14ac:dyDescent="0.35">
      <c r="A36" t="s">
        <v>182</v>
      </c>
      <c r="B36" s="23" t="s">
        <v>133</v>
      </c>
      <c r="C36" s="34" t="str">
        <f t="shared" si="0"/>
        <v>YstadauCostau Gosod</v>
      </c>
      <c r="D36" t="s">
        <v>49</v>
      </c>
      <c r="E36" t="s">
        <v>182</v>
      </c>
    </row>
    <row r="37" spans="1:5" x14ac:dyDescent="0.35">
      <c r="A37" t="s">
        <v>182</v>
      </c>
      <c r="B37" s="23" t="s">
        <v>141</v>
      </c>
      <c r="C37" s="34" t="str">
        <f t="shared" si="0"/>
        <v>YstadauPrynu Tir hyd at 10% o gost y prosiect</v>
      </c>
      <c r="D37" t="s">
        <v>49</v>
      </c>
      <c r="E37" t="s">
        <v>182</v>
      </c>
    </row>
    <row r="38" spans="1:5" x14ac:dyDescent="0.35">
      <c r="A38" t="s">
        <v>182</v>
      </c>
      <c r="B38" s="23" t="s">
        <v>148</v>
      </c>
      <c r="C38" s="34" t="str">
        <f t="shared" si="0"/>
        <v xml:space="preserve">YstadauPrydlesu Eiddo  </v>
      </c>
      <c r="D38" t="s">
        <v>49</v>
      </c>
      <c r="E38" t="s">
        <v>182</v>
      </c>
    </row>
    <row r="39" spans="1:5" x14ac:dyDescent="0.35">
      <c r="A39" t="s">
        <v>182</v>
      </c>
      <c r="B39" s="23" t="s">
        <v>153</v>
      </c>
      <c r="C39" s="34" t="str">
        <f t="shared" si="0"/>
        <v>YstadauFfioedd Proffesiynol sy'n gysylltiedig â phrynu tir ac adeiladau</v>
      </c>
      <c r="D39" t="s">
        <v>49</v>
      </c>
      <c r="E39" t="s">
        <v>182</v>
      </c>
    </row>
    <row r="40" spans="1:5" x14ac:dyDescent="0.35">
      <c r="A40" t="s">
        <v>182</v>
      </c>
      <c r="B40" s="23" t="s">
        <v>158</v>
      </c>
      <c r="C40" s="34" t="str">
        <f t="shared" si="0"/>
        <v>YstadauDarparu Gwasanaethau</v>
      </c>
      <c r="D40" t="s">
        <v>50</v>
      </c>
      <c r="E40" t="s">
        <v>182</v>
      </c>
    </row>
    <row r="41" spans="1:5" x14ac:dyDescent="0.35">
      <c r="A41" t="s">
        <v>182</v>
      </c>
      <c r="B41" s="23" t="s">
        <v>164</v>
      </c>
      <c r="C41" s="34" t="str">
        <f t="shared" si="0"/>
        <v>YstadauArchwilio Safleoedd</v>
      </c>
      <c r="D41" t="s">
        <v>50</v>
      </c>
      <c r="E41" t="s">
        <v>182</v>
      </c>
    </row>
    <row r="42" spans="1:5" x14ac:dyDescent="0.35">
      <c r="A42" t="s">
        <v>182</v>
      </c>
      <c r="B42" s="23" t="s">
        <v>169</v>
      </c>
      <c r="C42" s="34" t="str">
        <f t="shared" si="0"/>
        <v>YstadauParatoi Safle</v>
      </c>
      <c r="D42" t="s">
        <v>50</v>
      </c>
      <c r="E42" t="s">
        <v>182</v>
      </c>
    </row>
    <row r="43" spans="1:5" x14ac:dyDescent="0.35">
      <c r="A43" t="s">
        <v>182</v>
      </c>
      <c r="B43" s="23" t="s">
        <v>176</v>
      </c>
      <c r="C43" s="34" t="str">
        <f t="shared" si="0"/>
        <v>YstadauGwaith Safle</v>
      </c>
      <c r="D43" t="s">
        <v>50</v>
      </c>
      <c r="E43" t="s">
        <v>182</v>
      </c>
    </row>
    <row r="44" spans="1:5" x14ac:dyDescent="0.35">
      <c r="A44" t="s">
        <v>182</v>
      </c>
      <c r="B44" s="23" t="s">
        <v>184</v>
      </c>
      <c r="C44" s="34" t="str">
        <f t="shared" si="0"/>
        <v>YstadauOsodedig (Turnkey)</v>
      </c>
      <c r="D44" t="s">
        <v>49</v>
      </c>
      <c r="E44" t="s">
        <v>182</v>
      </c>
    </row>
    <row r="45" spans="1:5" x14ac:dyDescent="0.35">
      <c r="B45" s="6" t="s">
        <v>20</v>
      </c>
      <c r="C45" s="34" t="str">
        <f t="shared" si="0"/>
        <v>HR</v>
      </c>
    </row>
    <row r="46" spans="1:5" x14ac:dyDescent="0.35">
      <c r="A46" t="s">
        <v>189</v>
      </c>
      <c r="B46" s="8" t="s">
        <v>53</v>
      </c>
      <c r="C46" s="34" t="str">
        <f t="shared" si="0"/>
        <v>Adnoddau dynolRecriwtio</v>
      </c>
      <c r="D46" t="s">
        <v>46</v>
      </c>
      <c r="E46" t="s">
        <v>189</v>
      </c>
    </row>
    <row r="47" spans="1:5" x14ac:dyDescent="0.35">
      <c r="A47" t="s">
        <v>189</v>
      </c>
      <c r="B47" s="8" t="s">
        <v>67</v>
      </c>
      <c r="C47" s="34" t="str">
        <f t="shared" si="0"/>
        <v>Adnoddau dynolHyfforddiant</v>
      </c>
      <c r="D47" t="s">
        <v>46</v>
      </c>
      <c r="E47" t="s">
        <v>189</v>
      </c>
    </row>
    <row r="48" spans="1:5" x14ac:dyDescent="0.35">
      <c r="A48" t="s">
        <v>189</v>
      </c>
      <c r="B48" s="8" t="s">
        <v>79</v>
      </c>
      <c r="C48" s="34" t="str">
        <f t="shared" si="0"/>
        <v>Adnoddau dynolCyrsiau Hyfforddi</v>
      </c>
      <c r="D48" t="s">
        <v>46</v>
      </c>
      <c r="E48" t="s">
        <v>189</v>
      </c>
    </row>
    <row r="49" spans="1:5" x14ac:dyDescent="0.35">
      <c r="A49" t="s">
        <v>189</v>
      </c>
      <c r="B49" s="8" t="s">
        <v>90</v>
      </c>
      <c r="C49" s="34" t="str">
        <f t="shared" si="0"/>
        <v>Adnoddau dynolDeunyddiau Hyfforddi</v>
      </c>
      <c r="D49" t="s">
        <v>46</v>
      </c>
      <c r="E49" t="s">
        <v>189</v>
      </c>
    </row>
    <row r="50" spans="1:5" x14ac:dyDescent="0.35">
      <c r="A50" t="s">
        <v>189</v>
      </c>
      <c r="B50" s="8" t="s">
        <v>101</v>
      </c>
      <c r="C50" s="34" t="str">
        <f t="shared" si="0"/>
        <v xml:space="preserve">Adnoddau dynolTaliadau Diswyddo </v>
      </c>
      <c r="D50" t="s">
        <v>46</v>
      </c>
      <c r="E50" t="s">
        <v>189</v>
      </c>
    </row>
    <row r="51" spans="1:5" x14ac:dyDescent="0.35">
      <c r="A51" t="s">
        <v>189</v>
      </c>
      <c r="B51" s="8" t="s">
        <v>111</v>
      </c>
      <c r="C51" s="34" t="str">
        <f t="shared" si="0"/>
        <v>Adnoddau dynolTâl Salwch Statudol</v>
      </c>
      <c r="D51" t="s">
        <v>46</v>
      </c>
      <c r="E51" t="s">
        <v>189</v>
      </c>
    </row>
    <row r="52" spans="1:5" x14ac:dyDescent="0.35">
      <c r="A52" t="s">
        <v>189</v>
      </c>
      <c r="B52" s="8" t="s">
        <v>118</v>
      </c>
      <c r="C52" s="34" t="str">
        <f t="shared" si="0"/>
        <v>Adnoddau dynolTâl Mamolaeth Statudol</v>
      </c>
      <c r="D52" t="s">
        <v>46</v>
      </c>
      <c r="E52" t="s">
        <v>189</v>
      </c>
    </row>
    <row r="53" spans="1:5" x14ac:dyDescent="0.35">
      <c r="B53" s="6" t="s">
        <v>21</v>
      </c>
      <c r="C53" s="34" t="str">
        <f t="shared" si="0"/>
        <v>ICT</v>
      </c>
    </row>
    <row r="54" spans="1:5" x14ac:dyDescent="0.35">
      <c r="A54" t="s">
        <v>194</v>
      </c>
      <c r="B54" s="8" t="s">
        <v>54</v>
      </c>
      <c r="C54" s="34" t="str">
        <f t="shared" si="0"/>
        <v>TGCHTelegyfathrebiadau Gweithredol</v>
      </c>
      <c r="D54" t="s">
        <v>46</v>
      </c>
      <c r="E54" t="s">
        <v>194</v>
      </c>
    </row>
    <row r="55" spans="1:5" x14ac:dyDescent="0.35">
      <c r="A55" t="s">
        <v>194</v>
      </c>
      <c r="B55" s="8" t="s">
        <v>68</v>
      </c>
      <c r="C55" s="34" t="str">
        <f t="shared" si="0"/>
        <v>TGCHAtgyweirio Cyfrifiaduron</v>
      </c>
      <c r="D55" t="s">
        <v>46</v>
      </c>
      <c r="E55" t="s">
        <v>194</v>
      </c>
    </row>
    <row r="56" spans="1:5" x14ac:dyDescent="0.35">
      <c r="A56" t="s">
        <v>194</v>
      </c>
      <c r="B56" s="8" t="s">
        <v>80</v>
      </c>
      <c r="C56" s="34" t="str">
        <f t="shared" si="0"/>
        <v>TGCHCynnal a Chadw Cyfrifiaduron</v>
      </c>
      <c r="D56" t="s">
        <v>46</v>
      </c>
      <c r="E56" t="s">
        <v>194</v>
      </c>
    </row>
    <row r="57" spans="1:5" x14ac:dyDescent="0.35">
      <c r="A57" t="s">
        <v>194</v>
      </c>
      <c r="B57" s="8" t="s">
        <v>91</v>
      </c>
      <c r="C57" s="34" t="str">
        <f t="shared" si="0"/>
        <v>TGCHCronfeydd Data</v>
      </c>
      <c r="D57" t="s">
        <v>46</v>
      </c>
      <c r="E57" t="s">
        <v>194</v>
      </c>
    </row>
    <row r="58" spans="1:5" x14ac:dyDescent="0.35">
      <c r="A58" t="s">
        <v>194</v>
      </c>
      <c r="B58" s="8" t="s">
        <v>102</v>
      </c>
      <c r="C58" s="34" t="str">
        <f t="shared" si="0"/>
        <v>TGCHGwasanaethau e-Fasnach</v>
      </c>
      <c r="D58" t="s">
        <v>46</v>
      </c>
      <c r="E58" t="s">
        <v>194</v>
      </c>
    </row>
    <row r="59" spans="1:5" x14ac:dyDescent="0.35">
      <c r="A59" t="s">
        <v>194</v>
      </c>
      <c r="B59" s="8" t="s">
        <v>112</v>
      </c>
      <c r="C59" s="34" t="str">
        <f t="shared" si="0"/>
        <v>TGCHDefnyddiau traul TGCh</v>
      </c>
      <c r="D59" t="s">
        <v>46</v>
      </c>
      <c r="E59" t="s">
        <v>194</v>
      </c>
    </row>
    <row r="60" spans="1:5" x14ac:dyDescent="0.35">
      <c r="A60" t="s">
        <v>194</v>
      </c>
      <c r="B60" s="8" t="s">
        <v>119</v>
      </c>
      <c r="C60" s="34" t="str">
        <f t="shared" si="0"/>
        <v>TGCHRhentu Offer TGCh (nid yw elw a wneir yn gymwys)</v>
      </c>
      <c r="D60" t="s">
        <v>46</v>
      </c>
      <c r="E60" t="s">
        <v>194</v>
      </c>
    </row>
    <row r="61" spans="1:5" x14ac:dyDescent="0.35">
      <c r="A61" t="s">
        <v>194</v>
      </c>
      <c r="B61" s="8" t="s">
        <v>126</v>
      </c>
      <c r="C61" s="34" t="str">
        <f t="shared" si="0"/>
        <v>TGCHCostau Rhyngrwyd</v>
      </c>
      <c r="D61" t="s">
        <v>46</v>
      </c>
      <c r="E61" t="s">
        <v>194</v>
      </c>
    </row>
    <row r="62" spans="1:5" x14ac:dyDescent="0.35">
      <c r="A62" t="s">
        <v>194</v>
      </c>
      <c r="B62" s="8" t="s">
        <v>134</v>
      </c>
      <c r="C62" s="34" t="str">
        <f t="shared" si="0"/>
        <v>TGCHTrwyddedau</v>
      </c>
      <c r="D62" t="s">
        <v>46</v>
      </c>
      <c r="E62" t="s">
        <v>194</v>
      </c>
    </row>
    <row r="63" spans="1:5" x14ac:dyDescent="0.35">
      <c r="A63" t="s">
        <v>194</v>
      </c>
      <c r="B63" s="8" t="s">
        <v>142</v>
      </c>
      <c r="C63" s="34" t="str">
        <f t="shared" si="0"/>
        <v>TGCHRhentu Llinell</v>
      </c>
      <c r="D63" t="s">
        <v>46</v>
      </c>
      <c r="E63" t="s">
        <v>194</v>
      </c>
    </row>
    <row r="64" spans="1:5" x14ac:dyDescent="0.35">
      <c r="A64" t="s">
        <v>194</v>
      </c>
      <c r="B64" s="8" t="s">
        <v>149</v>
      </c>
      <c r="C64" s="34" t="str">
        <f t="shared" si="0"/>
        <v>TGCHTelegyfathrebiadau Goddefol</v>
      </c>
      <c r="D64" t="s">
        <v>46</v>
      </c>
      <c r="E64" t="s">
        <v>194</v>
      </c>
    </row>
    <row r="65" spans="1:5" x14ac:dyDescent="0.35">
      <c r="A65" t="s">
        <v>194</v>
      </c>
      <c r="B65" s="8" t="s">
        <v>154</v>
      </c>
      <c r="C65" s="34" t="str">
        <f t="shared" si="0"/>
        <v>TGCHMeddalwedd</v>
      </c>
      <c r="D65" t="s">
        <v>46</v>
      </c>
      <c r="E65" t="s">
        <v>194</v>
      </c>
    </row>
    <row r="66" spans="1:5" x14ac:dyDescent="0.35">
      <c r="A66" t="s">
        <v>194</v>
      </c>
      <c r="B66" s="8" t="s">
        <v>159</v>
      </c>
      <c r="C66" s="34" t="str">
        <f t="shared" si="0"/>
        <v>TGCHDatblygu Meddalwedd</v>
      </c>
      <c r="D66" t="s">
        <v>50</v>
      </c>
      <c r="E66" t="s">
        <v>194</v>
      </c>
    </row>
    <row r="67" spans="1:5" x14ac:dyDescent="0.35">
      <c r="A67" t="s">
        <v>194</v>
      </c>
      <c r="B67" s="8" t="s">
        <v>165</v>
      </c>
      <c r="C67" s="34" t="str">
        <f t="shared" si="0"/>
        <v>TGCHTrwyddedau Meddalwedd</v>
      </c>
      <c r="D67" t="s">
        <v>50</v>
      </c>
      <c r="E67" t="s">
        <v>194</v>
      </c>
    </row>
    <row r="68" spans="1:5" x14ac:dyDescent="0.35">
      <c r="A68" t="s">
        <v>194</v>
      </c>
      <c r="B68" s="8" t="s">
        <v>170</v>
      </c>
      <c r="C68" s="34" t="str">
        <f t="shared" ref="C68:C131" si="1">E68&amp;B68</f>
        <v>TGCHPrynu ac Uwchraddio Meddalwedd</v>
      </c>
      <c r="D68" t="s">
        <v>50</v>
      </c>
      <c r="E68" t="s">
        <v>194</v>
      </c>
    </row>
    <row r="69" spans="1:5" x14ac:dyDescent="0.35">
      <c r="A69" t="s">
        <v>194</v>
      </c>
      <c r="B69" s="8" t="s">
        <v>177</v>
      </c>
      <c r="C69" s="34" t="str">
        <f t="shared" si="1"/>
        <v>TGCHCymorth</v>
      </c>
      <c r="D69" t="s">
        <v>46</v>
      </c>
      <c r="E69" t="s">
        <v>194</v>
      </c>
    </row>
    <row r="70" spans="1:5" x14ac:dyDescent="0.35">
      <c r="A70" t="s">
        <v>194</v>
      </c>
      <c r="B70" s="8" t="s">
        <v>185</v>
      </c>
      <c r="C70" s="34" t="str">
        <f t="shared" si="1"/>
        <v>TGCHGweinyddu Gwefannau</v>
      </c>
      <c r="D70" t="s">
        <v>46</v>
      </c>
      <c r="E70" t="s">
        <v>194</v>
      </c>
    </row>
    <row r="71" spans="1:5" x14ac:dyDescent="0.35">
      <c r="A71" t="s">
        <v>194</v>
      </c>
      <c r="B71" s="8" t="s">
        <v>191</v>
      </c>
      <c r="C71" s="34" t="str">
        <f t="shared" si="1"/>
        <v xml:space="preserve">TGCHCostau Gwefannau </v>
      </c>
      <c r="D71" t="s">
        <v>46</v>
      </c>
      <c r="E71" t="s">
        <v>194</v>
      </c>
    </row>
    <row r="72" spans="1:5" x14ac:dyDescent="0.35">
      <c r="A72" t="s">
        <v>194</v>
      </c>
      <c r="B72" s="8" t="s">
        <v>196</v>
      </c>
      <c r="C72" s="34" t="str">
        <f t="shared" si="1"/>
        <v>TGCHPrynu Caledwedd</v>
      </c>
      <c r="D72" t="s">
        <v>49</v>
      </c>
      <c r="E72" t="s">
        <v>194</v>
      </c>
    </row>
    <row r="73" spans="1:5" x14ac:dyDescent="0.35">
      <c r="B73" s="6" t="s">
        <v>22</v>
      </c>
      <c r="C73" s="34" t="str">
        <f t="shared" si="1"/>
        <v>Legal &amp; Professional</v>
      </c>
    </row>
    <row r="74" spans="1:5" x14ac:dyDescent="0.35">
      <c r="A74" t="s">
        <v>199</v>
      </c>
      <c r="B74" s="8" t="s">
        <v>55</v>
      </c>
      <c r="C74" s="34" t="str">
        <f t="shared" si="1"/>
        <v>Cyfreithiol a PhroffesiynolCostau Achredu</v>
      </c>
      <c r="D74" t="s">
        <v>46</v>
      </c>
      <c r="E74" t="s">
        <v>199</v>
      </c>
    </row>
    <row r="75" spans="1:5" x14ac:dyDescent="0.35">
      <c r="A75" t="s">
        <v>199</v>
      </c>
      <c r="B75" s="8" t="s">
        <v>69</v>
      </c>
      <c r="C75" s="34" t="str">
        <f t="shared" si="1"/>
        <v>Cyfreithiol a PhroffesiynolTaliadau Banc a Chyflogres</v>
      </c>
      <c r="D75" t="s">
        <v>46</v>
      </c>
      <c r="E75" t="s">
        <v>199</v>
      </c>
    </row>
    <row r="76" spans="1:5" x14ac:dyDescent="0.35">
      <c r="A76" t="s">
        <v>199</v>
      </c>
      <c r="B76" s="8" t="s">
        <v>81</v>
      </c>
      <c r="C76" s="34" t="str">
        <f t="shared" si="1"/>
        <v>Cyfreithiol a PhroffesiynolFfioedd Ymgynghori</v>
      </c>
      <c r="D76" t="s">
        <v>46</v>
      </c>
      <c r="E76" t="s">
        <v>199</v>
      </c>
    </row>
    <row r="77" spans="1:5" x14ac:dyDescent="0.35">
      <c r="A77" t="s">
        <v>199</v>
      </c>
      <c r="B77" s="8" t="s">
        <v>92</v>
      </c>
      <c r="C77" s="34" t="str">
        <f t="shared" si="1"/>
        <v>Cyfreithiol a PhroffesiynolCost Cyllid</v>
      </c>
      <c r="D77" t="s">
        <v>46</v>
      </c>
      <c r="E77" t="s">
        <v>199</v>
      </c>
    </row>
    <row r="78" spans="1:5" x14ac:dyDescent="0.35">
      <c r="A78" t="s">
        <v>199</v>
      </c>
      <c r="B78" s="8" t="s">
        <v>103</v>
      </c>
      <c r="C78" s="34" t="str">
        <f t="shared" si="1"/>
        <v>Cyfreithiol a PhroffesiynolLlog sy'n Daladwy</v>
      </c>
      <c r="D78" t="s">
        <v>46</v>
      </c>
      <c r="E78" t="s">
        <v>199</v>
      </c>
    </row>
    <row r="79" spans="1:5" x14ac:dyDescent="0.35">
      <c r="A79" t="s">
        <v>199</v>
      </c>
      <c r="B79" s="8" t="s">
        <v>99</v>
      </c>
      <c r="C79" s="34" t="str">
        <f t="shared" si="1"/>
        <v>Cyfreithiol a PhroffesiynolYswiriant</v>
      </c>
      <c r="D79" t="s">
        <v>46</v>
      </c>
      <c r="E79" t="s">
        <v>199</v>
      </c>
    </row>
    <row r="80" spans="1:5" x14ac:dyDescent="0.35">
      <c r="A80" t="s">
        <v>199</v>
      </c>
      <c r="B80" s="8" t="s">
        <v>120</v>
      </c>
      <c r="C80" s="34" t="str">
        <f t="shared" si="1"/>
        <v xml:space="preserve">Cyfreithiol a PhroffesiynolGwasanaethau Caffael </v>
      </c>
      <c r="D80" t="s">
        <v>46</v>
      </c>
      <c r="E80" t="s">
        <v>199</v>
      </c>
    </row>
    <row r="81" spans="1:5" x14ac:dyDescent="0.35">
      <c r="A81" t="s">
        <v>199</v>
      </c>
      <c r="B81" s="8" t="s">
        <v>127</v>
      </c>
      <c r="C81" s="34" t="str">
        <f t="shared" si="1"/>
        <v>Cyfreithiol a PhroffesiynolFfioedd Cyfreithiol a Phroffesiynol</v>
      </c>
      <c r="D81" t="s">
        <v>46</v>
      </c>
      <c r="E81" t="s">
        <v>199</v>
      </c>
    </row>
    <row r="82" spans="1:5" x14ac:dyDescent="0.35">
      <c r="A82" t="s">
        <v>199</v>
      </c>
      <c r="B82" s="8" t="s">
        <v>135</v>
      </c>
      <c r="C82" s="34" t="str">
        <f t="shared" si="1"/>
        <v>Cyfreithiol a PhroffesiynolFfioedd Rheoli</v>
      </c>
      <c r="D82" t="s">
        <v>46</v>
      </c>
      <c r="E82" t="s">
        <v>199</v>
      </c>
    </row>
    <row r="83" spans="1:5" x14ac:dyDescent="0.35">
      <c r="A83" t="s">
        <v>199</v>
      </c>
      <c r="B83" s="8" t="s">
        <v>143</v>
      </c>
      <c r="C83" s="34" t="str">
        <f t="shared" si="1"/>
        <v>Cyfreithiol a PhroffesiynolTanysgrifiadau</v>
      </c>
      <c r="D83" t="s">
        <v>46</v>
      </c>
      <c r="E83" t="s">
        <v>199</v>
      </c>
    </row>
    <row r="84" spans="1:5" x14ac:dyDescent="0.35">
      <c r="A84" t="s">
        <v>199</v>
      </c>
      <c r="B84" s="8" t="s">
        <v>150</v>
      </c>
      <c r="C84" s="34" t="str">
        <f t="shared" si="1"/>
        <v>Cyfreithiol a PhroffesiynolAstudiaethau</v>
      </c>
      <c r="D84" t="s">
        <v>46</v>
      </c>
      <c r="E84" t="s">
        <v>199</v>
      </c>
    </row>
    <row r="85" spans="1:5" x14ac:dyDescent="0.35">
      <c r="A85" t="s">
        <v>199</v>
      </c>
      <c r="B85" s="8" t="s">
        <v>155</v>
      </c>
      <c r="C85" s="34" t="str">
        <f t="shared" si="1"/>
        <v>Cyfreithiol a PhroffesiynolCaffael patentau, trwyddedau, hawlfreintiau, nodau masnach</v>
      </c>
      <c r="D85" t="s">
        <v>49</v>
      </c>
      <c r="E85" t="s">
        <v>199</v>
      </c>
    </row>
    <row r="86" spans="1:5" x14ac:dyDescent="0.35">
      <c r="A86" t="s">
        <v>199</v>
      </c>
      <c r="B86" s="8" t="s">
        <v>160</v>
      </c>
      <c r="C86" s="34" t="str">
        <f t="shared" si="1"/>
        <v>Cyfreithiol a PhroffesiynolFfioedd, Penseiri, Peirianwyr ac Ymgynghorwyr a Ffioedd</v>
      </c>
      <c r="D86" t="s">
        <v>49</v>
      </c>
      <c r="E86" t="s">
        <v>199</v>
      </c>
    </row>
    <row r="87" spans="1:5" x14ac:dyDescent="0.35">
      <c r="A87" t="s">
        <v>199</v>
      </c>
      <c r="B87" s="8" t="s">
        <v>153</v>
      </c>
      <c r="C87" s="34" t="str">
        <f t="shared" si="1"/>
        <v>Cyfreithiol a PhroffesiynolFfioedd Proffesiynol sy'n gysylltiedig â phrynu tir ac adeiladau</v>
      </c>
      <c r="D87" t="s">
        <v>49</v>
      </c>
      <c r="E87" t="s">
        <v>199</v>
      </c>
    </row>
    <row r="88" spans="1:5" x14ac:dyDescent="0.35">
      <c r="A88" t="s">
        <v>199</v>
      </c>
      <c r="B88" s="8" t="s">
        <v>171</v>
      </c>
      <c r="C88" s="34" t="str">
        <f t="shared" si="1"/>
        <v>Cyfreithiol a PhroffesiynolArchwiliadau Safle</v>
      </c>
      <c r="D88" t="s">
        <v>49</v>
      </c>
      <c r="E88" t="s">
        <v>199</v>
      </c>
    </row>
    <row r="89" spans="1:5" x14ac:dyDescent="0.35">
      <c r="A89" t="s">
        <v>199</v>
      </c>
      <c r="B89" s="8" t="s">
        <v>178</v>
      </c>
      <c r="C89" s="34" t="str">
        <f t="shared" si="1"/>
        <v>Cyfreithiol a PhroffesiynolCostau Dylunio Technegol</v>
      </c>
      <c r="D89" t="s">
        <v>49</v>
      </c>
      <c r="E89" t="s">
        <v>199</v>
      </c>
    </row>
    <row r="90" spans="1:5" x14ac:dyDescent="0.35">
      <c r="B90" s="6" t="s">
        <v>214</v>
      </c>
      <c r="C90" s="34" t="str">
        <f t="shared" si="1"/>
        <v>Marketing &amp; Promotion_</v>
      </c>
    </row>
    <row r="91" spans="1:5" x14ac:dyDescent="0.35">
      <c r="B91" s="8" t="s">
        <v>56</v>
      </c>
      <c r="C91" s="34" t="str">
        <f t="shared" si="1"/>
        <v>Marchnata a HyrwyddoHysbysebu a Hyrwyddo</v>
      </c>
      <c r="D91" t="s">
        <v>46</v>
      </c>
      <c r="E91" t="s">
        <v>144</v>
      </c>
    </row>
    <row r="92" spans="1:5" x14ac:dyDescent="0.35">
      <c r="B92" s="8" t="s">
        <v>70</v>
      </c>
      <c r="C92" s="34" t="str">
        <f t="shared" si="1"/>
        <v>Marchnata a HyrwyddoCelf a Dylunio</v>
      </c>
      <c r="D92" t="s">
        <v>46</v>
      </c>
      <c r="E92" t="s">
        <v>144</v>
      </c>
    </row>
    <row r="93" spans="1:5" x14ac:dyDescent="0.35">
      <c r="B93" s="8" t="s">
        <v>82</v>
      </c>
      <c r="C93" s="34" t="str">
        <f t="shared" si="1"/>
        <v xml:space="preserve">Marchnata a HyrwyddoDigwyddiadau Busnes </v>
      </c>
      <c r="D93" t="s">
        <v>46</v>
      </c>
      <c r="E93" t="s">
        <v>144</v>
      </c>
    </row>
    <row r="94" spans="1:5" x14ac:dyDescent="0.35">
      <c r="B94" s="8" t="s">
        <v>93</v>
      </c>
      <c r="C94" s="34" t="str">
        <f t="shared" si="1"/>
        <v>Marchnata a HyrwyddoGweithgareddau Cymunedol</v>
      </c>
      <c r="D94" t="s">
        <v>46</v>
      </c>
      <c r="E94" t="s">
        <v>144</v>
      </c>
    </row>
    <row r="95" spans="1:5" x14ac:dyDescent="0.35">
      <c r="B95" s="8" t="s">
        <v>104</v>
      </c>
      <c r="C95" s="34" t="str">
        <f t="shared" si="1"/>
        <v>Marchnata a HyrwyddoConfensiynau</v>
      </c>
      <c r="D95" t="s">
        <v>46</v>
      </c>
      <c r="E95" t="s">
        <v>144</v>
      </c>
    </row>
    <row r="96" spans="1:5" x14ac:dyDescent="0.35">
      <c r="B96" s="8" t="s">
        <v>113</v>
      </c>
      <c r="C96" s="34" t="str">
        <f t="shared" si="1"/>
        <v>Marchnata a HyrwyddoAdloniant</v>
      </c>
      <c r="D96" t="s">
        <v>46</v>
      </c>
      <c r="E96" t="s">
        <v>144</v>
      </c>
    </row>
    <row r="97" spans="2:5" x14ac:dyDescent="0.35">
      <c r="B97" s="8" t="s">
        <v>121</v>
      </c>
      <c r="C97" s="34" t="str">
        <f t="shared" si="1"/>
        <v>Marchnata a HyrwyddoDigwyddiadau a Gwobrau</v>
      </c>
      <c r="D97" t="s">
        <v>46</v>
      </c>
      <c r="E97" t="s">
        <v>144</v>
      </c>
    </row>
    <row r="98" spans="2:5" x14ac:dyDescent="0.35">
      <c r="B98" s="8" t="s">
        <v>128</v>
      </c>
      <c r="C98" s="34" t="str">
        <f t="shared" si="1"/>
        <v>Marchnata a HyrwyddoArddangosfeydd a Chynadleddau</v>
      </c>
      <c r="D98" t="s">
        <v>46</v>
      </c>
      <c r="E98" t="s">
        <v>144</v>
      </c>
    </row>
    <row r="99" spans="2:5" x14ac:dyDescent="0.35">
      <c r="B99" s="8" t="s">
        <v>136</v>
      </c>
      <c r="C99" s="34" t="str">
        <f t="shared" si="1"/>
        <v>Marchnata a HyrwyddoGwybodaeth a Chyngor</v>
      </c>
      <c r="D99" t="s">
        <v>46</v>
      </c>
      <c r="E99" t="s">
        <v>144</v>
      </c>
    </row>
    <row r="100" spans="2:5" x14ac:dyDescent="0.35">
      <c r="B100" s="8" t="s">
        <v>144</v>
      </c>
      <c r="C100" s="34" t="str">
        <f t="shared" si="1"/>
        <v>Marchnata a HyrwyddoMarchnata a Hyrwyddo</v>
      </c>
      <c r="D100" t="s">
        <v>46</v>
      </c>
      <c r="E100" t="s">
        <v>144</v>
      </c>
    </row>
    <row r="101" spans="2:5" x14ac:dyDescent="0.35">
      <c r="B101" s="8" t="s">
        <v>151</v>
      </c>
      <c r="C101" s="34" t="str">
        <f t="shared" si="1"/>
        <v xml:space="preserve">Marchnata a HyrwyddoCostau Cyfryngau </v>
      </c>
      <c r="D101" t="s">
        <v>46</v>
      </c>
      <c r="E101" t="s">
        <v>144</v>
      </c>
    </row>
    <row r="102" spans="2:5" x14ac:dyDescent="0.35">
      <c r="B102" s="8" t="s">
        <v>156</v>
      </c>
      <c r="C102" s="34" t="str">
        <f t="shared" si="1"/>
        <v>Marchnata a HyrwyddoCyfarfodydd a Chynadleddau</v>
      </c>
      <c r="D102" t="s">
        <v>46</v>
      </c>
      <c r="E102" t="s">
        <v>144</v>
      </c>
    </row>
    <row r="103" spans="2:5" x14ac:dyDescent="0.35">
      <c r="B103" s="8" t="s">
        <v>161</v>
      </c>
      <c r="C103" s="34" t="str">
        <f t="shared" si="1"/>
        <v>Marchnata a HyrwyddoNwyddau a Brandio</v>
      </c>
      <c r="D103" t="s">
        <v>46</v>
      </c>
      <c r="E103" t="s">
        <v>144</v>
      </c>
    </row>
    <row r="104" spans="2:5" x14ac:dyDescent="0.35">
      <c r="B104" s="8" t="s">
        <v>166</v>
      </c>
      <c r="C104" s="34" t="str">
        <f t="shared" si="1"/>
        <v>Marchnata a HyrwyddoGwaith Partneriaeth</v>
      </c>
      <c r="D104" t="s">
        <v>46</v>
      </c>
      <c r="E104" t="s">
        <v>144</v>
      </c>
    </row>
    <row r="105" spans="2:5" x14ac:dyDescent="0.35">
      <c r="B105" s="8" t="s">
        <v>172</v>
      </c>
      <c r="C105" s="34" t="str">
        <f t="shared" si="1"/>
        <v>Marchnata a HyrwyddoCysylltiadau Cyhoeddus ac Argraffu</v>
      </c>
      <c r="D105" t="s">
        <v>46</v>
      </c>
      <c r="E105" t="s">
        <v>144</v>
      </c>
    </row>
    <row r="106" spans="2:5" x14ac:dyDescent="0.35">
      <c r="B106" s="8" t="s">
        <v>179</v>
      </c>
      <c r="C106" s="34" t="str">
        <f t="shared" si="1"/>
        <v>Marchnata a HyrwyddoArgraffu a Reprograffeg</v>
      </c>
      <c r="D106" t="s">
        <v>46</v>
      </c>
      <c r="E106" t="s">
        <v>144</v>
      </c>
    </row>
    <row r="107" spans="2:5" x14ac:dyDescent="0.35">
      <c r="B107" s="8" t="s">
        <v>186</v>
      </c>
      <c r="C107" s="34" t="str">
        <f t="shared" si="1"/>
        <v>Marchnata a HyrwyddoCyhoeddusrwydd</v>
      </c>
      <c r="D107" t="s">
        <v>46</v>
      </c>
      <c r="E107" t="s">
        <v>144</v>
      </c>
    </row>
    <row r="108" spans="2:5" x14ac:dyDescent="0.35">
      <c r="B108" s="8" t="s">
        <v>192</v>
      </c>
      <c r="C108" s="34" t="str">
        <f t="shared" si="1"/>
        <v>Marchnata a HyrwyddoYmchwil</v>
      </c>
      <c r="D108" t="s">
        <v>46</v>
      </c>
      <c r="E108" t="s">
        <v>144</v>
      </c>
    </row>
    <row r="109" spans="2:5" x14ac:dyDescent="0.35">
      <c r="B109" s="8" t="s">
        <v>197</v>
      </c>
      <c r="C109" s="34" t="str">
        <f t="shared" si="1"/>
        <v>Marchnata a HyrwyddoCyfieithiadau a Phrawfddarllen</v>
      </c>
      <c r="D109" t="s">
        <v>46</v>
      </c>
      <c r="E109" t="s">
        <v>144</v>
      </c>
    </row>
    <row r="110" spans="2:5" x14ac:dyDescent="0.35">
      <c r="B110" s="6" t="s">
        <v>215</v>
      </c>
      <c r="C110" s="34" t="str">
        <f t="shared" si="1"/>
        <v>Overheads_</v>
      </c>
    </row>
    <row r="111" spans="2:5" x14ac:dyDescent="0.35">
      <c r="B111" s="14" t="s">
        <v>57</v>
      </c>
      <c r="C111" s="34" t="str">
        <f t="shared" si="1"/>
        <v>GorbenionGorbenion</v>
      </c>
      <c r="D111" t="s">
        <v>46</v>
      </c>
      <c r="E111" t="s">
        <v>57</v>
      </c>
    </row>
    <row r="112" spans="2:5" x14ac:dyDescent="0.35">
      <c r="B112" s="6" t="s">
        <v>25</v>
      </c>
      <c r="C112" s="34" t="str">
        <f t="shared" si="1"/>
        <v>Staff</v>
      </c>
    </row>
    <row r="113" spans="2:5" x14ac:dyDescent="0.35">
      <c r="B113" s="8" t="s">
        <v>58</v>
      </c>
      <c r="C113" s="34" t="str">
        <f t="shared" si="1"/>
        <v>StaffCostau Cyflog Net</v>
      </c>
      <c r="D113" t="s">
        <v>46</v>
      </c>
      <c r="E113" t="s">
        <v>25</v>
      </c>
    </row>
    <row r="114" spans="2:5" x14ac:dyDescent="0.35">
      <c r="B114" s="8" t="s">
        <v>71</v>
      </c>
      <c r="C114" s="34" t="str">
        <f t="shared" si="1"/>
        <v>StaffCyfraniadau pensiwn</v>
      </c>
      <c r="D114" t="s">
        <v>46</v>
      </c>
      <c r="E114" t="s">
        <v>25</v>
      </c>
    </row>
    <row r="115" spans="2:5" x14ac:dyDescent="0.35">
      <c r="B115" s="22" t="s">
        <v>83</v>
      </c>
      <c r="C115" s="34" t="str">
        <f t="shared" si="1"/>
        <v>StaffCyfraniadau Yswiriant Gwladol Cyflogwyr</v>
      </c>
      <c r="D115" t="s">
        <v>46</v>
      </c>
      <c r="E115" t="s">
        <v>25</v>
      </c>
    </row>
    <row r="116" spans="2:5" x14ac:dyDescent="0.35">
      <c r="B116" s="8" t="s">
        <v>94</v>
      </c>
      <c r="C116" s="34" t="str">
        <f t="shared" si="1"/>
        <v>StaffManteision Cytundebol</v>
      </c>
      <c r="D116" t="s">
        <v>46</v>
      </c>
      <c r="E116" t="s">
        <v>25</v>
      </c>
    </row>
    <row r="117" spans="2:5" x14ac:dyDescent="0.35">
      <c r="B117" s="6" t="s">
        <v>26</v>
      </c>
      <c r="C117" s="34" t="str">
        <f t="shared" si="1"/>
        <v>Travel &amp; Transport (used for project staff expense claims)</v>
      </c>
    </row>
    <row r="118" spans="2:5" x14ac:dyDescent="0.35">
      <c r="B118" s="8" t="s">
        <v>59</v>
      </c>
      <c r="C118" s="34" t="str">
        <f t="shared" si="1"/>
        <v>Teithio a Thrafnidiaeth (ar gyfer hawlio treuliau staff y prosiect)Danfoniadau</v>
      </c>
      <c r="D118" t="s">
        <v>46</v>
      </c>
      <c r="E118" t="s">
        <v>208</v>
      </c>
    </row>
    <row r="119" spans="2:5" x14ac:dyDescent="0.35">
      <c r="B119" s="8" t="s">
        <v>72</v>
      </c>
      <c r="C119" s="34" t="str">
        <f t="shared" si="1"/>
        <v>Teithio a Thrafnidiaeth (ar gyfer hawlio treuliau staff y prosiect)Tanwydd</v>
      </c>
      <c r="D119" t="s">
        <v>46</v>
      </c>
      <c r="E119" t="s">
        <v>208</v>
      </c>
    </row>
    <row r="120" spans="2:5" x14ac:dyDescent="0.35">
      <c r="B120" s="8" t="s">
        <v>84</v>
      </c>
      <c r="C120" s="34" t="str">
        <f t="shared" si="1"/>
        <v>Teithio a Thrafnidiaeth (ar gyfer hawlio treuliau staff y prosiect)Yswiriant a Threth</v>
      </c>
      <c r="D120" t="s">
        <v>46</v>
      </c>
      <c r="E120" t="s">
        <v>208</v>
      </c>
    </row>
    <row r="121" spans="2:5" x14ac:dyDescent="0.35">
      <c r="B121" s="8" t="s">
        <v>95</v>
      </c>
      <c r="C121" s="34" t="str">
        <f t="shared" si="1"/>
        <v>Teithio a Thrafnidiaeth (ar gyfer hawlio treuliau staff y prosiect)Milltiredd</v>
      </c>
      <c r="D121" t="s">
        <v>46</v>
      </c>
      <c r="E121" t="s">
        <v>208</v>
      </c>
    </row>
    <row r="122" spans="2:5" x14ac:dyDescent="0.35">
      <c r="B122" s="8" t="s">
        <v>105</v>
      </c>
      <c r="C122" s="34" t="str">
        <f t="shared" si="1"/>
        <v>Teithio a Thrafnidiaeth (ar gyfer hawlio treuliau staff y prosiect)Chynhaliaeth</v>
      </c>
      <c r="D122" t="s">
        <v>46</v>
      </c>
      <c r="E122" t="s">
        <v>208</v>
      </c>
    </row>
    <row r="123" spans="2:5" x14ac:dyDescent="0.35">
      <c r="B123" s="8" t="s">
        <v>114</v>
      </c>
      <c r="C123" s="34" t="str">
        <f t="shared" si="1"/>
        <v>Teithio a Thrafnidiaeth (ar gyfer hawlio treuliau staff y prosiect)Teithio</v>
      </c>
      <c r="D123" t="s">
        <v>46</v>
      </c>
      <c r="E123" t="s">
        <v>208</v>
      </c>
    </row>
    <row r="124" spans="2:5" x14ac:dyDescent="0.35">
      <c r="B124" s="8" t="s">
        <v>122</v>
      </c>
      <c r="C124" s="34" t="str">
        <f t="shared" si="1"/>
        <v>Teithio a Thrafnidiaeth (ar gyfer hawlio treuliau staff y prosiect)Lletygarwch</v>
      </c>
      <c r="D124" t="s">
        <v>46</v>
      </c>
      <c r="E124" t="s">
        <v>208</v>
      </c>
    </row>
    <row r="125" spans="2:5" x14ac:dyDescent="0.35">
      <c r="B125" s="8" t="s">
        <v>129</v>
      </c>
      <c r="C125" s="34" t="str">
        <f t="shared" si="1"/>
        <v>Teithio a Thrafnidiaeth (ar gyfer hawlio treuliau staff y prosiect)Teithio a Chynhaliaeth</v>
      </c>
      <c r="D125" t="s">
        <v>46</v>
      </c>
      <c r="E125" t="s">
        <v>208</v>
      </c>
    </row>
    <row r="126" spans="2:5" x14ac:dyDescent="0.35">
      <c r="B126" s="8" t="s">
        <v>137</v>
      </c>
      <c r="C126" s="34" t="str">
        <f t="shared" si="1"/>
        <v>Teithio a Thrafnidiaeth (ar gyfer hawlio treuliau staff y prosiect)Prydlesu Cerbydau (nid yw elw a wneir yn gymwys)</v>
      </c>
      <c r="D126" t="s">
        <v>46</v>
      </c>
      <c r="E126" t="s">
        <v>208</v>
      </c>
    </row>
    <row r="127" spans="2:5" x14ac:dyDescent="0.35">
      <c r="B127" s="8" t="s">
        <v>145</v>
      </c>
      <c r="C127" s="34" t="str">
        <f t="shared" si="1"/>
        <v>Teithio a Thrafnidiaeth (ar gyfer hawlio treuliau staff y prosiect)Costau Rhedeg Cerbydau</v>
      </c>
      <c r="D127" t="s">
        <v>46</v>
      </c>
      <c r="E127" t="s">
        <v>208</v>
      </c>
    </row>
    <row r="128" spans="2:5" x14ac:dyDescent="0.35">
      <c r="B128" s="6" t="s">
        <v>27</v>
      </c>
      <c r="C128" s="34" t="str">
        <f t="shared" si="1"/>
        <v>Plant Machinery &amp; Other Equipment</v>
      </c>
    </row>
    <row r="129" spans="2:5" x14ac:dyDescent="0.35">
      <c r="B129" s="8" t="s">
        <v>60</v>
      </c>
      <c r="C129" s="34" t="str">
        <f t="shared" si="1"/>
        <v>Offer, Peiriannau a Chyfarpar ArallGosodiadau a Ffitiadau</v>
      </c>
      <c r="D129" t="s">
        <v>49</v>
      </c>
      <c r="E129" t="s">
        <v>210</v>
      </c>
    </row>
    <row r="130" spans="2:5" x14ac:dyDescent="0.35">
      <c r="B130" s="8" t="s">
        <v>73</v>
      </c>
      <c r="C130" s="34" t="str">
        <f t="shared" si="1"/>
        <v>Offer, Peiriannau a Chyfarpar ArallPrynu Offer a Pheiriannau</v>
      </c>
      <c r="D130" t="s">
        <v>49</v>
      </c>
      <c r="E130" t="s">
        <v>210</v>
      </c>
    </row>
    <row r="131" spans="2:5" x14ac:dyDescent="0.35">
      <c r="B131" s="8" t="s">
        <v>85</v>
      </c>
      <c r="C131" s="34" t="str">
        <f t="shared" si="1"/>
        <v>Offer, Peiriannau a Chyfarpar ArallPrynu Offer Swyddfa</v>
      </c>
      <c r="D131" t="s">
        <v>49</v>
      </c>
      <c r="E131" t="s">
        <v>210</v>
      </c>
    </row>
    <row r="132" spans="2:5" x14ac:dyDescent="0.35">
      <c r="B132" s="8" t="s">
        <v>96</v>
      </c>
      <c r="C132" s="34" t="str">
        <f t="shared" ref="C132:C137" si="2">E132&amp;B132</f>
        <v>Offer, Peiriannau a Chyfarpar ArallCostau gosod sy'n gysylltiedig â phrynu Gosodiadau a Ffitiadau</v>
      </c>
      <c r="D132" t="s">
        <v>49</v>
      </c>
      <c r="E132" t="s">
        <v>210</v>
      </c>
    </row>
    <row r="133" spans="2:5" x14ac:dyDescent="0.35">
      <c r="B133" s="8" t="s">
        <v>106</v>
      </c>
      <c r="C133" s="34" t="str">
        <f t="shared" si="2"/>
        <v>Offer, Peiriannau a Chyfarpar ArallCostau gosod sy'n gysylltiedig â phrynu Offer a Pheiriannau</v>
      </c>
      <c r="D133" t="s">
        <v>49</v>
      </c>
      <c r="E133" t="s">
        <v>210</v>
      </c>
    </row>
    <row r="134" spans="2:5" x14ac:dyDescent="0.35">
      <c r="B134" s="6" t="s">
        <v>216</v>
      </c>
      <c r="C134" s="34" t="str">
        <f t="shared" si="2"/>
        <v>Flat Rate</v>
      </c>
    </row>
    <row r="135" spans="2:5" x14ac:dyDescent="0.35">
      <c r="B135" s="8" t="s">
        <v>217</v>
      </c>
      <c r="C135" s="34" t="str">
        <f t="shared" si="2"/>
        <v xml:space="preserve">Cost wedi'i symleiddio wedi'i gosod ar 15% o Gyfanswm Costau Staff </v>
      </c>
      <c r="D135" t="s">
        <v>46</v>
      </c>
    </row>
    <row r="136" spans="2:5" x14ac:dyDescent="0.35">
      <c r="B136" s="6" t="s">
        <v>28</v>
      </c>
      <c r="C136" s="34" t="str">
        <f t="shared" si="2"/>
        <v>Irrecoverable VAT</v>
      </c>
    </row>
    <row r="137" spans="2:5" x14ac:dyDescent="0.35">
      <c r="B137" s="8" t="s">
        <v>61</v>
      </c>
      <c r="C137" s="34" t="str">
        <f t="shared" si="2"/>
        <v>TAW na ellir ei hadennillTAW cost prosiect nad yw'r ymgeisydd yn gallu ei hadennill</v>
      </c>
      <c r="D137" t="s">
        <v>50</v>
      </c>
      <c r="E137" t="s">
        <v>212</v>
      </c>
    </row>
    <row r="138" spans="2:5" x14ac:dyDescent="0.35">
      <c r="B138" s="28" t="s">
        <v>218</v>
      </c>
      <c r="C138" s="35"/>
    </row>
  </sheetData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F14C8-E3EE-46A0-A0F1-6E4A7F8821FF}">
  <dimension ref="A1:AF124"/>
  <sheetViews>
    <sheetView workbookViewId="0">
      <selection activeCell="M17" sqref="M17"/>
    </sheetView>
  </sheetViews>
  <sheetFormatPr defaultRowHeight="15.5" x14ac:dyDescent="0.35"/>
  <cols>
    <col min="1" max="1" width="14.07421875" bestFit="1" customWidth="1"/>
    <col min="2" max="2" width="51.69140625" bestFit="1" customWidth="1"/>
    <col min="3" max="4" width="23.69140625" customWidth="1"/>
    <col min="6" max="6" width="19.84375" bestFit="1" customWidth="1"/>
    <col min="14" max="14" width="37.23046875" bestFit="1" customWidth="1"/>
    <col min="19" max="19" width="23.84375" bestFit="1" customWidth="1"/>
    <col min="20" max="20" width="35.3046875" bestFit="1" customWidth="1"/>
    <col min="21" max="21" width="50.84375" bestFit="1" customWidth="1"/>
    <col min="22" max="22" width="50.84375" customWidth="1"/>
    <col min="23" max="23" width="20.23046875" bestFit="1" customWidth="1"/>
    <col min="24" max="24" width="36.69140625" bestFit="1" customWidth="1"/>
    <col min="25" max="25" width="50.84375" bestFit="1" customWidth="1"/>
    <col min="26" max="26" width="31.4609375" bestFit="1" customWidth="1"/>
    <col min="27" max="27" width="9.84375" bestFit="1" customWidth="1"/>
    <col min="28" max="28" width="12.07421875" bestFit="1" customWidth="1"/>
    <col min="29" max="29" width="37.23046875" bestFit="1" customWidth="1"/>
    <col min="30" max="30" width="52.23046875" bestFit="1" customWidth="1"/>
    <col min="31" max="31" width="52.3046875" bestFit="1" customWidth="1"/>
    <col min="32" max="32" width="48.3046875" bestFit="1" customWidth="1"/>
  </cols>
  <sheetData>
    <row r="1" spans="1:32" x14ac:dyDescent="0.35">
      <c r="S1" s="5" t="s">
        <v>17</v>
      </c>
      <c r="T1" s="5" t="s">
        <v>18</v>
      </c>
      <c r="U1" s="5" t="s">
        <v>19</v>
      </c>
      <c r="V1" s="6" t="s">
        <v>219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220</v>
      </c>
      <c r="AC1" s="6" t="s">
        <v>25</v>
      </c>
      <c r="AD1" s="6" t="s">
        <v>26</v>
      </c>
      <c r="AE1" s="6" t="s">
        <v>216</v>
      </c>
      <c r="AF1" s="6" t="s">
        <v>28</v>
      </c>
    </row>
    <row r="2" spans="1:32" ht="31.5" thickBot="1" x14ac:dyDescent="0.4">
      <c r="B2" s="5" t="s">
        <v>17</v>
      </c>
      <c r="C2" s="7" t="s">
        <v>30</v>
      </c>
      <c r="D2" s="7"/>
      <c r="E2" t="s">
        <v>221</v>
      </c>
      <c r="F2" t="s">
        <v>222</v>
      </c>
      <c r="S2" t="s">
        <v>223</v>
      </c>
      <c r="T2" t="s">
        <v>224</v>
      </c>
      <c r="U2" t="s">
        <v>225</v>
      </c>
      <c r="V2" t="s">
        <v>226</v>
      </c>
      <c r="W2" t="s">
        <v>227</v>
      </c>
      <c r="X2" t="s">
        <v>228</v>
      </c>
      <c r="Y2" t="s">
        <v>229</v>
      </c>
      <c r="Z2" t="s">
        <v>230</v>
      </c>
      <c r="AA2" t="s">
        <v>231</v>
      </c>
      <c r="AB2" t="s">
        <v>232</v>
      </c>
      <c r="AC2" t="s">
        <v>233</v>
      </c>
      <c r="AD2" t="s">
        <v>234</v>
      </c>
      <c r="AE2" t="s">
        <v>235</v>
      </c>
      <c r="AF2" t="s">
        <v>236</v>
      </c>
    </row>
    <row r="3" spans="1:32" ht="31.5" thickBot="1" x14ac:dyDescent="0.4">
      <c r="A3" t="s">
        <v>17</v>
      </c>
      <c r="B3" s="8" t="s">
        <v>45</v>
      </c>
      <c r="C3" t="s">
        <v>50</v>
      </c>
      <c r="D3" t="s">
        <v>29</v>
      </c>
      <c r="E3" t="s">
        <v>237</v>
      </c>
      <c r="F3" t="s">
        <v>238</v>
      </c>
      <c r="J3" s="9" t="s">
        <v>46</v>
      </c>
      <c r="K3" s="10" t="s">
        <v>49</v>
      </c>
      <c r="L3" s="11" t="s">
        <v>257</v>
      </c>
      <c r="N3" s="12"/>
      <c r="O3" s="13"/>
      <c r="S3" s="8" t="s">
        <v>45</v>
      </c>
      <c r="T3" s="8" t="s">
        <v>51</v>
      </c>
      <c r="U3" s="8" t="s">
        <v>52</v>
      </c>
      <c r="V3" s="29" t="s">
        <v>239</v>
      </c>
      <c r="W3" s="8" t="s">
        <v>53</v>
      </c>
      <c r="X3" s="8" t="s">
        <v>54</v>
      </c>
      <c r="Y3" s="8" t="s">
        <v>55</v>
      </c>
      <c r="Z3" s="8" t="s">
        <v>56</v>
      </c>
      <c r="AA3" s="14" t="s">
        <v>57</v>
      </c>
      <c r="AB3" s="30" t="s">
        <v>240</v>
      </c>
      <c r="AC3" s="8" t="s">
        <v>241</v>
      </c>
      <c r="AD3" s="8" t="s">
        <v>59</v>
      </c>
      <c r="AE3" s="8" t="s">
        <v>242</v>
      </c>
      <c r="AF3" s="8" t="s">
        <v>243</v>
      </c>
    </row>
    <row r="4" spans="1:32" x14ac:dyDescent="0.35">
      <c r="A4" t="s">
        <v>17</v>
      </c>
      <c r="B4" s="8" t="s">
        <v>62</v>
      </c>
      <c r="C4" t="s">
        <v>50</v>
      </c>
      <c r="D4" t="s">
        <v>29</v>
      </c>
      <c r="F4" t="s">
        <v>244</v>
      </c>
      <c r="J4" s="15" t="s">
        <v>64</v>
      </c>
      <c r="K4" s="16" t="s">
        <v>245</v>
      </c>
      <c r="L4" s="17" t="s">
        <v>246</v>
      </c>
      <c r="N4" s="18"/>
      <c r="O4" s="11"/>
      <c r="S4" s="8" t="s">
        <v>62</v>
      </c>
      <c r="T4" s="8" t="s">
        <v>65</v>
      </c>
      <c r="U4" s="8" t="s">
        <v>66</v>
      </c>
      <c r="W4" s="8" t="s">
        <v>67</v>
      </c>
      <c r="X4" s="8" t="s">
        <v>68</v>
      </c>
      <c r="Y4" s="8" t="s">
        <v>69</v>
      </c>
      <c r="Z4" s="8" t="s">
        <v>70</v>
      </c>
      <c r="AC4" s="8" t="s">
        <v>71</v>
      </c>
      <c r="AD4" s="8" t="s">
        <v>72</v>
      </c>
    </row>
    <row r="5" spans="1:32" ht="16" thickBot="1" x14ac:dyDescent="0.4">
      <c r="A5" t="s">
        <v>17</v>
      </c>
      <c r="B5" s="8" t="s">
        <v>74</v>
      </c>
      <c r="C5" t="s">
        <v>50</v>
      </c>
      <c r="D5" t="s">
        <v>29</v>
      </c>
      <c r="F5" t="s">
        <v>75</v>
      </c>
      <c r="J5" s="19"/>
      <c r="K5" s="20"/>
      <c r="L5" s="25" t="s">
        <v>247</v>
      </c>
      <c r="N5" s="21"/>
      <c r="O5" s="17"/>
      <c r="S5" s="8" t="s">
        <v>74</v>
      </c>
      <c r="T5" s="8" t="s">
        <v>77</v>
      </c>
      <c r="U5" s="8" t="s">
        <v>78</v>
      </c>
      <c r="W5" s="8" t="s">
        <v>79</v>
      </c>
      <c r="X5" s="8" t="s">
        <v>80</v>
      </c>
      <c r="Y5" s="8" t="s">
        <v>81</v>
      </c>
      <c r="Z5" s="8" t="s">
        <v>82</v>
      </c>
      <c r="AC5" s="22" t="s">
        <v>83</v>
      </c>
      <c r="AD5" s="8" t="s">
        <v>84</v>
      </c>
    </row>
    <row r="6" spans="1:32" x14ac:dyDescent="0.35">
      <c r="A6" t="s">
        <v>17</v>
      </c>
      <c r="B6" s="8" t="s">
        <v>86</v>
      </c>
      <c r="C6" t="s">
        <v>50</v>
      </c>
      <c r="D6" t="s">
        <v>29</v>
      </c>
      <c r="F6" t="s">
        <v>167</v>
      </c>
      <c r="N6" s="21"/>
      <c r="O6" s="17"/>
      <c r="S6" s="8" t="s">
        <v>86</v>
      </c>
      <c r="T6" s="8" t="s">
        <v>88</v>
      </c>
      <c r="U6" s="8" t="s">
        <v>89</v>
      </c>
      <c r="W6" s="8" t="s">
        <v>90</v>
      </c>
      <c r="X6" s="8" t="s">
        <v>91</v>
      </c>
      <c r="Y6" s="8" t="s">
        <v>92</v>
      </c>
      <c r="Z6" s="8" t="s">
        <v>93</v>
      </c>
      <c r="AC6" s="8" t="s">
        <v>94</v>
      </c>
      <c r="AD6" s="8" t="s">
        <v>95</v>
      </c>
    </row>
    <row r="7" spans="1:32" x14ac:dyDescent="0.35">
      <c r="A7" t="s">
        <v>17</v>
      </c>
      <c r="B7" s="8" t="s">
        <v>97</v>
      </c>
      <c r="C7" t="s">
        <v>50</v>
      </c>
      <c r="D7" t="s">
        <v>29</v>
      </c>
      <c r="F7" t="s">
        <v>248</v>
      </c>
      <c r="N7" s="21"/>
      <c r="O7" s="17"/>
      <c r="S7" s="8" t="s">
        <v>97</v>
      </c>
      <c r="T7" s="8" t="s">
        <v>99</v>
      </c>
      <c r="U7" s="23" t="s">
        <v>158</v>
      </c>
      <c r="W7" s="8" t="s">
        <v>249</v>
      </c>
      <c r="X7" s="8" t="s">
        <v>102</v>
      </c>
      <c r="Y7" s="8" t="s">
        <v>103</v>
      </c>
      <c r="Z7" s="8" t="s">
        <v>104</v>
      </c>
      <c r="AC7" s="23" t="s">
        <v>250</v>
      </c>
      <c r="AD7" s="8" t="s">
        <v>105</v>
      </c>
    </row>
    <row r="8" spans="1:32" ht="16" thickBot="1" x14ac:dyDescent="0.4">
      <c r="A8" t="s">
        <v>17</v>
      </c>
      <c r="B8" s="8" t="s">
        <v>107</v>
      </c>
      <c r="C8" t="s">
        <v>50</v>
      </c>
      <c r="D8" t="s">
        <v>29</v>
      </c>
      <c r="F8" t="s">
        <v>108</v>
      </c>
      <c r="N8" s="24"/>
      <c r="O8" s="25"/>
      <c r="S8" s="8" t="s">
        <v>107</v>
      </c>
      <c r="T8" s="8" t="s">
        <v>109</v>
      </c>
      <c r="U8" s="23" t="s">
        <v>164</v>
      </c>
      <c r="X8" s="8" t="s">
        <v>112</v>
      </c>
      <c r="Y8" s="8" t="s">
        <v>251</v>
      </c>
      <c r="Z8" s="8" t="s">
        <v>113</v>
      </c>
      <c r="AC8" s="23" t="s">
        <v>111</v>
      </c>
      <c r="AD8" s="8" t="s">
        <v>114</v>
      </c>
    </row>
    <row r="9" spans="1:32" x14ac:dyDescent="0.35">
      <c r="A9" t="s">
        <v>17</v>
      </c>
      <c r="B9" s="8" t="s">
        <v>115</v>
      </c>
      <c r="C9" t="s">
        <v>50</v>
      </c>
      <c r="D9" t="s">
        <v>29</v>
      </c>
      <c r="S9" s="8" t="s">
        <v>115</v>
      </c>
      <c r="T9" s="8" t="s">
        <v>116</v>
      </c>
      <c r="U9" s="23" t="s">
        <v>169</v>
      </c>
      <c r="X9" s="8" t="s">
        <v>119</v>
      </c>
      <c r="Y9" s="8" t="s">
        <v>120</v>
      </c>
      <c r="Z9" s="8" t="s">
        <v>121</v>
      </c>
      <c r="AC9" s="23" t="s">
        <v>118</v>
      </c>
      <c r="AD9" s="8" t="s">
        <v>122</v>
      </c>
    </row>
    <row r="10" spans="1:32" x14ac:dyDescent="0.35">
      <c r="A10" t="s">
        <v>17</v>
      </c>
      <c r="B10" s="8" t="s">
        <v>123</v>
      </c>
      <c r="C10" t="s">
        <v>50</v>
      </c>
      <c r="D10" t="s">
        <v>29</v>
      </c>
      <c r="S10" s="8" t="s">
        <v>123</v>
      </c>
      <c r="T10" s="8" t="s">
        <v>124</v>
      </c>
      <c r="U10" s="23" t="s">
        <v>176</v>
      </c>
      <c r="X10" s="8" t="s">
        <v>126</v>
      </c>
      <c r="Y10" s="8" t="s">
        <v>127</v>
      </c>
      <c r="Z10" s="8" t="s">
        <v>128</v>
      </c>
      <c r="AD10" s="8" t="s">
        <v>129</v>
      </c>
    </row>
    <row r="11" spans="1:32" x14ac:dyDescent="0.35">
      <c r="A11" t="s">
        <v>17</v>
      </c>
      <c r="B11" s="8" t="s">
        <v>130</v>
      </c>
      <c r="C11" t="s">
        <v>50</v>
      </c>
      <c r="D11" t="s">
        <v>29</v>
      </c>
      <c r="F11" t="s">
        <v>131</v>
      </c>
      <c r="S11" s="8" t="s">
        <v>130</v>
      </c>
      <c r="T11" s="8" t="s">
        <v>132</v>
      </c>
      <c r="X11" s="8" t="s">
        <v>134</v>
      </c>
      <c r="Y11" s="8" t="s">
        <v>135</v>
      </c>
      <c r="Z11" s="8" t="s">
        <v>136</v>
      </c>
      <c r="AD11" s="8" t="s">
        <v>137</v>
      </c>
    </row>
    <row r="12" spans="1:32" x14ac:dyDescent="0.35">
      <c r="A12" t="s">
        <v>17</v>
      </c>
      <c r="B12" s="8" t="s">
        <v>138</v>
      </c>
      <c r="C12" t="s">
        <v>50</v>
      </c>
      <c r="D12" t="s">
        <v>29</v>
      </c>
      <c r="F12" t="s">
        <v>139</v>
      </c>
      <c r="S12" s="8" t="s">
        <v>138</v>
      </c>
      <c r="T12" s="8" t="s">
        <v>140</v>
      </c>
      <c r="X12" s="8" t="s">
        <v>142</v>
      </c>
      <c r="Y12" s="8" t="s">
        <v>143</v>
      </c>
      <c r="Z12" s="8" t="s">
        <v>144</v>
      </c>
      <c r="AD12" s="8" t="s">
        <v>145</v>
      </c>
    </row>
    <row r="13" spans="1:32" x14ac:dyDescent="0.35">
      <c r="A13" t="s">
        <v>17</v>
      </c>
      <c r="B13" s="8" t="s">
        <v>146</v>
      </c>
      <c r="C13" t="s">
        <v>50</v>
      </c>
      <c r="D13" t="s">
        <v>29</v>
      </c>
      <c r="S13" s="8" t="s">
        <v>146</v>
      </c>
      <c r="T13" s="8" t="s">
        <v>147</v>
      </c>
      <c r="X13" s="8" t="s">
        <v>149</v>
      </c>
      <c r="Y13" s="8" t="s">
        <v>150</v>
      </c>
      <c r="Z13" s="8" t="s">
        <v>151</v>
      </c>
    </row>
    <row r="14" spans="1:32" x14ac:dyDescent="0.35">
      <c r="A14" t="s">
        <v>17</v>
      </c>
      <c r="B14" s="8" t="s">
        <v>152</v>
      </c>
      <c r="C14" t="s">
        <v>50</v>
      </c>
      <c r="D14" t="s">
        <v>29</v>
      </c>
      <c r="S14" s="8" t="s">
        <v>152</v>
      </c>
      <c r="T14" s="31" t="s">
        <v>252</v>
      </c>
      <c r="X14" s="8" t="s">
        <v>154</v>
      </c>
      <c r="Y14" s="8" t="s">
        <v>253</v>
      </c>
      <c r="Z14" s="8" t="s">
        <v>156</v>
      </c>
    </row>
    <row r="15" spans="1:32" x14ac:dyDescent="0.35">
      <c r="B15" s="5"/>
      <c r="C15" t="s">
        <v>50</v>
      </c>
      <c r="X15" s="8" t="s">
        <v>159</v>
      </c>
      <c r="Z15" s="8" t="s">
        <v>161</v>
      </c>
    </row>
    <row r="16" spans="1:32" x14ac:dyDescent="0.35">
      <c r="A16" t="s">
        <v>18</v>
      </c>
      <c r="B16" s="8" t="s">
        <v>51</v>
      </c>
      <c r="C16" t="s">
        <v>50</v>
      </c>
      <c r="D16" t="s">
        <v>157</v>
      </c>
      <c r="F16" t="s">
        <v>162</v>
      </c>
      <c r="N16" s="26" t="s">
        <v>163</v>
      </c>
      <c r="X16" s="8" t="s">
        <v>165</v>
      </c>
      <c r="Z16" s="8" t="s">
        <v>166</v>
      </c>
    </row>
    <row r="17" spans="1:26" x14ac:dyDescent="0.35">
      <c r="A17" t="s">
        <v>18</v>
      </c>
      <c r="B17" s="8" t="s">
        <v>65</v>
      </c>
      <c r="C17" t="s">
        <v>50</v>
      </c>
      <c r="D17" t="s">
        <v>157</v>
      </c>
      <c r="F17" t="s">
        <v>222</v>
      </c>
      <c r="G17" t="s">
        <v>167</v>
      </c>
      <c r="H17" t="s">
        <v>167</v>
      </c>
      <c r="I17" t="s">
        <v>167</v>
      </c>
      <c r="N17" s="5" t="s">
        <v>29</v>
      </c>
      <c r="O17" t="s">
        <v>223</v>
      </c>
      <c r="X17" s="8" t="s">
        <v>170</v>
      </c>
      <c r="Z17" s="8" t="s">
        <v>172</v>
      </c>
    </row>
    <row r="18" spans="1:26" x14ac:dyDescent="0.35">
      <c r="A18" t="s">
        <v>18</v>
      </c>
      <c r="B18" s="8" t="s">
        <v>77</v>
      </c>
      <c r="C18" t="s">
        <v>50</v>
      </c>
      <c r="D18" t="s">
        <v>157</v>
      </c>
      <c r="F18" t="s">
        <v>238</v>
      </c>
      <c r="G18" t="s">
        <v>173</v>
      </c>
      <c r="H18" t="s">
        <v>248</v>
      </c>
      <c r="I18" t="s">
        <v>248</v>
      </c>
      <c r="N18" s="5" t="s">
        <v>157</v>
      </c>
      <c r="O18" t="s">
        <v>224</v>
      </c>
      <c r="X18" s="8" t="s">
        <v>177</v>
      </c>
      <c r="Z18" s="8" t="s">
        <v>179</v>
      </c>
    </row>
    <row r="19" spans="1:26" x14ac:dyDescent="0.35">
      <c r="A19" t="s">
        <v>18</v>
      </c>
      <c r="B19" s="8" t="s">
        <v>88</v>
      </c>
      <c r="C19" t="s">
        <v>50</v>
      </c>
      <c r="D19" t="s">
        <v>157</v>
      </c>
      <c r="F19" t="s">
        <v>244</v>
      </c>
      <c r="G19" t="s">
        <v>108</v>
      </c>
      <c r="I19" t="s">
        <v>180</v>
      </c>
      <c r="N19" s="5" t="s">
        <v>182</v>
      </c>
      <c r="O19" t="s">
        <v>225</v>
      </c>
      <c r="X19" s="8" t="s">
        <v>185</v>
      </c>
      <c r="Z19" s="8" t="s">
        <v>186</v>
      </c>
    </row>
    <row r="20" spans="1:26" x14ac:dyDescent="0.35">
      <c r="A20" t="s">
        <v>18</v>
      </c>
      <c r="B20" s="8" t="s">
        <v>99</v>
      </c>
      <c r="C20" t="s">
        <v>50</v>
      </c>
      <c r="D20" t="s">
        <v>157</v>
      </c>
      <c r="F20" t="s">
        <v>75</v>
      </c>
      <c r="I20" t="s">
        <v>187</v>
      </c>
      <c r="N20" s="6" t="s">
        <v>254</v>
      </c>
      <c r="O20" t="s">
        <v>226</v>
      </c>
      <c r="X20" s="8" t="s">
        <v>191</v>
      </c>
      <c r="Z20" s="8" t="s">
        <v>192</v>
      </c>
    </row>
    <row r="21" spans="1:26" x14ac:dyDescent="0.35">
      <c r="A21" t="s">
        <v>18</v>
      </c>
      <c r="B21" s="8" t="s">
        <v>109</v>
      </c>
      <c r="C21" t="s">
        <v>50</v>
      </c>
      <c r="D21" t="s">
        <v>157</v>
      </c>
      <c r="N21" s="6" t="s">
        <v>189</v>
      </c>
      <c r="O21" t="s">
        <v>227</v>
      </c>
      <c r="Z21" s="8" t="s">
        <v>197</v>
      </c>
    </row>
    <row r="22" spans="1:26" x14ac:dyDescent="0.35">
      <c r="A22" t="s">
        <v>18</v>
      </c>
      <c r="B22" s="8" t="s">
        <v>116</v>
      </c>
      <c r="C22" t="s">
        <v>50</v>
      </c>
      <c r="D22" t="s">
        <v>157</v>
      </c>
      <c r="N22" s="6" t="s">
        <v>194</v>
      </c>
      <c r="O22" t="s">
        <v>228</v>
      </c>
    </row>
    <row r="23" spans="1:26" x14ac:dyDescent="0.35">
      <c r="A23" t="s">
        <v>18</v>
      </c>
      <c r="B23" s="8" t="s">
        <v>124</v>
      </c>
      <c r="C23" t="s">
        <v>50</v>
      </c>
      <c r="D23" t="s">
        <v>157</v>
      </c>
      <c r="N23" s="6" t="s">
        <v>199</v>
      </c>
      <c r="O23" t="s">
        <v>229</v>
      </c>
    </row>
    <row r="24" spans="1:26" x14ac:dyDescent="0.35">
      <c r="A24" t="s">
        <v>18</v>
      </c>
      <c r="B24" s="8" t="s">
        <v>132</v>
      </c>
      <c r="C24" t="s">
        <v>50</v>
      </c>
      <c r="D24" t="s">
        <v>157</v>
      </c>
      <c r="N24" s="6" t="s">
        <v>144</v>
      </c>
      <c r="O24" t="s">
        <v>230</v>
      </c>
    </row>
    <row r="25" spans="1:26" x14ac:dyDescent="0.35">
      <c r="A25" t="s">
        <v>18</v>
      </c>
      <c r="B25" s="8" t="s">
        <v>140</v>
      </c>
      <c r="C25" t="s">
        <v>50</v>
      </c>
      <c r="D25" t="s">
        <v>157</v>
      </c>
      <c r="N25" s="6" t="s">
        <v>57</v>
      </c>
      <c r="O25" t="s">
        <v>231</v>
      </c>
    </row>
    <row r="26" spans="1:26" x14ac:dyDescent="0.35">
      <c r="A26" t="s">
        <v>18</v>
      </c>
      <c r="B26" s="8" t="s">
        <v>147</v>
      </c>
      <c r="C26" t="s">
        <v>50</v>
      </c>
      <c r="D26" t="s">
        <v>157</v>
      </c>
      <c r="N26" s="6" t="s">
        <v>255</v>
      </c>
      <c r="O26" t="s">
        <v>232</v>
      </c>
    </row>
    <row r="27" spans="1:26" x14ac:dyDescent="0.35">
      <c r="A27" t="s">
        <v>18</v>
      </c>
      <c r="B27" s="31" t="s">
        <v>252</v>
      </c>
      <c r="C27" t="s">
        <v>50</v>
      </c>
      <c r="D27" t="s">
        <v>157</v>
      </c>
      <c r="N27" s="6" t="s">
        <v>25</v>
      </c>
      <c r="O27" t="s">
        <v>233</v>
      </c>
    </row>
    <row r="28" spans="1:26" x14ac:dyDescent="0.35">
      <c r="B28" s="5"/>
      <c r="C28" t="s">
        <v>50</v>
      </c>
      <c r="N28" s="6" t="s">
        <v>208</v>
      </c>
      <c r="O28" t="s">
        <v>234</v>
      </c>
    </row>
    <row r="29" spans="1:26" x14ac:dyDescent="0.35">
      <c r="A29" t="s">
        <v>19</v>
      </c>
      <c r="B29" s="8" t="s">
        <v>52</v>
      </c>
      <c r="C29" t="s">
        <v>50</v>
      </c>
      <c r="D29" t="s">
        <v>182</v>
      </c>
      <c r="N29" s="6" t="s">
        <v>256</v>
      </c>
      <c r="O29" t="s">
        <v>235</v>
      </c>
    </row>
    <row r="30" spans="1:26" x14ac:dyDescent="0.35">
      <c r="A30" t="s">
        <v>19</v>
      </c>
      <c r="B30" s="8" t="s">
        <v>66</v>
      </c>
      <c r="C30" t="s">
        <v>50</v>
      </c>
      <c r="D30" t="s">
        <v>182</v>
      </c>
      <c r="N30" s="6" t="s">
        <v>212</v>
      </c>
      <c r="O30" t="s">
        <v>236</v>
      </c>
    </row>
    <row r="31" spans="1:26" x14ac:dyDescent="0.35">
      <c r="A31" t="s">
        <v>19</v>
      </c>
      <c r="B31" s="8" t="s">
        <v>78</v>
      </c>
      <c r="C31" t="s">
        <v>50</v>
      </c>
      <c r="D31" t="s">
        <v>182</v>
      </c>
    </row>
    <row r="32" spans="1:26" x14ac:dyDescent="0.35">
      <c r="A32" t="s">
        <v>19</v>
      </c>
      <c r="B32" s="8" t="s">
        <v>89</v>
      </c>
      <c r="C32" t="s">
        <v>50</v>
      </c>
      <c r="D32" t="s">
        <v>182</v>
      </c>
    </row>
    <row r="33" spans="1:4" x14ac:dyDescent="0.35">
      <c r="A33" t="s">
        <v>19</v>
      </c>
      <c r="B33" s="23" t="s">
        <v>158</v>
      </c>
      <c r="C33" t="s">
        <v>50</v>
      </c>
      <c r="D33" t="s">
        <v>182</v>
      </c>
    </row>
    <row r="34" spans="1:4" x14ac:dyDescent="0.35">
      <c r="A34" t="s">
        <v>19</v>
      </c>
      <c r="B34" s="23" t="s">
        <v>164</v>
      </c>
      <c r="C34" t="s">
        <v>50</v>
      </c>
      <c r="D34" t="s">
        <v>182</v>
      </c>
    </row>
    <row r="35" spans="1:4" x14ac:dyDescent="0.35">
      <c r="A35" t="s">
        <v>19</v>
      </c>
      <c r="B35" s="23" t="s">
        <v>169</v>
      </c>
      <c r="C35" t="s">
        <v>50</v>
      </c>
      <c r="D35" t="s">
        <v>182</v>
      </c>
    </row>
    <row r="36" spans="1:4" x14ac:dyDescent="0.35">
      <c r="A36" t="s">
        <v>19</v>
      </c>
      <c r="B36" s="23" t="s">
        <v>176</v>
      </c>
      <c r="C36" t="s">
        <v>50</v>
      </c>
      <c r="D36" t="s">
        <v>182</v>
      </c>
    </row>
    <row r="37" spans="1:4" x14ac:dyDescent="0.35">
      <c r="B37" s="6"/>
      <c r="C37" t="s">
        <v>50</v>
      </c>
    </row>
    <row r="38" spans="1:4" x14ac:dyDescent="0.35">
      <c r="B38" s="29" t="s">
        <v>239</v>
      </c>
      <c r="C38" t="s">
        <v>50</v>
      </c>
      <c r="D38" t="s">
        <v>254</v>
      </c>
    </row>
    <row r="39" spans="1:4" x14ac:dyDescent="0.35">
      <c r="B39" s="6"/>
      <c r="C39" t="s">
        <v>50</v>
      </c>
    </row>
    <row r="40" spans="1:4" x14ac:dyDescent="0.35">
      <c r="A40" t="s">
        <v>20</v>
      </c>
      <c r="B40" s="8" t="s">
        <v>53</v>
      </c>
      <c r="C40" t="s">
        <v>50</v>
      </c>
      <c r="D40" t="s">
        <v>189</v>
      </c>
    </row>
    <row r="41" spans="1:4" x14ac:dyDescent="0.35">
      <c r="A41" t="s">
        <v>20</v>
      </c>
      <c r="B41" s="8" t="s">
        <v>67</v>
      </c>
      <c r="C41" t="s">
        <v>50</v>
      </c>
      <c r="D41" t="s">
        <v>189</v>
      </c>
    </row>
    <row r="42" spans="1:4" x14ac:dyDescent="0.35">
      <c r="A42" t="s">
        <v>20</v>
      </c>
      <c r="B42" s="8" t="s">
        <v>79</v>
      </c>
      <c r="C42" t="s">
        <v>50</v>
      </c>
      <c r="D42" t="s">
        <v>189</v>
      </c>
    </row>
    <row r="43" spans="1:4" x14ac:dyDescent="0.35">
      <c r="A43" t="s">
        <v>20</v>
      </c>
      <c r="B43" s="8" t="s">
        <v>90</v>
      </c>
      <c r="C43" t="s">
        <v>50</v>
      </c>
      <c r="D43" t="s">
        <v>189</v>
      </c>
    </row>
    <row r="44" spans="1:4" x14ac:dyDescent="0.35">
      <c r="A44" t="s">
        <v>20</v>
      </c>
      <c r="B44" s="8" t="s">
        <v>249</v>
      </c>
      <c r="C44" t="s">
        <v>50</v>
      </c>
      <c r="D44" t="s">
        <v>189</v>
      </c>
    </row>
    <row r="45" spans="1:4" x14ac:dyDescent="0.35">
      <c r="B45" s="6"/>
      <c r="C45" t="s">
        <v>50</v>
      </c>
    </row>
    <row r="46" spans="1:4" x14ac:dyDescent="0.35">
      <c r="A46" t="s">
        <v>21</v>
      </c>
      <c r="B46" s="8" t="s">
        <v>54</v>
      </c>
      <c r="C46" t="s">
        <v>50</v>
      </c>
      <c r="D46" t="s">
        <v>194</v>
      </c>
    </row>
    <row r="47" spans="1:4" x14ac:dyDescent="0.35">
      <c r="A47" t="s">
        <v>21</v>
      </c>
      <c r="B47" s="8" t="s">
        <v>68</v>
      </c>
      <c r="C47" t="s">
        <v>50</v>
      </c>
      <c r="D47" t="s">
        <v>194</v>
      </c>
    </row>
    <row r="48" spans="1:4" x14ac:dyDescent="0.35">
      <c r="A48" t="s">
        <v>21</v>
      </c>
      <c r="B48" s="8" t="s">
        <v>80</v>
      </c>
      <c r="C48" t="s">
        <v>50</v>
      </c>
      <c r="D48" t="s">
        <v>194</v>
      </c>
    </row>
    <row r="49" spans="1:4" x14ac:dyDescent="0.35">
      <c r="A49" t="s">
        <v>21</v>
      </c>
      <c r="B49" s="8" t="s">
        <v>91</v>
      </c>
      <c r="C49" t="s">
        <v>50</v>
      </c>
      <c r="D49" t="s">
        <v>194</v>
      </c>
    </row>
    <row r="50" spans="1:4" x14ac:dyDescent="0.35">
      <c r="A50" t="s">
        <v>21</v>
      </c>
      <c r="B50" s="8" t="s">
        <v>102</v>
      </c>
      <c r="C50" t="s">
        <v>50</v>
      </c>
      <c r="D50" t="s">
        <v>194</v>
      </c>
    </row>
    <row r="51" spans="1:4" x14ac:dyDescent="0.35">
      <c r="A51" t="s">
        <v>21</v>
      </c>
      <c r="B51" s="8" t="s">
        <v>112</v>
      </c>
      <c r="C51" t="s">
        <v>50</v>
      </c>
      <c r="D51" t="s">
        <v>194</v>
      </c>
    </row>
    <row r="52" spans="1:4" x14ac:dyDescent="0.35">
      <c r="A52" t="s">
        <v>21</v>
      </c>
      <c r="B52" s="8" t="s">
        <v>119</v>
      </c>
      <c r="C52" t="s">
        <v>50</v>
      </c>
      <c r="D52" t="s">
        <v>194</v>
      </c>
    </row>
    <row r="53" spans="1:4" x14ac:dyDescent="0.35">
      <c r="A53" t="s">
        <v>21</v>
      </c>
      <c r="B53" s="8" t="s">
        <v>126</v>
      </c>
      <c r="C53" t="s">
        <v>50</v>
      </c>
      <c r="D53" t="s">
        <v>194</v>
      </c>
    </row>
    <row r="54" spans="1:4" x14ac:dyDescent="0.35">
      <c r="A54" t="s">
        <v>21</v>
      </c>
      <c r="B54" s="8" t="s">
        <v>134</v>
      </c>
      <c r="C54" t="s">
        <v>50</v>
      </c>
      <c r="D54" t="s">
        <v>194</v>
      </c>
    </row>
    <row r="55" spans="1:4" x14ac:dyDescent="0.35">
      <c r="A55" t="s">
        <v>21</v>
      </c>
      <c r="B55" s="8" t="s">
        <v>142</v>
      </c>
      <c r="C55" t="s">
        <v>50</v>
      </c>
      <c r="D55" t="s">
        <v>194</v>
      </c>
    </row>
    <row r="56" spans="1:4" x14ac:dyDescent="0.35">
      <c r="A56" t="s">
        <v>21</v>
      </c>
      <c r="B56" s="8" t="s">
        <v>149</v>
      </c>
      <c r="C56" t="s">
        <v>50</v>
      </c>
      <c r="D56" t="s">
        <v>194</v>
      </c>
    </row>
    <row r="57" spans="1:4" x14ac:dyDescent="0.35">
      <c r="A57" t="s">
        <v>21</v>
      </c>
      <c r="B57" s="8" t="s">
        <v>154</v>
      </c>
      <c r="C57" t="s">
        <v>50</v>
      </c>
      <c r="D57" t="s">
        <v>194</v>
      </c>
    </row>
    <row r="58" spans="1:4" x14ac:dyDescent="0.35">
      <c r="A58" t="s">
        <v>21</v>
      </c>
      <c r="B58" s="8" t="s">
        <v>159</v>
      </c>
      <c r="C58" t="s">
        <v>50</v>
      </c>
      <c r="D58" t="s">
        <v>194</v>
      </c>
    </row>
    <row r="59" spans="1:4" x14ac:dyDescent="0.35">
      <c r="A59" t="s">
        <v>21</v>
      </c>
      <c r="B59" s="8" t="s">
        <v>165</v>
      </c>
      <c r="C59" t="s">
        <v>50</v>
      </c>
      <c r="D59" t="s">
        <v>194</v>
      </c>
    </row>
    <row r="60" spans="1:4" x14ac:dyDescent="0.35">
      <c r="A60" t="s">
        <v>21</v>
      </c>
      <c r="B60" s="8" t="s">
        <v>170</v>
      </c>
      <c r="C60" t="s">
        <v>50</v>
      </c>
      <c r="D60" t="s">
        <v>194</v>
      </c>
    </row>
    <row r="61" spans="1:4" x14ac:dyDescent="0.35">
      <c r="A61" t="s">
        <v>21</v>
      </c>
      <c r="B61" s="8" t="s">
        <v>177</v>
      </c>
      <c r="C61" t="s">
        <v>50</v>
      </c>
      <c r="D61" t="s">
        <v>194</v>
      </c>
    </row>
    <row r="62" spans="1:4" x14ac:dyDescent="0.35">
      <c r="A62" t="s">
        <v>21</v>
      </c>
      <c r="B62" s="8" t="s">
        <v>185</v>
      </c>
      <c r="C62" t="s">
        <v>50</v>
      </c>
      <c r="D62" t="s">
        <v>194</v>
      </c>
    </row>
    <row r="63" spans="1:4" x14ac:dyDescent="0.35">
      <c r="A63" t="s">
        <v>21</v>
      </c>
      <c r="B63" s="8" t="s">
        <v>191</v>
      </c>
      <c r="C63" t="s">
        <v>50</v>
      </c>
      <c r="D63" t="s">
        <v>194</v>
      </c>
    </row>
    <row r="64" spans="1:4" x14ac:dyDescent="0.35">
      <c r="B64" s="6"/>
      <c r="C64" t="s">
        <v>50</v>
      </c>
    </row>
    <row r="65" spans="2:4" x14ac:dyDescent="0.35">
      <c r="B65" s="8" t="s">
        <v>55</v>
      </c>
      <c r="C65" t="s">
        <v>50</v>
      </c>
      <c r="D65" t="s">
        <v>199</v>
      </c>
    </row>
    <row r="66" spans="2:4" x14ac:dyDescent="0.35">
      <c r="B66" s="8" t="s">
        <v>69</v>
      </c>
      <c r="C66" t="s">
        <v>50</v>
      </c>
      <c r="D66" t="s">
        <v>199</v>
      </c>
    </row>
    <row r="67" spans="2:4" x14ac:dyDescent="0.35">
      <c r="B67" s="8" t="s">
        <v>81</v>
      </c>
      <c r="C67" t="s">
        <v>50</v>
      </c>
      <c r="D67" t="s">
        <v>199</v>
      </c>
    </row>
    <row r="68" spans="2:4" x14ac:dyDescent="0.35">
      <c r="B68" s="8" t="s">
        <v>92</v>
      </c>
      <c r="C68" t="s">
        <v>50</v>
      </c>
      <c r="D68" t="s">
        <v>199</v>
      </c>
    </row>
    <row r="69" spans="2:4" x14ac:dyDescent="0.35">
      <c r="B69" s="8" t="s">
        <v>103</v>
      </c>
      <c r="C69" t="s">
        <v>50</v>
      </c>
      <c r="D69" t="s">
        <v>199</v>
      </c>
    </row>
    <row r="70" spans="2:4" x14ac:dyDescent="0.35">
      <c r="B70" s="8" t="s">
        <v>251</v>
      </c>
      <c r="C70" t="s">
        <v>50</v>
      </c>
      <c r="D70" t="s">
        <v>199</v>
      </c>
    </row>
    <row r="71" spans="2:4" x14ac:dyDescent="0.35">
      <c r="B71" s="8" t="s">
        <v>120</v>
      </c>
      <c r="C71" t="s">
        <v>50</v>
      </c>
      <c r="D71" t="s">
        <v>199</v>
      </c>
    </row>
    <row r="72" spans="2:4" x14ac:dyDescent="0.35">
      <c r="B72" s="8" t="s">
        <v>127</v>
      </c>
      <c r="C72" t="s">
        <v>50</v>
      </c>
      <c r="D72" t="s">
        <v>199</v>
      </c>
    </row>
    <row r="73" spans="2:4" x14ac:dyDescent="0.35">
      <c r="B73" s="8" t="s">
        <v>135</v>
      </c>
      <c r="C73" t="s">
        <v>50</v>
      </c>
      <c r="D73" t="s">
        <v>199</v>
      </c>
    </row>
    <row r="74" spans="2:4" x14ac:dyDescent="0.35">
      <c r="B74" s="8" t="s">
        <v>143</v>
      </c>
      <c r="C74" t="s">
        <v>50</v>
      </c>
      <c r="D74" t="s">
        <v>199</v>
      </c>
    </row>
    <row r="75" spans="2:4" x14ac:dyDescent="0.35">
      <c r="B75" s="8" t="s">
        <v>150</v>
      </c>
      <c r="C75" t="s">
        <v>50</v>
      </c>
      <c r="D75" t="s">
        <v>199</v>
      </c>
    </row>
    <row r="76" spans="2:4" x14ac:dyDescent="0.35">
      <c r="B76" s="8" t="s">
        <v>253</v>
      </c>
      <c r="C76" t="s">
        <v>50</v>
      </c>
      <c r="D76" t="s">
        <v>199</v>
      </c>
    </row>
    <row r="77" spans="2:4" x14ac:dyDescent="0.35">
      <c r="B77" s="6"/>
      <c r="C77" t="s">
        <v>50</v>
      </c>
    </row>
    <row r="78" spans="2:4" x14ac:dyDescent="0.35">
      <c r="B78" s="8" t="s">
        <v>56</v>
      </c>
      <c r="C78" t="s">
        <v>50</v>
      </c>
      <c r="D78" t="s">
        <v>144</v>
      </c>
    </row>
    <row r="79" spans="2:4" x14ac:dyDescent="0.35">
      <c r="B79" s="8" t="s">
        <v>70</v>
      </c>
      <c r="C79" t="s">
        <v>50</v>
      </c>
      <c r="D79" t="s">
        <v>144</v>
      </c>
    </row>
    <row r="80" spans="2:4" x14ac:dyDescent="0.35">
      <c r="B80" s="8" t="s">
        <v>82</v>
      </c>
      <c r="C80" t="s">
        <v>50</v>
      </c>
      <c r="D80" t="s">
        <v>144</v>
      </c>
    </row>
    <row r="81" spans="2:4" x14ac:dyDescent="0.35">
      <c r="B81" s="8" t="s">
        <v>93</v>
      </c>
      <c r="C81" t="s">
        <v>50</v>
      </c>
      <c r="D81" t="s">
        <v>144</v>
      </c>
    </row>
    <row r="82" spans="2:4" x14ac:dyDescent="0.35">
      <c r="B82" s="8" t="s">
        <v>104</v>
      </c>
      <c r="C82" t="s">
        <v>50</v>
      </c>
      <c r="D82" t="s">
        <v>144</v>
      </c>
    </row>
    <row r="83" spans="2:4" x14ac:dyDescent="0.35">
      <c r="B83" s="8" t="s">
        <v>113</v>
      </c>
      <c r="C83" t="s">
        <v>50</v>
      </c>
      <c r="D83" t="s">
        <v>144</v>
      </c>
    </row>
    <row r="84" spans="2:4" x14ac:dyDescent="0.35">
      <c r="B84" s="8" t="s">
        <v>121</v>
      </c>
      <c r="C84" t="s">
        <v>50</v>
      </c>
      <c r="D84" t="s">
        <v>144</v>
      </c>
    </row>
    <row r="85" spans="2:4" x14ac:dyDescent="0.35">
      <c r="B85" s="8" t="s">
        <v>128</v>
      </c>
      <c r="C85" t="s">
        <v>50</v>
      </c>
      <c r="D85" t="s">
        <v>144</v>
      </c>
    </row>
    <row r="86" spans="2:4" x14ac:dyDescent="0.35">
      <c r="B86" s="8" t="s">
        <v>136</v>
      </c>
      <c r="C86" t="s">
        <v>50</v>
      </c>
      <c r="D86" t="s">
        <v>144</v>
      </c>
    </row>
    <row r="87" spans="2:4" x14ac:dyDescent="0.35">
      <c r="B87" s="8" t="s">
        <v>144</v>
      </c>
      <c r="C87" t="s">
        <v>50</v>
      </c>
      <c r="D87" t="s">
        <v>144</v>
      </c>
    </row>
    <row r="88" spans="2:4" x14ac:dyDescent="0.35">
      <c r="B88" s="8" t="s">
        <v>151</v>
      </c>
      <c r="C88" t="s">
        <v>50</v>
      </c>
      <c r="D88" t="s">
        <v>144</v>
      </c>
    </row>
    <row r="89" spans="2:4" x14ac:dyDescent="0.35">
      <c r="B89" s="8" t="s">
        <v>156</v>
      </c>
      <c r="C89" t="s">
        <v>50</v>
      </c>
      <c r="D89" t="s">
        <v>144</v>
      </c>
    </row>
    <row r="90" spans="2:4" x14ac:dyDescent="0.35">
      <c r="B90" s="8" t="s">
        <v>161</v>
      </c>
      <c r="C90" t="s">
        <v>50</v>
      </c>
      <c r="D90" t="s">
        <v>144</v>
      </c>
    </row>
    <row r="91" spans="2:4" x14ac:dyDescent="0.35">
      <c r="B91" s="8" t="s">
        <v>166</v>
      </c>
      <c r="C91" t="s">
        <v>50</v>
      </c>
      <c r="D91" t="s">
        <v>144</v>
      </c>
    </row>
    <row r="92" spans="2:4" x14ac:dyDescent="0.35">
      <c r="B92" s="8" t="s">
        <v>172</v>
      </c>
      <c r="C92" t="s">
        <v>50</v>
      </c>
      <c r="D92" t="s">
        <v>144</v>
      </c>
    </row>
    <row r="93" spans="2:4" x14ac:dyDescent="0.35">
      <c r="B93" s="8" t="s">
        <v>179</v>
      </c>
      <c r="C93" t="s">
        <v>50</v>
      </c>
      <c r="D93" t="s">
        <v>144</v>
      </c>
    </row>
    <row r="94" spans="2:4" x14ac:dyDescent="0.35">
      <c r="B94" s="8" t="s">
        <v>186</v>
      </c>
      <c r="C94" t="s">
        <v>50</v>
      </c>
      <c r="D94" t="s">
        <v>144</v>
      </c>
    </row>
    <row r="95" spans="2:4" x14ac:dyDescent="0.35">
      <c r="B95" s="8" t="s">
        <v>192</v>
      </c>
      <c r="C95" t="s">
        <v>50</v>
      </c>
      <c r="D95" t="s">
        <v>144</v>
      </c>
    </row>
    <row r="96" spans="2:4" x14ac:dyDescent="0.35">
      <c r="B96" s="8" t="s">
        <v>197</v>
      </c>
      <c r="C96" t="s">
        <v>50</v>
      </c>
      <c r="D96" t="s">
        <v>144</v>
      </c>
    </row>
    <row r="97" spans="2:4" x14ac:dyDescent="0.35">
      <c r="B97" s="6"/>
      <c r="C97" t="s">
        <v>50</v>
      </c>
    </row>
    <row r="98" spans="2:4" x14ac:dyDescent="0.35">
      <c r="B98" s="32" t="s">
        <v>57</v>
      </c>
      <c r="C98" t="s">
        <v>50</v>
      </c>
      <c r="D98" t="s">
        <v>57</v>
      </c>
    </row>
    <row r="99" spans="2:4" x14ac:dyDescent="0.35">
      <c r="B99" s="6"/>
      <c r="C99" t="s">
        <v>50</v>
      </c>
    </row>
    <row r="100" spans="2:4" x14ac:dyDescent="0.35">
      <c r="B100" s="30" t="s">
        <v>240</v>
      </c>
      <c r="C100" t="s">
        <v>50</v>
      </c>
      <c r="D100" t="s">
        <v>255</v>
      </c>
    </row>
    <row r="101" spans="2:4" x14ac:dyDescent="0.35">
      <c r="B101" s="6"/>
      <c r="C101" t="s">
        <v>50</v>
      </c>
    </row>
    <row r="102" spans="2:4" x14ac:dyDescent="0.35">
      <c r="B102" s="8" t="s">
        <v>241</v>
      </c>
      <c r="C102" t="s">
        <v>50</v>
      </c>
      <c r="D102" t="s">
        <v>25</v>
      </c>
    </row>
    <row r="103" spans="2:4" x14ac:dyDescent="0.35">
      <c r="B103" s="8" t="s">
        <v>71</v>
      </c>
      <c r="C103" t="s">
        <v>50</v>
      </c>
      <c r="D103" t="s">
        <v>25</v>
      </c>
    </row>
    <row r="104" spans="2:4" x14ac:dyDescent="0.35">
      <c r="B104" s="22" t="s">
        <v>83</v>
      </c>
      <c r="C104" t="s">
        <v>50</v>
      </c>
      <c r="D104" t="s">
        <v>25</v>
      </c>
    </row>
    <row r="105" spans="2:4" x14ac:dyDescent="0.35">
      <c r="B105" s="8" t="s">
        <v>94</v>
      </c>
      <c r="C105" t="s">
        <v>50</v>
      </c>
      <c r="D105" t="s">
        <v>25</v>
      </c>
    </row>
    <row r="106" spans="2:4" x14ac:dyDescent="0.35">
      <c r="B106" s="23" t="s">
        <v>250</v>
      </c>
      <c r="C106" t="s">
        <v>50</v>
      </c>
      <c r="D106" t="s">
        <v>25</v>
      </c>
    </row>
    <row r="107" spans="2:4" x14ac:dyDescent="0.35">
      <c r="B107" s="23" t="s">
        <v>111</v>
      </c>
      <c r="C107" t="s">
        <v>50</v>
      </c>
      <c r="D107" t="s">
        <v>25</v>
      </c>
    </row>
    <row r="108" spans="2:4" x14ac:dyDescent="0.35">
      <c r="B108" s="23" t="s">
        <v>118</v>
      </c>
      <c r="C108" t="s">
        <v>50</v>
      </c>
      <c r="D108" t="s">
        <v>25</v>
      </c>
    </row>
    <row r="109" spans="2:4" x14ac:dyDescent="0.35">
      <c r="B109" s="6"/>
      <c r="C109" t="s">
        <v>50</v>
      </c>
    </row>
    <row r="110" spans="2:4" x14ac:dyDescent="0.35">
      <c r="B110" s="8" t="s">
        <v>59</v>
      </c>
      <c r="C110" t="s">
        <v>50</v>
      </c>
      <c r="D110" t="s">
        <v>208</v>
      </c>
    </row>
    <row r="111" spans="2:4" x14ac:dyDescent="0.35">
      <c r="B111" s="8" t="s">
        <v>72</v>
      </c>
      <c r="C111" t="s">
        <v>50</v>
      </c>
      <c r="D111" t="s">
        <v>208</v>
      </c>
    </row>
    <row r="112" spans="2:4" x14ac:dyDescent="0.35">
      <c r="B112" s="8" t="s">
        <v>84</v>
      </c>
      <c r="C112" t="s">
        <v>50</v>
      </c>
      <c r="D112" t="s">
        <v>208</v>
      </c>
    </row>
    <row r="113" spans="2:4" x14ac:dyDescent="0.35">
      <c r="B113" s="8" t="s">
        <v>95</v>
      </c>
      <c r="C113" t="s">
        <v>50</v>
      </c>
      <c r="D113" t="s">
        <v>208</v>
      </c>
    </row>
    <row r="114" spans="2:4" x14ac:dyDescent="0.35">
      <c r="B114" s="8" t="s">
        <v>105</v>
      </c>
      <c r="C114" t="s">
        <v>50</v>
      </c>
      <c r="D114" t="s">
        <v>208</v>
      </c>
    </row>
    <row r="115" spans="2:4" x14ac:dyDescent="0.35">
      <c r="B115" s="8" t="s">
        <v>114</v>
      </c>
      <c r="C115" t="s">
        <v>50</v>
      </c>
      <c r="D115" t="s">
        <v>208</v>
      </c>
    </row>
    <row r="116" spans="2:4" x14ac:dyDescent="0.35">
      <c r="B116" s="8" t="s">
        <v>122</v>
      </c>
      <c r="C116" t="s">
        <v>50</v>
      </c>
      <c r="D116" t="s">
        <v>208</v>
      </c>
    </row>
    <row r="117" spans="2:4" x14ac:dyDescent="0.35">
      <c r="B117" s="8" t="s">
        <v>129</v>
      </c>
      <c r="C117" t="s">
        <v>50</v>
      </c>
      <c r="D117" t="s">
        <v>208</v>
      </c>
    </row>
    <row r="118" spans="2:4" x14ac:dyDescent="0.35">
      <c r="B118" s="8" t="s">
        <v>137</v>
      </c>
      <c r="C118" t="s">
        <v>50</v>
      </c>
      <c r="D118" t="s">
        <v>208</v>
      </c>
    </row>
    <row r="119" spans="2:4" x14ac:dyDescent="0.35">
      <c r="B119" s="8" t="s">
        <v>145</v>
      </c>
      <c r="C119" t="s">
        <v>50</v>
      </c>
      <c r="D119" t="s">
        <v>208</v>
      </c>
    </row>
    <row r="120" spans="2:4" x14ac:dyDescent="0.35">
      <c r="B120" s="6"/>
    </row>
    <row r="121" spans="2:4" x14ac:dyDescent="0.35">
      <c r="B121" s="8" t="s">
        <v>242</v>
      </c>
      <c r="C121" t="s">
        <v>49</v>
      </c>
      <c r="D121" t="s">
        <v>256</v>
      </c>
    </row>
    <row r="122" spans="2:4" x14ac:dyDescent="0.35">
      <c r="B122" s="6"/>
    </row>
    <row r="123" spans="2:4" x14ac:dyDescent="0.35">
      <c r="B123" s="8" t="s">
        <v>243</v>
      </c>
      <c r="C123" t="s">
        <v>46</v>
      </c>
      <c r="D123" t="s">
        <v>212</v>
      </c>
    </row>
    <row r="124" spans="2:4" x14ac:dyDescent="0.35">
      <c r="B124" s="28" t="s">
        <v>218</v>
      </c>
    </row>
  </sheetData>
  <conditionalFormatting sqref="B2:B123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A40885539</value>
    </field>
    <field name="Objective-Title">
      <value order="0">RDP Business Process - Annex 4 - RDP Business Process - Competitive Tendering Record - Items more than £500 but less than £5000 - Blank Template - CYMRAEG</value>
    </field>
    <field name="Objective-Description">
      <value order="0"/>
    </field>
    <field name="Objective-CreationStamp">
      <value order="0">2022-06-01T13:30:09Z</value>
    </field>
    <field name="Objective-IsApproved">
      <value order="0">false</value>
    </field>
    <field name="Objective-IsPublished">
      <value order="0">true</value>
    </field>
    <field name="Objective-DatePublished">
      <value order="0">2022-07-14T12:31:49Z</value>
    </field>
    <field name="Objective-ModificationStamp">
      <value order="0">2022-07-14T12:31:49Z</value>
    </field>
    <field name="Objective-Owner">
      <value order="0">Jones, Elaine (CCRA - ERA - Rural Payments Wales)</value>
    </field>
    <field name="Objective-Path">
      <value order="0">Objective Global Folder:Business File Plan:WG Organisational Groups:NEW - Post April 2022 - Climate Change &amp; Rural Affairs:Climate Change &amp; Rural Affairs (CCRA) - Rural Payments Wales:1 - Save:Rural Payments Wales:SMU - Actual Files:Scheme Management Unit:Rural Programmes - 2014-2020:RDP 2014-2020 - Management:Control Plan 2014-2020:Operational Planning - RDP 2014-2020 Final Business Process Documents - Food Fisheries &amp; Market Development Division - Scheme Management Unit:E - RDP 2014-2020 - Business Processes - Current - Delivery Profiles &amp; Competitive Tendering (RDP only)</value>
    </field>
    <field name="Objective-Parent">
      <value order="0">E - RDP 2014-2020 - Business Processes - Current - Delivery Profiles &amp; Competitive Tendering (RDP only)</value>
    </field>
    <field name="Objective-State">
      <value order="0">Published</value>
    </field>
    <field name="Objective-VersionId">
      <value order="0">vA79382135</value>
    </field>
    <field name="Objective-Version">
      <value order="0">6.0</value>
    </field>
    <field name="Objective-VersionNumber">
      <value order="0">6</value>
    </field>
    <field name="Objective-VersionComment">
      <value order="0"/>
    </field>
    <field name="Objective-FileNumber">
      <value order="0">qA1282901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2022-05-31T23:00:00Z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30</vt:i4>
      </vt:variant>
    </vt:vector>
  </HeadingPairs>
  <TitlesOfParts>
    <vt:vector size="33" baseType="lpstr">
      <vt:lpstr>Cofnod Tendro</vt:lpstr>
      <vt:lpstr>Data</vt:lpstr>
      <vt:lpstr>LEADER</vt:lpstr>
      <vt:lpstr>A</vt:lpstr>
      <vt:lpstr>B</vt:lpstr>
      <vt:lpstr>D</vt:lpstr>
      <vt:lpstr>E</vt:lpstr>
      <vt:lpstr>opt1_</vt:lpstr>
      <vt:lpstr>opt10_</vt:lpstr>
      <vt:lpstr>opt11_</vt:lpstr>
      <vt:lpstr>opt12_</vt:lpstr>
      <vt:lpstr>opt13_</vt:lpstr>
      <vt:lpstr>opt14_</vt:lpstr>
      <vt:lpstr>opt15_</vt:lpstr>
      <vt:lpstr>opt16_</vt:lpstr>
      <vt:lpstr>opt17_</vt:lpstr>
      <vt:lpstr>opt18_</vt:lpstr>
      <vt:lpstr>opt19_</vt:lpstr>
      <vt:lpstr>opt2_</vt:lpstr>
      <vt:lpstr>opt20_</vt:lpstr>
      <vt:lpstr>opt21_</vt:lpstr>
      <vt:lpstr>opt22_</vt:lpstr>
      <vt:lpstr>opt23_</vt:lpstr>
      <vt:lpstr>opt24_</vt:lpstr>
      <vt:lpstr>opt25_</vt:lpstr>
      <vt:lpstr>opt26_</vt:lpstr>
      <vt:lpstr>opt3_</vt:lpstr>
      <vt:lpstr>opt4_</vt:lpstr>
      <vt:lpstr>opt5_</vt:lpstr>
      <vt:lpstr>opt6_</vt:lpstr>
      <vt:lpstr>opt7_</vt:lpstr>
      <vt:lpstr>opt8_</vt:lpstr>
      <vt:lpstr>opt9_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Elaine (ESNR-ERA-Rural Payments Wales)</dc:creator>
  <cp:lastModifiedBy>MorganO1</cp:lastModifiedBy>
  <dcterms:created xsi:type="dcterms:W3CDTF">2022-06-01T13:05:42Z</dcterms:created>
  <dcterms:modified xsi:type="dcterms:W3CDTF">2022-07-20T11:35:05Z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A40885539</vt:lpwstr>
  </property>
  <property fmtid="{D5CDD505-2E9C-101B-9397-08002B2CF9AE}" pid="4" name="Objective-Title">
    <vt:lpwstr>RDP Business Process - Annex 4 - RDP Business Process - Competitive Tendering Record - Items more than £500 but less than £5000 - Blank Template - CYMRAEG</vt:lpwstr>
  </property>
  <property fmtid="{D5CDD505-2E9C-101B-9397-08002B2CF9AE}" pid="5" name="Objective-Description">
    <vt:lpwstr/>
  </property>
  <property fmtid="{D5CDD505-2E9C-101B-9397-08002B2CF9AE}" pid="6" name="Objective-CreationStamp">
    <vt:filetime>2022-06-01T13:30:09Z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2022-07-14T12:31:49Z</vt:filetime>
  </property>
  <property fmtid="{D5CDD505-2E9C-101B-9397-08002B2CF9AE}" pid="10" name="Objective-ModificationStamp">
    <vt:filetime>2022-07-14T12:31:49Z</vt:filetime>
  </property>
  <property fmtid="{D5CDD505-2E9C-101B-9397-08002B2CF9AE}" pid="11" name="Objective-Owner">
    <vt:lpwstr>Jones, Elaine (CCRA - ERA - Rural Payments Wales)</vt:lpwstr>
  </property>
  <property fmtid="{D5CDD505-2E9C-101B-9397-08002B2CF9AE}" pid="12" name="Objective-Path">
    <vt:lpwstr>Objective Global Folder:Business File Plan:WG Organisational Groups:NEW - Post April 2022 - Climate Change &amp; Rural Affairs:Climate Change &amp; Rural Affairs (CCRA) - Rural Payments Wales:1 - Save:Rural Payments Wales:SMU - Actual Files:Scheme Management Unit:Rural Programmes - 2014-2020:RDP 2014-2020 - Management:Control Plan 2014-2020:Operational Planning - RDP 2014-2020 Final Business Process Documents - Food Fisheries &amp; Market Development Division - Scheme Management Unit:E - RDP 2014-2020 - Business Processes - Current - Delivery Profiles &amp; Competitive Tendering (RDP only)</vt:lpwstr>
  </property>
  <property fmtid="{D5CDD505-2E9C-101B-9397-08002B2CF9AE}" pid="13" name="Objective-Parent">
    <vt:lpwstr>E - RDP 2014-2020 - Business Processes - Current - Delivery Profiles &amp; Competitive Tendering (RDP only)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vA79382135</vt:lpwstr>
  </property>
  <property fmtid="{D5CDD505-2E9C-101B-9397-08002B2CF9AE}" pid="16" name="Objective-Version">
    <vt:lpwstr>6.0</vt:lpwstr>
  </property>
  <property fmtid="{D5CDD505-2E9C-101B-9397-08002B2CF9AE}" pid="17" name="Objective-VersionNumber">
    <vt:r8>6</vt:r8>
  </property>
  <property fmtid="{D5CDD505-2E9C-101B-9397-08002B2CF9AE}" pid="18" name="Objective-VersionComment">
    <vt:lpwstr/>
  </property>
  <property fmtid="{D5CDD505-2E9C-101B-9397-08002B2CF9AE}" pid="19" name="Objective-FileNumber">
    <vt:lpwstr>qA1282901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Date Acquired">
    <vt:filetime>2022-05-31T23:00:00Z</vt:filetime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</Properties>
</file>