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P:\statshare\ChildrenandFamiliesData\Families First\"/>
    </mc:Choice>
  </mc:AlternateContent>
  <xr:revisionPtr revIDLastSave="0" documentId="13_ncr:1_{E7E6EA99-6255-4725-ADFE-23ED3E225D2A}" xr6:coauthVersionLast="47" xr6:coauthVersionMax="47" xr10:uidLastSave="{00000000-0000-0000-0000-000000000000}"/>
  <workbookProtection workbookAlgorithmName="SHA-512" workbookHashValue="Lj2ZqjPmjATPp2w/PDkfNBRG/M0LO4ZHrRq7M/SvhQLXbXFeZkyQFP31zwbztGciSTRQyZzE6BLaFju+vRAR9A==" workbookSaltValue="YXhaPt52GVaTAk9lGcDh2w==" workbookSpinCount="100000" lockStructure="1"/>
  <bookViews>
    <workbookView xWindow="-110" yWindow="-110" windowWidth="19420" windowHeight="10420" tabRatio="865" xr2:uid="{00000000-000D-0000-FFFF-FFFF00000000}"/>
  </bookViews>
  <sheets>
    <sheet name="Home" sheetId="3" r:id="rId1"/>
    <sheet name="Projects_and_Activities" sheetId="4" r:id="rId2"/>
    <sheet name="QUARTERLY_JAFF_TAF" sheetId="5" r:id="rId3"/>
    <sheet name="National_Perf_Measures" sheetId="6" r:id="rId4"/>
    <sheet name="NPM_Guidance" sheetId="7" r:id="rId5"/>
    <sheet name="Text" sheetId="9" state="hidden" r:id="rId6"/>
    <sheet name="Control" sheetId="2" state="hidden" r:id="rId7"/>
  </sheets>
  <definedNames>
    <definedName name="_xlnm.Print_Area" localSheetId="1">Projects_and_Activities!$C$3:$N$34</definedName>
    <definedName name="_xlnm.Print_Area" localSheetId="2">QUARTERLY_JAFF_TAF!$B$4:$S$63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6" i="3" l="1"/>
  <c r="C12" i="9" l="1"/>
  <c r="E8" i="5" l="1"/>
  <c r="D29" i="5" l="1"/>
  <c r="C189" i="9" l="1"/>
  <c r="C17" i="3" s="1"/>
  <c r="C2" i="6" l="1"/>
  <c r="C3" i="5"/>
  <c r="C2" i="4"/>
  <c r="C190" i="9" l="1"/>
  <c r="Q7" i="3" s="1"/>
  <c r="C191" i="9"/>
  <c r="Q8" i="3" s="1"/>
  <c r="C192" i="9"/>
  <c r="Q9" i="3" s="1"/>
  <c r="C193" i="9"/>
  <c r="Q10" i="3" s="1"/>
  <c r="C194" i="9"/>
  <c r="Q11" i="3" s="1"/>
  <c r="C195" i="9"/>
  <c r="Q12" i="3" s="1"/>
  <c r="C196" i="9"/>
  <c r="Q13" i="3" s="1"/>
  <c r="C197" i="9"/>
  <c r="Q14" i="3" s="1"/>
  <c r="C198" i="9"/>
  <c r="Q15" i="3" s="1"/>
  <c r="C199" i="9"/>
  <c r="Q16" i="3" s="1"/>
  <c r="C200" i="9"/>
  <c r="Q17" i="3" s="1"/>
  <c r="C201" i="9"/>
  <c r="Q18" i="3" s="1"/>
  <c r="C202" i="9"/>
  <c r="Q19" i="3" s="1"/>
  <c r="C203" i="9"/>
  <c r="Q20" i="3" s="1"/>
  <c r="C204" i="9"/>
  <c r="Q21" i="3" s="1"/>
  <c r="C205" i="9"/>
  <c r="Q22" i="3" s="1"/>
  <c r="C206" i="9"/>
  <c r="Q23" i="3" s="1"/>
  <c r="C207" i="9"/>
  <c r="Q24" i="3" s="1"/>
  <c r="C208" i="9"/>
  <c r="Q25" i="3" s="1"/>
  <c r="C209" i="9"/>
  <c r="Q26" i="3" s="1"/>
  <c r="C210" i="9"/>
  <c r="Q27" i="3" s="1"/>
  <c r="C211" i="9"/>
  <c r="Q28" i="3" s="1"/>
  <c r="O17" i="3"/>
  <c r="Q20" i="5"/>
  <c r="F35" i="5"/>
  <c r="H29" i="5"/>
  <c r="H51" i="5"/>
  <c r="Q9" i="5" l="1"/>
  <c r="Q10" i="5"/>
  <c r="Q11" i="5"/>
  <c r="Q12" i="5"/>
  <c r="Q13" i="5"/>
  <c r="Q14" i="5"/>
  <c r="Q15" i="5"/>
  <c r="Q16" i="5"/>
  <c r="Q17" i="5"/>
  <c r="Q18" i="5"/>
  <c r="Q19" i="5"/>
  <c r="Q21" i="5"/>
  <c r="Q22" i="5"/>
  <c r="Q23" i="5"/>
  <c r="Q24" i="5"/>
  <c r="Q25" i="5"/>
  <c r="Q26" i="5"/>
  <c r="Q27" i="5"/>
  <c r="Q28" i="5"/>
  <c r="Q30" i="5"/>
  <c r="Q31" i="5"/>
  <c r="Q32" i="5"/>
  <c r="Q33" i="5"/>
  <c r="Q34" i="5"/>
  <c r="Q35" i="5"/>
  <c r="Q36" i="5"/>
  <c r="Q37" i="5"/>
  <c r="Q38" i="5"/>
  <c r="Q39" i="5"/>
  <c r="Q40" i="5"/>
  <c r="Q41" i="5"/>
  <c r="Q42" i="5"/>
  <c r="Q43" i="5"/>
  <c r="Q44" i="5"/>
  <c r="Q45" i="5"/>
  <c r="Q46" i="5"/>
  <c r="Q47" i="5"/>
  <c r="Q48" i="5"/>
  <c r="Q49" i="5"/>
  <c r="Q50" i="5"/>
  <c r="Q52" i="5"/>
  <c r="Q53" i="5"/>
  <c r="Q54" i="5"/>
  <c r="Q55" i="5"/>
  <c r="Q56" i="5"/>
  <c r="Q57" i="5"/>
  <c r="Q58" i="5"/>
  <c r="Q59" i="5"/>
  <c r="Q60" i="5"/>
  <c r="Q61" i="5"/>
  <c r="C109" i="9"/>
  <c r="Q7" i="5" s="1"/>
  <c r="C134" i="9"/>
  <c r="H5" i="6" s="1"/>
  <c r="C112" i="9"/>
  <c r="T7" i="5" s="1"/>
  <c r="C141" i="9"/>
  <c r="C22" i="4" s="1"/>
  <c r="C139" i="9"/>
  <c r="C140" i="9"/>
  <c r="N4" i="4" s="1"/>
  <c r="C111" i="9"/>
  <c r="Q6" i="9" s="1"/>
  <c r="C113" i="9"/>
  <c r="C3" i="6" s="1"/>
  <c r="C130" i="9"/>
  <c r="C187" i="9"/>
  <c r="A1" i="7" s="1"/>
  <c r="C188" i="9"/>
  <c r="B1" i="7" s="1"/>
  <c r="R7" i="5" l="1"/>
  <c r="C142" i="9"/>
  <c r="C1" i="7" s="1"/>
  <c r="C143" i="9"/>
  <c r="C2" i="7" s="1"/>
  <c r="C144" i="9"/>
  <c r="C3" i="7" s="1"/>
  <c r="C145" i="9"/>
  <c r="C4" i="7" s="1"/>
  <c r="C146" i="9"/>
  <c r="C5" i="7" s="1"/>
  <c r="C147" i="9"/>
  <c r="C6" i="7" s="1"/>
  <c r="C148" i="9"/>
  <c r="C7" i="7" s="1"/>
  <c r="C149" i="9"/>
  <c r="C8" i="7" s="1"/>
  <c r="C150" i="9"/>
  <c r="C9" i="7" s="1"/>
  <c r="C151" i="9"/>
  <c r="C10" i="7" s="1"/>
  <c r="C152" i="9"/>
  <c r="C11" i="7" s="1"/>
  <c r="C153" i="9"/>
  <c r="C12" i="7" s="1"/>
  <c r="C154" i="9"/>
  <c r="C13" i="7" s="1"/>
  <c r="C155" i="9"/>
  <c r="C14" i="7" s="1"/>
  <c r="C156" i="9"/>
  <c r="C15" i="7" s="1"/>
  <c r="C157" i="9"/>
  <c r="D1" i="7" s="1"/>
  <c r="C158" i="9"/>
  <c r="D2" i="7" s="1"/>
  <c r="C159" i="9"/>
  <c r="D3" i="7" s="1"/>
  <c r="C160" i="9"/>
  <c r="D4" i="7" s="1"/>
  <c r="C161" i="9"/>
  <c r="D5" i="7" s="1"/>
  <c r="C162" i="9"/>
  <c r="D6" i="7" s="1"/>
  <c r="C163" i="9"/>
  <c r="D7" i="7" s="1"/>
  <c r="C164" i="9"/>
  <c r="D8" i="7" s="1"/>
  <c r="C165" i="9"/>
  <c r="D9" i="7" s="1"/>
  <c r="C166" i="9"/>
  <c r="D10" i="7" s="1"/>
  <c r="C167" i="9"/>
  <c r="D11" i="7" s="1"/>
  <c r="C168" i="9"/>
  <c r="D12" i="7" s="1"/>
  <c r="C169" i="9"/>
  <c r="D13" i="7" s="1"/>
  <c r="C170" i="9"/>
  <c r="D14" i="7" s="1"/>
  <c r="C171" i="9"/>
  <c r="D15" i="7" s="1"/>
  <c r="C172" i="9"/>
  <c r="E1" i="7" s="1"/>
  <c r="C173" i="9"/>
  <c r="E2" i="7" s="1"/>
  <c r="C174" i="9"/>
  <c r="E3" i="7" s="1"/>
  <c r="C175" i="9"/>
  <c r="E4" i="7" s="1"/>
  <c r="C176" i="9"/>
  <c r="E5" i="7" s="1"/>
  <c r="C177" i="9"/>
  <c r="E6" i="7" s="1"/>
  <c r="C178" i="9"/>
  <c r="E7" i="7" s="1"/>
  <c r="C179" i="9"/>
  <c r="E8" i="7" s="1"/>
  <c r="C180" i="9"/>
  <c r="E9" i="7" s="1"/>
  <c r="C181" i="9"/>
  <c r="E10" i="7" s="1"/>
  <c r="C182" i="9"/>
  <c r="E11" i="7" s="1"/>
  <c r="C183" i="9"/>
  <c r="E12" i="7" s="1"/>
  <c r="C184" i="9"/>
  <c r="E13" i="7" s="1"/>
  <c r="C185" i="9"/>
  <c r="E14" i="7" s="1"/>
  <c r="C186" i="9"/>
  <c r="E15" i="7" s="1"/>
  <c r="O6" i="4" l="1"/>
  <c r="O7" i="4"/>
  <c r="O8" i="4"/>
  <c r="O9" i="4"/>
  <c r="O10" i="4"/>
  <c r="O11" i="4"/>
  <c r="O12" i="4"/>
  <c r="O13" i="4"/>
  <c r="O14" i="4"/>
  <c r="O15" i="4"/>
  <c r="O16" i="4"/>
  <c r="O17" i="4"/>
  <c r="O18" i="4"/>
  <c r="O19" i="4"/>
  <c r="O20" i="4"/>
  <c r="M27" i="4" l="1"/>
  <c r="M25" i="4"/>
  <c r="M29" i="4"/>
  <c r="C138" i="9"/>
  <c r="C137" i="9"/>
  <c r="R8" i="4" s="1"/>
  <c r="C136" i="9"/>
  <c r="R7" i="4" s="1"/>
  <c r="C135" i="9"/>
  <c r="R6" i="4" s="1"/>
  <c r="C133" i="9"/>
  <c r="F7" i="6" s="1"/>
  <c r="C132" i="9"/>
  <c r="E7" i="6" s="1"/>
  <c r="C131" i="9"/>
  <c r="E6" i="6" s="1"/>
  <c r="C129" i="9"/>
  <c r="D21" i="6" s="1"/>
  <c r="C128" i="9"/>
  <c r="D20" i="6" s="1"/>
  <c r="C127" i="9"/>
  <c r="D19" i="6" s="1"/>
  <c r="C126" i="9"/>
  <c r="D18" i="6" s="1"/>
  <c r="C125" i="9"/>
  <c r="D17" i="6" s="1"/>
  <c r="C124" i="9"/>
  <c r="D16" i="6" s="1"/>
  <c r="C123" i="9"/>
  <c r="D15" i="6" s="1"/>
  <c r="C122" i="9"/>
  <c r="D14" i="6" s="1"/>
  <c r="C121" i="9"/>
  <c r="D13" i="6" s="1"/>
  <c r="C120" i="9"/>
  <c r="D12" i="6" s="1"/>
  <c r="C119" i="9"/>
  <c r="D11" i="6" s="1"/>
  <c r="C118" i="9"/>
  <c r="D10" i="6" s="1"/>
  <c r="C117" i="9"/>
  <c r="D9" i="6" s="1"/>
  <c r="C116" i="9"/>
  <c r="D8" i="6" s="1"/>
  <c r="C115" i="9"/>
  <c r="D5" i="6" s="1"/>
  <c r="C114" i="9"/>
  <c r="C7" i="6" s="1"/>
  <c r="C110" i="9"/>
  <c r="C108" i="9"/>
  <c r="P7" i="5" s="1"/>
  <c r="C107" i="9"/>
  <c r="O7" i="5" s="1"/>
  <c r="C106" i="9"/>
  <c r="N7" i="5" s="1"/>
  <c r="C105" i="9"/>
  <c r="M7" i="5" s="1"/>
  <c r="C104" i="9"/>
  <c r="L7" i="5" s="1"/>
  <c r="C103" i="9"/>
  <c r="K7" i="5" s="1"/>
  <c r="C102" i="9"/>
  <c r="J7" i="5" s="1"/>
  <c r="C101" i="9"/>
  <c r="I7" i="5" s="1"/>
  <c r="C100" i="9"/>
  <c r="H7" i="5" s="1"/>
  <c r="C99" i="9"/>
  <c r="G7" i="5" s="1"/>
  <c r="C98" i="9"/>
  <c r="F7" i="5" s="1"/>
  <c r="C97" i="9"/>
  <c r="E7" i="5" s="1"/>
  <c r="C96" i="9"/>
  <c r="D7" i="5" s="1"/>
  <c r="C95" i="9"/>
  <c r="C4" i="5" s="1"/>
  <c r="C94" i="9"/>
  <c r="C62" i="5" s="1"/>
  <c r="C93" i="9"/>
  <c r="C61" i="5" s="1"/>
  <c r="C92" i="9"/>
  <c r="C60" i="5" s="1"/>
  <c r="C91" i="9"/>
  <c r="C59" i="5" s="1"/>
  <c r="C90" i="9"/>
  <c r="C58" i="5" s="1"/>
  <c r="C89" i="9"/>
  <c r="C57" i="5" s="1"/>
  <c r="C88" i="9"/>
  <c r="C56" i="5" s="1"/>
  <c r="C87" i="9"/>
  <c r="C55" i="5" s="1"/>
  <c r="C86" i="9"/>
  <c r="C54" i="5" s="1"/>
  <c r="C85" i="9"/>
  <c r="C53" i="5" s="1"/>
  <c r="C84" i="9"/>
  <c r="C52" i="5" s="1"/>
  <c r="C83" i="9"/>
  <c r="C51" i="5" s="1"/>
  <c r="C82" i="9"/>
  <c r="C50" i="5" s="1"/>
  <c r="C81" i="9"/>
  <c r="C49" i="5" s="1"/>
  <c r="C80" i="9"/>
  <c r="C48" i="5" s="1"/>
  <c r="C79" i="9"/>
  <c r="C47" i="5" s="1"/>
  <c r="C78" i="9"/>
  <c r="C46" i="5" s="1"/>
  <c r="C77" i="9"/>
  <c r="C45" i="5" s="1"/>
  <c r="C76" i="9"/>
  <c r="C44" i="5" s="1"/>
  <c r="C75" i="9"/>
  <c r="C43" i="5" s="1"/>
  <c r="C74" i="9"/>
  <c r="C42" i="5" s="1"/>
  <c r="C73" i="9"/>
  <c r="C41" i="5" s="1"/>
  <c r="C72" i="9"/>
  <c r="C40" i="5" s="1"/>
  <c r="C71" i="9"/>
  <c r="C39" i="5" s="1"/>
  <c r="C70" i="9"/>
  <c r="C38" i="5" s="1"/>
  <c r="C69" i="9"/>
  <c r="C37" i="5" s="1"/>
  <c r="C68" i="9"/>
  <c r="C36" i="5" s="1"/>
  <c r="C67" i="9"/>
  <c r="C35" i="5" s="1"/>
  <c r="C66" i="9"/>
  <c r="C34" i="5" s="1"/>
  <c r="C65" i="9"/>
  <c r="C33" i="5" s="1"/>
  <c r="C64" i="9"/>
  <c r="C32" i="5" s="1"/>
  <c r="C63" i="9"/>
  <c r="C31" i="5" s="1"/>
  <c r="C62" i="9"/>
  <c r="C30" i="5" s="1"/>
  <c r="C61" i="9"/>
  <c r="C29" i="5" s="1"/>
  <c r="C60" i="9"/>
  <c r="C28" i="5" s="1"/>
  <c r="C59" i="9"/>
  <c r="C27" i="5" s="1"/>
  <c r="C58" i="9"/>
  <c r="C26" i="5" s="1"/>
  <c r="C57" i="9"/>
  <c r="C25" i="5" s="1"/>
  <c r="C56" i="9"/>
  <c r="C24" i="5" s="1"/>
  <c r="C55" i="9"/>
  <c r="C23" i="5" s="1"/>
  <c r="C54" i="9"/>
  <c r="C22" i="5" s="1"/>
  <c r="C53" i="9"/>
  <c r="C21" i="5" s="1"/>
  <c r="C52" i="9"/>
  <c r="C20" i="5" s="1"/>
  <c r="C51" i="9"/>
  <c r="C19" i="5" s="1"/>
  <c r="C50" i="9"/>
  <c r="C18" i="5" s="1"/>
  <c r="C49" i="9"/>
  <c r="C17" i="5" s="1"/>
  <c r="C48" i="9"/>
  <c r="C16" i="5" s="1"/>
  <c r="C47" i="9"/>
  <c r="C15" i="5" s="1"/>
  <c r="C46" i="9"/>
  <c r="C14" i="5" s="1"/>
  <c r="C45" i="9"/>
  <c r="C13" i="5" s="1"/>
  <c r="C44" i="9"/>
  <c r="C12" i="5" s="1"/>
  <c r="C43" i="9"/>
  <c r="C11" i="5" s="1"/>
  <c r="C42" i="9"/>
  <c r="C10" i="5" s="1"/>
  <c r="C41" i="9"/>
  <c r="C9" i="5" s="1"/>
  <c r="C40" i="9"/>
  <c r="C8" i="5" s="1"/>
  <c r="C39" i="9"/>
  <c r="C7" i="5" s="1"/>
  <c r="C38" i="9"/>
  <c r="M24" i="4" s="1"/>
  <c r="C37" i="9"/>
  <c r="L24" i="4" s="1"/>
  <c r="C36" i="9"/>
  <c r="K24" i="4" s="1"/>
  <c r="C35" i="9"/>
  <c r="J24" i="4" s="1"/>
  <c r="C34" i="9"/>
  <c r="I24" i="4" s="1"/>
  <c r="C33" i="9"/>
  <c r="H24" i="4" s="1"/>
  <c r="C32" i="9"/>
  <c r="G24" i="4" s="1"/>
  <c r="C31" i="9"/>
  <c r="F24" i="4" s="1"/>
  <c r="C30" i="9"/>
  <c r="E24" i="4" s="1"/>
  <c r="C29" i="9"/>
  <c r="D24" i="4" s="1"/>
  <c r="C28" i="9"/>
  <c r="C24" i="4" s="1"/>
  <c r="C27" i="9"/>
  <c r="C23" i="4" s="1"/>
  <c r="C26" i="9"/>
  <c r="N5" i="4" s="1"/>
  <c r="C25" i="9"/>
  <c r="M5" i="4" s="1"/>
  <c r="C24" i="9"/>
  <c r="L5" i="4" s="1"/>
  <c r="C23" i="9"/>
  <c r="K5" i="4" s="1"/>
  <c r="C22" i="9"/>
  <c r="J5" i="4" s="1"/>
  <c r="C21" i="9"/>
  <c r="I5" i="4" s="1"/>
  <c r="C20" i="9"/>
  <c r="H5" i="4" s="1"/>
  <c r="C19" i="9"/>
  <c r="G5" i="4" s="1"/>
  <c r="C18" i="9"/>
  <c r="F5" i="4" s="1"/>
  <c r="C17" i="9"/>
  <c r="E5" i="4" s="1"/>
  <c r="C16" i="9"/>
  <c r="D5" i="4" s="1"/>
  <c r="C15" i="9"/>
  <c r="C5" i="4" s="1"/>
  <c r="C14" i="9"/>
  <c r="C4" i="4" s="1"/>
  <c r="C13" i="9"/>
  <c r="C3" i="4" s="1"/>
  <c r="O29" i="3"/>
  <c r="C11" i="9"/>
  <c r="C26" i="3" s="1"/>
  <c r="C10" i="9"/>
  <c r="C25" i="3" s="1"/>
  <c r="C9" i="9"/>
  <c r="C24" i="3" s="1"/>
  <c r="C8" i="9"/>
  <c r="C23" i="3" s="1"/>
  <c r="C7" i="9"/>
  <c r="C21" i="3" s="1"/>
  <c r="C6" i="9"/>
  <c r="C20" i="3" s="1"/>
  <c r="C5" i="9"/>
  <c r="C19" i="3" s="1"/>
  <c r="C4" i="9"/>
  <c r="C15" i="3" s="1"/>
  <c r="C3" i="9"/>
  <c r="C2" i="9"/>
  <c r="C9" i="3" s="1"/>
  <c r="C1" i="9"/>
  <c r="C5" i="3" s="1"/>
  <c r="E5" i="6"/>
  <c r="H21" i="6"/>
  <c r="G21" i="6"/>
  <c r="H20" i="6"/>
  <c r="G20" i="6"/>
  <c r="H19" i="6"/>
  <c r="G19" i="6"/>
  <c r="H18" i="6"/>
  <c r="G18" i="6"/>
  <c r="H17" i="6"/>
  <c r="G17" i="6"/>
  <c r="H16" i="6"/>
  <c r="G16" i="6"/>
  <c r="H15" i="6"/>
  <c r="G15" i="6"/>
  <c r="H14" i="6"/>
  <c r="G14" i="6"/>
  <c r="H13" i="6"/>
  <c r="G13" i="6"/>
  <c r="H12" i="6"/>
  <c r="G12" i="6"/>
  <c r="H11" i="6"/>
  <c r="G11" i="6"/>
  <c r="H10" i="6"/>
  <c r="G10" i="6"/>
  <c r="H9" i="6"/>
  <c r="G9" i="6"/>
  <c r="H8" i="6"/>
  <c r="G8" i="6"/>
  <c r="P61" i="5"/>
  <c r="O61" i="5"/>
  <c r="L61" i="5"/>
  <c r="I61" i="5"/>
  <c r="F61" i="5"/>
  <c r="P60" i="5"/>
  <c r="O60" i="5"/>
  <c r="L60" i="5"/>
  <c r="I60" i="5"/>
  <c r="F60" i="5"/>
  <c r="P59" i="5"/>
  <c r="O59" i="5"/>
  <c r="L59" i="5"/>
  <c r="I59" i="5"/>
  <c r="F59" i="5"/>
  <c r="P58" i="5"/>
  <c r="T58" i="5" s="1"/>
  <c r="O58" i="5"/>
  <c r="L58" i="5"/>
  <c r="I58" i="5"/>
  <c r="F58" i="5"/>
  <c r="P57" i="5"/>
  <c r="O57" i="5"/>
  <c r="L57" i="5"/>
  <c r="I57" i="5"/>
  <c r="F57" i="5"/>
  <c r="P56" i="5"/>
  <c r="O56" i="5"/>
  <c r="L56" i="5"/>
  <c r="I56" i="5"/>
  <c r="F56" i="5"/>
  <c r="P55" i="5"/>
  <c r="O55" i="5"/>
  <c r="L55" i="5"/>
  <c r="I55" i="5"/>
  <c r="F55" i="5"/>
  <c r="P54" i="5"/>
  <c r="O54" i="5"/>
  <c r="L54" i="5"/>
  <c r="I54" i="5"/>
  <c r="F54" i="5"/>
  <c r="P53" i="5"/>
  <c r="O53" i="5"/>
  <c r="L53" i="5"/>
  <c r="I53" i="5"/>
  <c r="F53" i="5"/>
  <c r="P52" i="5"/>
  <c r="O52" i="5"/>
  <c r="L52" i="5"/>
  <c r="I52" i="5"/>
  <c r="F52" i="5"/>
  <c r="N51" i="5"/>
  <c r="N62" i="5" s="1"/>
  <c r="M51" i="5"/>
  <c r="M62" i="5" s="1"/>
  <c r="K51" i="5"/>
  <c r="J51" i="5"/>
  <c r="J62" i="5" s="1"/>
  <c r="G51" i="5"/>
  <c r="G62" i="5" s="1"/>
  <c r="E51" i="5"/>
  <c r="E62" i="5" s="1"/>
  <c r="D51" i="5"/>
  <c r="P50" i="5"/>
  <c r="O50" i="5"/>
  <c r="L50" i="5"/>
  <c r="I50" i="5"/>
  <c r="F50" i="5"/>
  <c r="P49" i="5"/>
  <c r="T49" i="5" s="1"/>
  <c r="O49" i="5"/>
  <c r="L49" i="5"/>
  <c r="I49" i="5"/>
  <c r="F49" i="5"/>
  <c r="P48" i="5"/>
  <c r="O48" i="5"/>
  <c r="L48" i="5"/>
  <c r="I48" i="5"/>
  <c r="F48" i="5"/>
  <c r="P47" i="5"/>
  <c r="O47" i="5"/>
  <c r="L47" i="5"/>
  <c r="I47" i="5"/>
  <c r="F47" i="5"/>
  <c r="P46" i="5"/>
  <c r="O46" i="5"/>
  <c r="L46" i="5"/>
  <c r="I46" i="5"/>
  <c r="F46" i="5"/>
  <c r="P45" i="5"/>
  <c r="O45" i="5"/>
  <c r="L45" i="5"/>
  <c r="I45" i="5"/>
  <c r="F45" i="5"/>
  <c r="P44" i="5"/>
  <c r="O44" i="5"/>
  <c r="L44" i="5"/>
  <c r="I44" i="5"/>
  <c r="F44" i="5"/>
  <c r="P43" i="5"/>
  <c r="O43" i="5"/>
  <c r="L43" i="5"/>
  <c r="I43" i="5"/>
  <c r="F43" i="5"/>
  <c r="P42" i="5"/>
  <c r="O42" i="5"/>
  <c r="L42" i="5"/>
  <c r="I42" i="5"/>
  <c r="F42" i="5"/>
  <c r="P41" i="5"/>
  <c r="O41" i="5"/>
  <c r="L41" i="5"/>
  <c r="I41" i="5"/>
  <c r="F41" i="5"/>
  <c r="P40" i="5"/>
  <c r="O40" i="5"/>
  <c r="L40" i="5"/>
  <c r="I40" i="5"/>
  <c r="F40" i="5"/>
  <c r="P39" i="5"/>
  <c r="O39" i="5"/>
  <c r="L39" i="5"/>
  <c r="I39" i="5"/>
  <c r="F39" i="5"/>
  <c r="P38" i="5"/>
  <c r="O38" i="5"/>
  <c r="L38" i="5"/>
  <c r="I38" i="5"/>
  <c r="F38" i="5"/>
  <c r="P37" i="5"/>
  <c r="O37" i="5"/>
  <c r="L37" i="5"/>
  <c r="I37" i="5"/>
  <c r="F37" i="5"/>
  <c r="P36" i="5"/>
  <c r="O36" i="5"/>
  <c r="L36" i="5"/>
  <c r="I36" i="5"/>
  <c r="F36" i="5"/>
  <c r="P35" i="5"/>
  <c r="O35" i="5"/>
  <c r="L35" i="5"/>
  <c r="I35" i="5"/>
  <c r="P34" i="5"/>
  <c r="O34" i="5"/>
  <c r="L34" i="5"/>
  <c r="I34" i="5"/>
  <c r="F34" i="5"/>
  <c r="P33" i="5"/>
  <c r="O33" i="5"/>
  <c r="L33" i="5"/>
  <c r="I33" i="5"/>
  <c r="F33" i="5"/>
  <c r="P32" i="5"/>
  <c r="O32" i="5"/>
  <c r="L32" i="5"/>
  <c r="I32" i="5"/>
  <c r="F32" i="5"/>
  <c r="P31" i="5"/>
  <c r="O31" i="5"/>
  <c r="L31" i="5"/>
  <c r="I31" i="5"/>
  <c r="F31" i="5"/>
  <c r="P30" i="5"/>
  <c r="O30" i="5"/>
  <c r="L30" i="5"/>
  <c r="I30" i="5"/>
  <c r="F30" i="5"/>
  <c r="N29" i="5"/>
  <c r="M29" i="5"/>
  <c r="K29" i="5"/>
  <c r="J29" i="5"/>
  <c r="G29" i="5"/>
  <c r="E29" i="5"/>
  <c r="P28" i="5"/>
  <c r="T28" i="5" s="1"/>
  <c r="O28" i="5"/>
  <c r="L28" i="5"/>
  <c r="I28" i="5"/>
  <c r="F28" i="5"/>
  <c r="P27" i="5"/>
  <c r="O27" i="5"/>
  <c r="L27" i="5"/>
  <c r="I27" i="5"/>
  <c r="F27" i="5"/>
  <c r="P26" i="5"/>
  <c r="O26" i="5"/>
  <c r="L26" i="5"/>
  <c r="I26" i="5"/>
  <c r="F26" i="5"/>
  <c r="P25" i="5"/>
  <c r="O25" i="5"/>
  <c r="L25" i="5"/>
  <c r="I25" i="5"/>
  <c r="F25" i="5"/>
  <c r="P24" i="5"/>
  <c r="O24" i="5"/>
  <c r="L24" i="5"/>
  <c r="I24" i="5"/>
  <c r="F24" i="5"/>
  <c r="P23" i="5"/>
  <c r="O23" i="5"/>
  <c r="L23" i="5"/>
  <c r="I23" i="5"/>
  <c r="F23" i="5"/>
  <c r="P22" i="5"/>
  <c r="O22" i="5"/>
  <c r="L22" i="5"/>
  <c r="I22" i="5"/>
  <c r="F22" i="5"/>
  <c r="P21" i="5"/>
  <c r="O21" i="5"/>
  <c r="L21" i="5"/>
  <c r="I21" i="5"/>
  <c r="F21" i="5"/>
  <c r="P20" i="5"/>
  <c r="O20" i="5"/>
  <c r="L20" i="5"/>
  <c r="I20" i="5"/>
  <c r="F20" i="5"/>
  <c r="P19" i="5"/>
  <c r="O19" i="5"/>
  <c r="L19" i="5"/>
  <c r="I19" i="5"/>
  <c r="F19" i="5"/>
  <c r="P18" i="5"/>
  <c r="O18" i="5"/>
  <c r="L18" i="5"/>
  <c r="I18" i="5"/>
  <c r="F18" i="5"/>
  <c r="P17" i="5"/>
  <c r="O17" i="5"/>
  <c r="L17" i="5"/>
  <c r="I17" i="5"/>
  <c r="F17" i="5"/>
  <c r="P16" i="5"/>
  <c r="O16" i="5"/>
  <c r="L16" i="5"/>
  <c r="I16" i="5"/>
  <c r="F16" i="5"/>
  <c r="P15" i="5"/>
  <c r="O15" i="5"/>
  <c r="L15" i="5"/>
  <c r="I15" i="5"/>
  <c r="F15" i="5"/>
  <c r="P14" i="5"/>
  <c r="O14" i="5"/>
  <c r="L14" i="5"/>
  <c r="I14" i="5"/>
  <c r="F14" i="5"/>
  <c r="P13" i="5"/>
  <c r="O13" i="5"/>
  <c r="L13" i="5"/>
  <c r="I13" i="5"/>
  <c r="F13" i="5"/>
  <c r="P12" i="5"/>
  <c r="O12" i="5"/>
  <c r="L12" i="5"/>
  <c r="I12" i="5"/>
  <c r="F12" i="5"/>
  <c r="P11" i="5"/>
  <c r="O11" i="5"/>
  <c r="L11" i="5"/>
  <c r="I11" i="5"/>
  <c r="F11" i="5"/>
  <c r="P10" i="5"/>
  <c r="O10" i="5"/>
  <c r="L10" i="5"/>
  <c r="I10" i="5"/>
  <c r="F10" i="5"/>
  <c r="P9" i="5"/>
  <c r="O9" i="5"/>
  <c r="L9" i="5"/>
  <c r="I9" i="5"/>
  <c r="F9" i="5"/>
  <c r="N8" i="5"/>
  <c r="M8" i="5"/>
  <c r="K8" i="5"/>
  <c r="J8" i="5"/>
  <c r="H8" i="5"/>
  <c r="G8" i="5"/>
  <c r="D8" i="5"/>
  <c r="M34" i="4"/>
  <c r="M33" i="4"/>
  <c r="M32" i="4"/>
  <c r="M31" i="4"/>
  <c r="M30" i="4"/>
  <c r="M28" i="4"/>
  <c r="M26" i="4"/>
  <c r="M20" i="4"/>
  <c r="M19" i="4"/>
  <c r="M18" i="4"/>
  <c r="M17" i="4"/>
  <c r="M16" i="4"/>
  <c r="M15" i="4"/>
  <c r="M14" i="4"/>
  <c r="M13" i="4"/>
  <c r="M12" i="4"/>
  <c r="M11" i="4"/>
  <c r="M10" i="4"/>
  <c r="M9" i="4"/>
  <c r="M8" i="4"/>
  <c r="M7" i="4"/>
  <c r="M6" i="4"/>
  <c r="O21" i="3"/>
  <c r="O20" i="3"/>
  <c r="O19" i="3"/>
  <c r="R35" i="5" l="1"/>
  <c r="R23" i="5"/>
  <c r="R19" i="5"/>
  <c r="Q29" i="5"/>
  <c r="Q8" i="5"/>
  <c r="R12" i="5"/>
  <c r="R50" i="5"/>
  <c r="R59" i="5"/>
  <c r="R9" i="5"/>
  <c r="R13" i="5"/>
  <c r="R31" i="5"/>
  <c r="R39" i="5"/>
  <c r="R43" i="5"/>
  <c r="R47" i="5"/>
  <c r="R14" i="5"/>
  <c r="R27" i="5"/>
  <c r="R16" i="5"/>
  <c r="R18" i="5"/>
  <c r="R22" i="5"/>
  <c r="R26" i="5"/>
  <c r="H62" i="5"/>
  <c r="I62" i="5" s="1"/>
  <c r="Q51" i="5"/>
  <c r="R32" i="5"/>
  <c r="R36" i="5"/>
  <c r="R40" i="5"/>
  <c r="R44" i="5"/>
  <c r="R48" i="5"/>
  <c r="R52" i="5"/>
  <c r="R55" i="5"/>
  <c r="R56" i="5"/>
  <c r="R60" i="5"/>
  <c r="R10" i="5"/>
  <c r="R11" i="5"/>
  <c r="R17" i="5"/>
  <c r="R20" i="5"/>
  <c r="R21" i="5"/>
  <c r="R24" i="5"/>
  <c r="R25" i="5"/>
  <c r="R28" i="5"/>
  <c r="R33" i="5"/>
  <c r="R37" i="5"/>
  <c r="R41" i="5"/>
  <c r="R45" i="5"/>
  <c r="R49" i="5"/>
  <c r="R61" i="5"/>
  <c r="R15" i="5"/>
  <c r="R30" i="5"/>
  <c r="R34" i="5"/>
  <c r="R38" i="5"/>
  <c r="R42" i="5"/>
  <c r="R46" i="5"/>
  <c r="R53" i="5"/>
  <c r="R54" i="5"/>
  <c r="R57" i="5"/>
  <c r="R58" i="5"/>
  <c r="I8" i="5"/>
  <c r="O8" i="5"/>
  <c r="P29" i="5"/>
  <c r="L29" i="5"/>
  <c r="P24" i="4"/>
  <c r="S7" i="5"/>
  <c r="L8" i="5"/>
  <c r="I29" i="5"/>
  <c r="O29" i="5"/>
  <c r="P8" i="5"/>
  <c r="L51" i="5"/>
  <c r="F29" i="5"/>
  <c r="P51" i="5"/>
  <c r="I51" i="5"/>
  <c r="P5" i="4"/>
  <c r="O62" i="5"/>
  <c r="F8" i="5"/>
  <c r="F51" i="5"/>
  <c r="K62" i="5"/>
  <c r="L62" i="5" s="1"/>
  <c r="O51" i="5"/>
  <c r="D62" i="5"/>
  <c r="F62" i="5" s="1"/>
  <c r="R8" i="5" l="1"/>
  <c r="R29" i="5"/>
  <c r="R62" i="5"/>
  <c r="R51" i="5"/>
</calcChain>
</file>

<file path=xl/sharedStrings.xml><?xml version="1.0" encoding="utf-8"?>
<sst xmlns="http://schemas.openxmlformats.org/spreadsheetml/2006/main" count="433" uniqueCount="342">
  <si>
    <t>Saesneg/English</t>
  </si>
  <si>
    <t>Cymraeg/Welsh</t>
  </si>
  <si>
    <t>Choose your preferred language / Dewiswch eich iaith penodol</t>
  </si>
  <si>
    <t xml:space="preserve">Year 
Total
</t>
  </si>
  <si>
    <t>Validation checks an explanation has been provided if there are warnings present in any quarter.</t>
  </si>
  <si>
    <t>Additional information</t>
  </si>
  <si>
    <t>Validation checks an explanation has been provided if there are any "Others" in any quarter</t>
  </si>
  <si>
    <t>No. of families referred for a JAFF (by agency of referral, including self-referral)</t>
  </si>
  <si>
    <t>Adult social services</t>
  </si>
  <si>
    <t>Adult substance misuse services</t>
  </si>
  <si>
    <t>Child and adolescent mental health services</t>
  </si>
  <si>
    <t>Children’s social services</t>
  </si>
  <si>
    <t>Employment support services</t>
  </si>
  <si>
    <t>Families First Commissioned Projects</t>
  </si>
  <si>
    <t>Flying Start</t>
  </si>
  <si>
    <t>GPs</t>
  </si>
  <si>
    <t>Health visitors</t>
  </si>
  <si>
    <t>Housing services</t>
  </si>
  <si>
    <t>LA education services (where not recorded elsewhere)</t>
  </si>
  <si>
    <t>Police</t>
  </si>
  <si>
    <t>Primary care services (where not recorded elsewhere)</t>
  </si>
  <si>
    <t>Probation Services</t>
  </si>
  <si>
    <t>Schools - primary</t>
  </si>
  <si>
    <t>Schools - secondary</t>
  </si>
  <si>
    <t>Self-referral</t>
  </si>
  <si>
    <t>Third Sector Organisations</t>
  </si>
  <si>
    <t xml:space="preserve">Youth Service / Youth Offending Teams </t>
  </si>
  <si>
    <t>No. of families completing a JAFF assessment (by agency of referral)</t>
  </si>
  <si>
    <t>No. of families signing a TAF action plan</t>
  </si>
  <si>
    <t>The total of these three lines must equal the total number of TAF action plans closed in the same period at line 48. Any differences will turn the cell red</t>
  </si>
  <si>
    <t>Validation checks number worked with isn't fewer than number successful</t>
  </si>
  <si>
    <t>%</t>
  </si>
  <si>
    <t>Old ref</t>
  </si>
  <si>
    <t>New ref</t>
  </si>
  <si>
    <t>National Performance Measure</t>
  </si>
  <si>
    <t xml:space="preserve">National Performance Measure Definition
</t>
  </si>
  <si>
    <t>Examples of evidence
(examples given are not wholly exhaustive)</t>
  </si>
  <si>
    <t>Number and % of participants whose financial situation has stabilised or improved</t>
  </si>
  <si>
    <t>Number and % of primary school children who have improved their school attendance</t>
  </si>
  <si>
    <t>The participant has reduced incidence of unauthorised absence (i.e. number and % of half days) over a quarter.</t>
  </si>
  <si>
    <t>Number and % of secondary school children (up to the age of 16 years at the point of entry) who have improved their school attendance</t>
  </si>
  <si>
    <t>Number and % of children who improve their speech, language and communication skills</t>
  </si>
  <si>
    <t xml:space="preserve">Speech, language and communication skills can be defined as the ability to read, write and communicate and to use mathematics at a necessary level to function and progress at work and in society.  </t>
  </si>
  <si>
    <t>Number and % of participant parents with improved ability to support their child’s learning and development needs.</t>
  </si>
  <si>
    <t>The participant demonstrates understanding of key aspects of parenting, including healthy diet, regular exercise and reading with their child (at least three or more times in a week). The participant also demonstrates an understanding of the importance of early learning, including the effect on later attainment, the importance of the home environment, parental interest and good pre-school provision.</t>
  </si>
  <si>
    <t>Number and % of participants with improved emotional/mental wellbeing</t>
  </si>
  <si>
    <t>Number and % of individuals that report an improvement in own resilience</t>
  </si>
  <si>
    <t>Individuals feel there have been beneficial outcomes as a direct result of the intervention and are more able to balance the demands they face, within their existing capabilities.</t>
  </si>
  <si>
    <t>Number and % of families that report an improvement in family resilience</t>
  </si>
  <si>
    <t>Families feel there has been beneficial outcomes for one or more family members as a direct result of the intervention and are more able to balance the demands they face, within their existing capabilities.
(Do not include families in this measure where a disability has been identified as they are included in the measure below)</t>
  </si>
  <si>
    <t>Number and % of families affected by disability that report an improvement in family resilience</t>
  </si>
  <si>
    <t>Families, where a disability has been identified, feel there has been beneficial outcomes for one or more family members as a direct result of the intervention and are more able to balance the demands they face, within their existing capabilities.</t>
  </si>
  <si>
    <t>Number and % of families that report they feel they can contribute to changes to their lifestyle/behaviours</t>
  </si>
  <si>
    <t>An intervention which focusses on confidence building and providing families with skills and knowledge to set and achieve goals and develop effective strategies.</t>
  </si>
  <si>
    <t>Number and % of individuals that report improved family relationships</t>
  </si>
  <si>
    <t>Individuals report improved parent/child relationship, parent/parent relationship or report positive difference made to the family</t>
  </si>
  <si>
    <t>Number and % of participant parents completing 75% or more of sessions of an evidence-based parenting programme.</t>
  </si>
  <si>
    <t xml:space="preserve">Approved evidence-based parenting programmes are defined in Chapter 6, paragraph 6.1 and Appendix B of the Parenting in Wales: Guidance on engagement and support.
http://wales.gov.uk/docs/dsjlg/publications/cyp/140910-parenting-in-wales-guidance-en.pdf
</t>
  </si>
  <si>
    <t>Appropriate evidence includes:
Record of attendance of an approved evidence-based parenting programme from the provider confirming 75% or more of sessions were attended</t>
  </si>
  <si>
    <t>Number and % of participant parents benefitting from an evidence-based parenting programme</t>
  </si>
  <si>
    <t>Number and % of parents benefitting from a parenting intervention</t>
  </si>
  <si>
    <t xml:space="preserve">Informal structured courses are defined in Chapter 6, paragraphs 6.2, 6.3 and Appendices D (One to One parenting Support and Home Visiting Programmes) and E (Group-based Parenting Support) of the Parenting in Wales: Guidance on engagement and support.
http://wales.gov.uk/docs/dsjlg/publications/cyp/140910-parenting-in-wales-guidance-en.pdf
</t>
  </si>
  <si>
    <t xml:space="preserve">Hen gyf </t>
  </si>
  <si>
    <t>Cyf 
newydd</t>
  </si>
  <si>
    <t>Mesur Perfformiad Cenedlaethol</t>
  </si>
  <si>
    <t xml:space="preserve">Diffiniad o'r Mesur Perfformiad Cenedlaethol
</t>
  </si>
  <si>
    <t>Enghreifftiau o dystiolaeth
(nid yw'r rhestrau hyn yn hollgynhwysfawr)</t>
  </si>
  <si>
    <t>Nifer a % y rheini y mae eu sefyllfa ariannol wedi sefydlogi neu wedi gwella.</t>
  </si>
  <si>
    <t xml:space="preserve">Mae'r unigolyn yn derbyn gwybodaeth neu gyngor ariannol sy'n ei alluogi i sicrhau'r incwm mwyaf posibl, ee:
• rheoli dyledion
• budd-daliadau
• rheoli gwariant yr aelwyd
• llythrennedd ariannol
</t>
  </si>
  <si>
    <t xml:space="preserve">Mae'r dystiolaeth briodol yn cynnwys:
• cofnod o bresenoldeb mewn sesiwn gynghori (ee Canolfan Gyngor ar Bopeth) y cyfeiriwyd yr unigolyn iddi drwy brosiect Teuluoedd yn Gyntaf
• adroddiad yr unigolyn wrth adolygu'r achos neu drwy holiadur
• cynllun rheoli dyledion
• prawf o leihad mewn dyled
• cadarnhad o fudd-dal ychwanegol, ee llythyr gan ddarparwr y budd-dal
</t>
  </si>
  <si>
    <t>Nifer a % y plant ysgol gynradd sy'n dod i'r ysgol yn amlach.</t>
  </si>
  <si>
    <t>Dros gyfnod o chwarter, mae'r unigolyn yn absennol heb ganiatâd yn llai aml o'r ysgol (hy ar sail nifer a chanran yr hanner diwrnodau).</t>
  </si>
  <si>
    <t xml:space="preserve">Mae'r dystiolaeth briodol yn cynnwys:
• cofnodion presenoldeb yr ysgol neu, os nad yw'r rhain ar gael, adroddiad yr unigolyn wrth adolygu'r achos neu drwy holiadur
</t>
  </si>
  <si>
    <t>Nifer a % y plant ysgol uwchradd (hyd at 16 oed adeg cofrestru) sy'n dod i'r ysgol yn amlach.</t>
  </si>
  <si>
    <t>Nifer a % y plant sydd wedi gwella eu sgiliau lleferydd, iaith a chyfathrebu</t>
  </si>
  <si>
    <t xml:space="preserve">Gellir diffinio sgiliau lleferydd, iaith a chyfathrebu fel y gallu i ddarllen, ysgrifennu a chyfathrebu ac i ddefnyddio mathemateg ar lefel angenrheidiol er mwyn gallu cyflawni dyletswyddau a datblygu yn y gwaith ac mewn cymdeithas.  </t>
  </si>
  <si>
    <t xml:space="preserve">Mae'r dystiolaeth briodol sy'n dangos gwelliant mewn lleferydd, iaith a chyfathrebu yn cynnwys:
• cofnodion darparwr prosiect o niferoedd y cleientiaid y cofnodir eu manylion drwy gardiau adrodd Atebolrwydd yn Seiliedig ar Ganlyniadau 
•+E8 adnoddau sy'n mesur cynnydd, gan gynnwys arsylwi uniongyrchol i fonitro a chofnodi datblygiad lleferydd, iaith a chyfathrebu, ee pecyn Wellcomm ar gyfer ymarferwyr y blynyddoedd cynnar
• adroddiadau ysgol
• adroddiadau rhieni
</t>
  </si>
  <si>
    <t>Nifer a % y rhieni sydd wedi gwella yn eu gallu i gefnogi eu plentyn gyda'u hanghenion dysgu a datblygu.</t>
  </si>
  <si>
    <t>Mae'r unigolyn yn dangos dealltwriaeth o brif elfennau rhianta, gan gynnwys deiet iach, ymarfer corff rheolaidd a darllen gyda'r plentyn (o leiaf deirgwaith yr wythnos). Mae'r unigolyn hefyd yn dangos dealltwriaeth o bwysigrwydd dysgu cynnar, gan gynnwys yr effaith ar gyrhaeddiad yn y dyfodol, pwysigrwydd amgylchedd y cartref, dangos diddordeb yn addysg y plentyn a darpariaeth dda cyn ysgol.</t>
  </si>
  <si>
    <t xml:space="preserve">Mae'r dystiolaeth briodol yn cynnwys:
• adolygu'r achos neu holiadur
• tystiolaeth o fynychu dosbarth rhianta priodol sy'n seiliedig ar dystiolaeth neu glybiau gwaith cartref etc
</t>
  </si>
  <si>
    <t>Nifer a % yr unigolion sy'n arddangos gwelliant emosiynol/meddyliol.</t>
  </si>
  <si>
    <t>Nifer a % yr unigolion sy'n nodi gwelliant yn gryfach yn eu hunan</t>
  </si>
  <si>
    <t>Unigolion yn teimlo bod canlyniadau buddiol o ganlyniad uniongyrchol i’r ymyriad, ac eu fod yn fwy abl i gydbwyso gofynion maent yn eu hwynebu, o fewn eu galluoedd presennol.</t>
  </si>
  <si>
    <t xml:space="preserve">Mae'r dystiolaeth briodol yn cynnwys:
• cofnodion darparwr prosiect o niferoedd y cleientiaid y cofnodir eu manylion drwy gardiau adrodd Atebolrwydd yn Seiliedig ar Ganlyniadau 
• y gweithgareddau y cymerir rhan ynddynt
• holiaduron hunanasesu
• holiaduron boddhad
• adnodd mesur cynnydd
• gwerthusiad safbwynt dinesydd
• gwell cyfraddau o ran Cam-i-Fyny/Cam-i-Lawr
</t>
  </si>
  <si>
    <t>Nifer a % y teuluoedd sy'n nodi bod eu teulu yn gryfach</t>
  </si>
  <si>
    <t>Mae'r teuluoedd yn teimlo bod un neu fwy o aelodau'r teulu wedi profi canlyniadau buddiol o ganlyniad uniongyrchol i'r ymyriad, ac yn fwy abl i gydbwyso'r gofynion maen nhw'n eu hwynebu, o fewn y sefyllfa maent ynddi.
(Peidiwch â chynnwys teuluoedd lle nodwyd anabledd gan eu bod nhw wedi'u cynnwys yn y mesur isod)</t>
  </si>
  <si>
    <t xml:space="preserve">Mae'r dystiolaeth briodol yn cynnwys:
• cofnodion darparwr prosiect o niferoedd y cleientiaid y cofnodir eu manylion drwy gardiau adrodd Atebolrwydd yn Seiliedig ar Ganlyniadau 
• y gweithgareddau y cymerir rhan ynddynt, hy a gynlluniwyd i wella sgiliau'r teulu i chwarae gyda'i gilydd yn fwy neu gwnsela arbenigol
• holiaduron hunanasesu
• holiaduron boddhad
• adnodd mesur cynnydd
• gwerthusiad safbwynt dinesydd
• llai o adroddiadau am broblemau rhwng aelodau'r teulu
• gwell cyfraddau o ran Cam-i-Fyny/Cam-i-Lawr
</t>
  </si>
  <si>
    <t>Nifer a % y teuluoedd y mae aelod o'r teulu yn anabl sy'n nodi gwelliant yng ngallu'r teulu i ymdopi.</t>
  </si>
  <si>
    <t>Lle nodwyd bod gan aelod o'r teulu anabledd, mae'r teulu yn teimlo bod un neu fwy o'r teulu wedi elwa o ganlyniad uniongyrchol i'r ymyrraeth ac yn fwy abl i gydbwyso'r gofynion a wynebant yn eu hamgylchiadau presennol.</t>
  </si>
  <si>
    <t xml:space="preserve">Mae'r dystiolaeth briodol yn cynnwys:
• cofnodion darparwyr prosiectau o niferoedd y cleientiaid a nodwyd drwy gardiau adrodd Atebolrwydd yn Seiliedig ar Ganlyniadau
• cymryd rhan mewn gweithgareddau, hy sy'n ceisio gwella sgiliau'r teulu i allu chwarae gyda'i gilydd yn fwy neu gwnsela arbenigol
• holiadur hunanasesu
• holiadur boddhad
• adnodd mesur cynnydd
• gwerthusiad persbectif dinesydd
• adroddiadau bod problemau rhwng aelodau o'r teulu yn gwella
• Newidiadau positif yn nifer y cyfraddau sy'n ymuno â/gadael y rhaglen
</t>
  </si>
  <si>
    <t>Nifer a % y teuluoedd sy'n nodi eu bod yn teimlo y gallant gymryd camau i newid eu dull o fyw/ymddygiad.</t>
  </si>
  <si>
    <t>Ymyrraeth sy'n canolbwyntio ar fagu hyder a rhoi'r sgiliau a'r wybodaeth i deuluoedd fel y gallant bennu a chyflawni amcanion a datblygu strategaethau effeithiol.</t>
  </si>
  <si>
    <t xml:space="preserve">Mae'r dystiolaeth briodol yn cynnwys:
• cofnodion darparwyr prosiectau o niferoedd y cleientiaid a nodwyd drwy gardiau adrodd Atebolrwydd yn Seiliedig ar Ganlyniadau
• holiadur hunanasesu
• adnodd mesur cynnydd
• unigolion yn mynegi cynnydd yn eu gallu, eu parodrwydd a'u hyder i sicrhau cynnydd a'i gynnal                                                                             • teuluoedd yn cael eu grymuso i wneud newidiadau i'w dull o fyw a'u hymddygiad                                                                
</t>
  </si>
  <si>
    <t>Nifer a % yr unigolion sy'n nodi bod eu cydberthnasau teuluol yn well</t>
  </si>
  <si>
    <t>Mae unigolion yn nodi gwell perthynas rhwng rhieni/plant neu rhwng y rhieni â'i gilydd, neu'n nodi gwahaniaeth positif o ran y teulu cyfan.</t>
  </si>
  <si>
    <t xml:space="preserve">Mae'r dystiolaeth briodol yn cynnwys:
• holiaduron hunanasesu
• adnodd mesur cynnydd                                                           
</t>
  </si>
  <si>
    <t>Nifer a % y rhieni a gwblhaodd 75% neu'n fwy o sesiynau rhaglen rianta sy'n seiliedig ar dystiolaeth</t>
  </si>
  <si>
    <t xml:space="preserve">Mae'r rhaglenni rhianta cymeradwy sy'n seiliedig ar dystiolaeth wedi'u diffinio ym Mhennod 6, paragraff 6.1 ac Atodiad B o Rhianta yng Nghymru: Canllawiau ar ymgysylltiad a chymorth
http://gov.wales/docs/dsjlg/publications/cyp/140910-parenting-in-wales-guidance-cy.pdf 
</t>
  </si>
  <si>
    <t xml:space="preserve">Mae'r dystiolaeth briodol yn cynnwys:
Cofnod o bresenoldeb mewn rhaglen rianta gymeradwy sy'n seiliedig ar dystiolaeth gan y darparwr yn cadarnhau bod 75% neu'n fwy o sesiynau wedi'u mynychu </t>
  </si>
  <si>
    <t>Nifer a % y rhieni sydd wedi elwa ar raglen rianta sy'n seiliedig ar dystiolaeth</t>
  </si>
  <si>
    <t xml:space="preserve">Mae'r rhaglenni rhianta cymeradwy sy'n seiliedig ar dystiolaeth wedi'u diffinio ym Mhennod 6, paragraff 6.1 ac Atodiad B o Rhianta yng Nghymru: Canllawiau ar ymgysylltiad a chymorth
http://gov.wales/docs/dsjlg/publications/cyp/140910-parenting-in-wales-guidance-cy.pdf 
</t>
  </si>
  <si>
    <t>Nifer a % y rhieni sy'n elwa ar ymyrraeth ym maes rhianta</t>
  </si>
  <si>
    <t xml:space="preserve">Mae'r cyrsiau strwythuredig anffurfiol wedi'u diffinio ym Mhennod 6, paragraffau 6.2, 6.3 ac Atodiadau Ch (Cymorth Rhianta Unigol ac Ymweliadau â'r Cartref) a D (Cymorth Rhianta mewn Grwp) o Rhianta yng Nghymru: Canllawiau ar ymgysylltiad a chymorth
http://gov.wales/docs/dsjlg/publications/cyp/140910-parenting-in-wales-guidance-cy.pdf 
</t>
  </si>
  <si>
    <t xml:space="preserve">Mae'r dystiolaeth briodol yn cynnwys:
• cofnodion darparwyr prosiectau o niferoedd y cleientiaid a nodwyd drwy gardiau adrodd Atebolrwydd yn Seiliedig ar Ganlyniadau
• adnodd mesur cynnydd
• gwerthusiad TOPSE
• arolwg boddhad cwsmeriaid
• hunanadroddiad drwy gwblhau dyddiadur i olrhain cynnydd
• holiadur hunanadrodd
• cynlluniau cymorth
</t>
  </si>
  <si>
    <t>This data collection is being undertaken by the Welsh Government.</t>
  </si>
  <si>
    <t>Llywodraeth Cymru sy'n cynnal yr ymarfer casglu data hwn</t>
  </si>
  <si>
    <t>PROVIDER DETAILS</t>
  </si>
  <si>
    <t>MANYLION Y DARPARWR</t>
  </si>
  <si>
    <t>Please enter the name of the main contact in relation to this return</t>
  </si>
  <si>
    <t>Nodwch enw'r prif gyswllt mewn perthynas â'r adroddiad hwn</t>
  </si>
  <si>
    <t>Please enter the telephone number for this contact</t>
  </si>
  <si>
    <t>Nodwch rif ffôn i'r cyswllt hwn</t>
  </si>
  <si>
    <t>Please enter the e-mail address for this contact</t>
  </si>
  <si>
    <t>Nodwch gyfeiriad ebost y cyswllt hwn</t>
  </si>
  <si>
    <t>This form has been split into 3 sections:</t>
  </si>
  <si>
    <t>Mae'r ffurflen hon wedi cael ei rhannu'n 3 adran:</t>
  </si>
  <si>
    <t>Projects and Activities</t>
  </si>
  <si>
    <t>Prosiectau a Gomisiynwyd</t>
  </si>
  <si>
    <t>Quarterly JAFF TAF</t>
  </si>
  <si>
    <t>JAFF TAF Chwarterol</t>
  </si>
  <si>
    <t>National Perf Measures</t>
  </si>
  <si>
    <t>Mesurau Perf Cenedlaethol</t>
  </si>
  <si>
    <t>Strategic Commissioning</t>
  </si>
  <si>
    <t>Comisiynu Strategol</t>
  </si>
  <si>
    <t>Project number</t>
  </si>
  <si>
    <t>Rhif y prosiect</t>
  </si>
  <si>
    <t>Project name</t>
  </si>
  <si>
    <t>Enw'r prosiect</t>
  </si>
  <si>
    <t>Short description                                                                
(no more than a sentence)</t>
  </si>
  <si>
    <t>Disgrifiad byr 
(dim mwy na brawddeg)</t>
  </si>
  <si>
    <t>Project commissioned to run from (mm/yyyy)</t>
  </si>
  <si>
    <t>Comisiynwyd y prosiect i redeg o (mm/bbbb)</t>
  </si>
  <si>
    <t>Project commissioned to run to (mm/yyyy)</t>
  </si>
  <si>
    <t>Comisiynwyd y prosiect i redeg i (mm/bbbb)</t>
  </si>
  <si>
    <t>Agencies involved in delivery</t>
  </si>
  <si>
    <t>Asiantaethau sy'n ymwneud â'r broses weithredu</t>
  </si>
  <si>
    <t xml:space="preserve">Total number of individuals accessing a commissioned project </t>
  </si>
  <si>
    <t>Cyfanswm nifer yr unigolion sy'n manteisio ar brosiect a gomisiynwyd</t>
  </si>
  <si>
    <t>Outcome that dominates the project</t>
  </si>
  <si>
    <t>Canlyniad sy'n dominyddu y prosiect</t>
  </si>
  <si>
    <t>Disability Focus</t>
  </si>
  <si>
    <t>Ffocws ar Anabledd</t>
  </si>
  <si>
    <t>Activity number</t>
  </si>
  <si>
    <t>Rhif y gweithgaredd</t>
  </si>
  <si>
    <t>Key activity</t>
  </si>
  <si>
    <t>Gweithgaredd allweddol</t>
  </si>
  <si>
    <t xml:space="preserve">Activity to run from (mm/yyyy)       </t>
  </si>
  <si>
    <t xml:space="preserve">Gweithgaredd i redeg o (mm/bbbb)       </t>
  </si>
  <si>
    <t xml:space="preserve">Activity to run to (mm/yyyy)       </t>
  </si>
  <si>
    <t xml:space="preserve">Gweithgaredd i redeg i (mm/bbbb)       </t>
  </si>
  <si>
    <t xml:space="preserve">Total number of individuals accessing a disability activity </t>
  </si>
  <si>
    <t xml:space="preserve">Cyfanswm nifer yr unigolion sy'n manteisio ar weithgaredd i'r anabl </t>
  </si>
  <si>
    <t>Nifer y teuluoedd a gyfeiriwyd ar gyfer JAFF (yn ôl asiantaeth gyfeirio, gan gynnwys hunangyfeirio)</t>
  </si>
  <si>
    <t>Gwasanaethau cymdeithasol oedolion</t>
  </si>
  <si>
    <t>Gwasanaethau camddefnyddio sylweddau oedolion</t>
  </si>
  <si>
    <t>Gwasanaethau iechyd meddwl plant a'r glasoed</t>
  </si>
  <si>
    <t xml:space="preserve">Gwasanaethau cymdeithasol plant </t>
  </si>
  <si>
    <t>Gwasanaethau cymorth cyflogaeth</t>
  </si>
  <si>
    <t>Prosiectau a Gomisiynwyd gan Teuluoedd yn Gyntaf</t>
  </si>
  <si>
    <t>Dechrau'n Deg</t>
  </si>
  <si>
    <t>Meddygon teulu</t>
  </si>
  <si>
    <t>Ymwelwyr iechyd</t>
  </si>
  <si>
    <t>Gwasanaethau tai</t>
  </si>
  <si>
    <t>Gwasanaethau addysg Awdurdodau Lleol (ble na chofnodwyd yn rhywle arall)</t>
  </si>
  <si>
    <t>Heddlu</t>
  </si>
  <si>
    <t>Gwasanaethau gofal sylfaenol (ble na chofnodwyd yn rhywle arall)</t>
  </si>
  <si>
    <t>Gwasanaethau Prawf</t>
  </si>
  <si>
    <t>Ysgolion - gynradd</t>
  </si>
  <si>
    <t>Ysgolion - uwchradd</t>
  </si>
  <si>
    <t>Hunanatgyfeiriad</t>
  </si>
  <si>
    <t>Sefydliadau'r Trydydd Sector</t>
  </si>
  <si>
    <t>Gwasanaeth Ieuenctid / Timau Troseddau Ieuenctid</t>
  </si>
  <si>
    <t>Nifer y teuluoedd sydd wedi cwblhau asesiad JAFF (yn ôl asiantaeth gyfeirio)</t>
  </si>
  <si>
    <t>Nifer y teuluoedd a lofnododd gynllun gweithredu TAF</t>
  </si>
  <si>
    <t>Canlyniad cynllun gweithredu TAF - Nifer y cynlluniau gweithredu TAF a gaewyd (lle mae teulu wedi llofnodi cynllun gweithredu TAF)</t>
  </si>
  <si>
    <t xml:space="preserve">y caewyd eu cynllun gweithredu TAF gyda chanlyniad llwyddiannus </t>
  </si>
  <si>
    <t>y caewyd eu cynllun am fod y teulu wedi tynnu allan</t>
  </si>
  <si>
    <t>y caewyd eu cynllun oherwydd diffyg cyfranogiad</t>
  </si>
  <si>
    <t xml:space="preserve">y caewyd eu cynllun am fod y teulu wedi symud o ardal yr ALl ac wedi'u hatgyfeirio i ALl arall  </t>
  </si>
  <si>
    <t>a atgyfeiriwyd i wasanaeth statudol</t>
  </si>
  <si>
    <t>a atgyfeiriwyd ar gyfer ymyrraeth gan un asiantaeth</t>
  </si>
  <si>
    <t>Rhaid i gyfanswm y tair llinell hon fod yn gyfartal â chyfanswm nifer y cynlluniau gweithredu TAF a gaewyd yn ystod yr un cyfnod yn llinell 48. Bydd unrhyw wahaniaethau yn troi'r gell yn goch.</t>
  </si>
  <si>
    <t xml:space="preserve">O gyfanswm Ch1 (col A), faint o deuluoedd sydd ag anghenion yn ymwneud ag anabledd? </t>
  </si>
  <si>
    <t>Validation checks there aren't more people with disabilities than total people per quarter</t>
  </si>
  <si>
    <t xml:space="preserve">O gyfanswm Ch2 (col C), faint o deuluoedd sydd ag anghenion yn ymwneud ag anabledd? </t>
  </si>
  <si>
    <t xml:space="preserve">O gyfanswm Ch3 (col E), faint o deuluoedd sydd ag anghenion yn ymwneud ag anabledd? </t>
  </si>
  <si>
    <t xml:space="preserve">O gyfanswm Ch4 (col G), faint o deuluoedd sydd ag anghenion yn ymwneud ag anabledd? </t>
  </si>
  <si>
    <t>Cyfanswm y Flwyddyn
(A+C+E+G)</t>
  </si>
  <si>
    <t>Gwybodaeth ychwanegol</t>
  </si>
  <si>
    <t>Ref no</t>
  </si>
  <si>
    <t>Cyfeir-nod</t>
  </si>
  <si>
    <t>Year: 2017-18</t>
  </si>
  <si>
    <t>Nifer a % y rheini y mae eu sefyllfa ariannol wedi sefydlogi neu wedi gwella</t>
  </si>
  <si>
    <t>Nifer a % y plant cynradd sydd wedi gwella eu presenoldeb yn yr ysgol</t>
  </si>
  <si>
    <t>Nifer a % y plant uwchradd (hyd at 16 oed) sydd wedi gwella eu presenoldeb yn yr ysgol</t>
  </si>
  <si>
    <t>Nifer a % y rhieni sydd wedi gwella eu gallu i genfogi anghenion dysgu a datblygu eu plentyn</t>
  </si>
  <si>
    <t>Nifer a % y cyfranogwyr sydd â gwell lles emosiynol/meddyliol</t>
  </si>
  <si>
    <t xml:space="preserve">Nifer a % y teuluoedd a effeithir gan anabledd sy'n nodi gwelliant yng ngwytnwch y teulu </t>
  </si>
  <si>
    <t>Nifer a % y teuluoedd sy'n nodi eu bod yn teimlo y gallant gyfrannu at newidiadau i'w ffordd o fyw/ymddygiad</t>
  </si>
  <si>
    <t>Year to date cumulative figures</t>
  </si>
  <si>
    <t>Ffigurau cronnol y flwyddyn hyd yma</t>
  </si>
  <si>
    <t>Families First</t>
  </si>
  <si>
    <t>Teuluoedd yn Gyntaf</t>
  </si>
  <si>
    <t>Number successful participants</t>
  </si>
  <si>
    <t>Nifer y cyfranogwyr llwyddiannus</t>
  </si>
  <si>
    <t>Number worked with</t>
  </si>
  <si>
    <t>Nifer y gweithiwyd â nhw</t>
  </si>
  <si>
    <t>Children, young people and families are healthy and enjoy well-being</t>
  </si>
  <si>
    <t>Families are confident, nurturing, resilient, and have healthy relationships</t>
  </si>
  <si>
    <t>Both</t>
  </si>
  <si>
    <t>Other</t>
  </si>
  <si>
    <t>Families First Monitoring Form</t>
  </si>
  <si>
    <t>Ffurflen Fonitro Teuluoedd yn Gyntaf</t>
  </si>
  <si>
    <t xml:space="preserve">You should choose between the two Population Outcomes that have been adopted for the re-focused
programme using the drop down list. </t>
  </si>
  <si>
    <t>None</t>
  </si>
  <si>
    <t xml:space="preserve">Appropriate evidence includes:
Confirmation from the provider that participant parents showed a positive distance travelled after attending the evidence based parenting programme, using a standardised measurement tool. 
Examples of appropriate tools can be found in Appendix C of Parenting in Wales: Guidance on Engagement and Support
</t>
  </si>
  <si>
    <t xml:space="preserve">Mae lles emosiynol/meddyliol yn cynnwys meysydd fel boddhad â bywyd, optimistiaeth, hunan-barch, meistrolaeth a theimlo mewn rheolaeth, bod â phwrpas mewn bywyd, neu ymwybyddiaeth o berthyn a chefnogaeth.
Mae iechyd emosiynol/meddyliol yn golygu y gallwch:
• deimlo'n gymharol hyderus ynoch eich hun - rydych yn rhoi gwerth arnoch chi'ch hun ac yn eich derbyn eich hun; mae'r llinyn mesur a dynnwch arnoch chi'ch hun yn seiliedig ar safonau realistig a rhesymol
• teimlo a mynegi amrywiaeth o emosiynau 
• ymgysylltu â'r byd o'ch cwmpas – gallwch feithrin a chynnal perthynas dda gyda phobl eraill ac rydych yn teimlo eich bod yn cyfrannu i'ch cymuned 
• byw a gweithio mewn ffordd gynhyrchiol
• ymdopi â straen bywyd bob dydd a rheoli cyfnodau o newid ac ansicrwydd.
Nifer a chanran y rheini sy'n cymryd rhan mewn gweithgaredd/gwasanaeth sydd, yn eu barn nhw, wedi helpu mewn un neu fwy o'r meysydd canlynol:
• Hunanhyder/hunan-barch
• Perthynas ag eraill
• Iechyd meddwl
• Teimlo'n bositif
• Llai o bryder
Mae 'Five Ways to Wellbeing' y New Economics Foundation (http://www.neweconomics.org/projects/entry/five-ways-to-well-being) yn rhoi esiamplau o weithgareddau sy'n cyfrannu at les emosiynol/meddyliol.
</t>
  </si>
  <si>
    <t xml:space="preserve">Mae'r dystiolaeth briodol yn cynnwys:
• adnoddau mesur cynnydd wedi'u cwblhau ar ddechrau ymyrraeth, ar ddiwedd ymyrraeth, a 3 mis ar ôl ymyrraeth
• gwerthusiadau TOPSE – wedi'u cwblhau gan brosiectau fel rhan o ymyrraeth benodol
• pecyn Five Ways to Wellbeing
• cwblhau ymyraethau llwyddiannus – wedi'u nodi drwy gardiau Atebolrwydd yn Seiliedig ar Ganlyniadau fel rhan o waith monitro chwarterol
• gadael y rhaglen - gwybodaeth a gesglir drwy gardiau Atebolrwydd yn Seiliedig ar Ganlyniadau fel rhan o waith monitro chwarterol
• cwblhau Graddfa Llesiant Meddyliol Warwick-Caeredin cyn ac wedyn gan arddangos gwell sgôr wedyn
http://www2.warwick.ac.uk/fac/med/research/platform/wemwbs/  
</t>
  </si>
  <si>
    <t xml:space="preserve">Mae'r dystiolaeth briodol yn cynnwys:
Cadarnhad gan y darparwr bod y rhieni wedi gwneud cynnydd positif ar ôl dilyn y rhaglen rianta sy'n seiliedig ar dystiolaeth, gan ddefnyddio adnodd mesur safonedig
Mae enghreifftiau o adnoddau priodol i'w gweld yn Atodiad C  o Rhianta yng Nghymru: Canllawiau ar ymgysylltiad a chymorth
</t>
  </si>
  <si>
    <t>Total number of individuals accessing a commissioned project 
Q1
(Count all individuals accessing the project in Q1)</t>
  </si>
  <si>
    <t>Cyfanswm nifer yr unigolion sy'n manteisio ar brosiect a gomisiynwyd
Ch1
Cyfrwch bob unigolyn sy'n manteisio ar y prosiect yn Ch1</t>
  </si>
  <si>
    <t>Total number of individuals accessing a commissioned project 
Q2
(Count only new individuals in Q2)</t>
  </si>
  <si>
    <t>Cyfanswm nifer yr unigolion sy'n manteisio ar brosiect a gomisiynwyd
Ch2
Cyfrwch unigolion newydd yn unig yn Ch2</t>
  </si>
  <si>
    <t>Total number of individuals accessing a commissioned project 
Q3
(Count only new individuals in Q3)</t>
  </si>
  <si>
    <t>Cyfanswm nifer yr unigolion sy'n manteisio ar brosiect a gomisiynwyd
Ch3
Cyfrwch unigolion newydd yn unig yn Ch3</t>
  </si>
  <si>
    <t>Total number of individuals accessing a commissioned project 
Q4
(Count only new individuals in Q4)</t>
  </si>
  <si>
    <t>Cyfanswm nifer yr unigolion sy'n manteisio ar brosiect a gomisiynwyd
Ch4
Cyfrwch unigolion newydd yn unig yn Ch4</t>
  </si>
  <si>
    <t>Short Description                                                                                                                               
(No more than a sentence)</t>
  </si>
  <si>
    <t>Total number of individuals accessing a disability activity 
Q1
(Count all individuals accessing the activity in Q1)</t>
  </si>
  <si>
    <t>Cyfanswm nifer yr unigolion sy'n manteisio ar weithgaredd i'r anabl 
Ch1
Cyfrwch bob unigolyn sy'n manteisio ar y weithgaredd yn Ch1</t>
  </si>
  <si>
    <t>Total number of individuals accessing a disability activity 
Q2
(Count only new individuals in Q2)</t>
  </si>
  <si>
    <t>Cyfanswm nifer yr unigolion sy'n manteisio ar weithgaredd i'r anabl 
Ch2
Cyfrwch unigolion newydd yn unig yn Ch2</t>
  </si>
  <si>
    <t>Total number of individuals accessing a disability activity 
Q3
(Count only new individuals in Q3)</t>
  </si>
  <si>
    <t>Cyfanswm nifer yr unigolion sy'n manteisio ar weithgaredd i'r anabl 
Ch3
Cyfrwch unigolion newydd yn unig yn Ch3</t>
  </si>
  <si>
    <t>Total number of individuals accessing a disability activity 
Q4
(Count only new individuals in Q4)</t>
  </si>
  <si>
    <t>Cyfanswm nifer yr unigolion sy'n manteisio ar weithgaredd i'r anabl 
Ch4
Cyfrwch unigolion newydd yn unig yn Ch4</t>
  </si>
  <si>
    <t>Quarterly collection of data
You will report THE WHOLE CONTINGENT in the first (green) quarterly column. 
In the following column for the quarter you will report disability data as a proportion of that total</t>
  </si>
  <si>
    <t>Casgliad data chwarterol
Nodwch Y GARFAN GYFAN yn y golofn chwarterol (werdd) gyntaf. 
Yn y golofn wedyn ar gyfer y chwarter, nodwch y data anabledd fel cyfran o'r cyfanswm hwnnw</t>
  </si>
  <si>
    <t>Other (please specify each additional category and numbers of each category in Additional Comments)</t>
  </si>
  <si>
    <t>Arall (nodwch bob categori ychwanegol a rhifau pob categori yng ngholofn m)</t>
  </si>
  <si>
    <t>Outcome of TAF action plan - No. of TAF action plans closed (where a family has signed a TAF action plan)</t>
  </si>
  <si>
    <t>y caewyd eu cynllun am resymau eraill (nodwch bob categori ychwanegol a rhif pob categori yng ngholofn m)</t>
  </si>
  <si>
    <t>Number of TAF cases closed between 0-6 months of signing TAF action plan</t>
  </si>
  <si>
    <t>Nifer yr achosion TAF a gaewyd rhwng 0 a 6 mis ar ôl llofnodi cynllun gweithredu TAF</t>
  </si>
  <si>
    <t>Number of TAF cases closed between 7-12 months of signing TAF action plan</t>
  </si>
  <si>
    <t>Nifer yr achosion TAF a gaewyd rhwng 7 a 12 mis ar ôl llofnodi cynllun gweithredu TAF</t>
  </si>
  <si>
    <t>Number of TAF cases closed more than 12 months of signing TAF action plan</t>
  </si>
  <si>
    <t>Nifer yr achosion TAF a gaewyd fwy na 12 mis ar ôl llofnodi cynllun gweithredu TAF</t>
  </si>
  <si>
    <t>If a Strategically Commissioned project also has a Disability Focus strand, individuals should be recorded in the data collection workbook either in the Strategic Commissioning projects table or in the Disability Focus activities table. To avoid double counting they should not be recorded in both.</t>
  </si>
  <si>
    <t>Closed with a successful outcome in relation to the TAF action plan</t>
  </si>
  <si>
    <t>Closed due to family opt-out</t>
  </si>
  <si>
    <t>Closed due to non-engagement</t>
  </si>
  <si>
    <t>Closed as family moved out of LA area and referred to another LA</t>
  </si>
  <si>
    <t>Escalated to a statutory service</t>
  </si>
  <si>
    <t>Stepped down to single agency intervention</t>
  </si>
  <si>
    <t xml:space="preserve">Of Year Total, how many families have needs relating to disability? </t>
  </si>
  <si>
    <t xml:space="preserve">Of Q4 Total, how many families have needs relating to disability? </t>
  </si>
  <si>
    <t>Q1 Total</t>
  </si>
  <si>
    <t xml:space="preserve">Of Q1 Total, how many families have needs relating to disability? </t>
  </si>
  <si>
    <t>Q2 Total</t>
  </si>
  <si>
    <t xml:space="preserve">Of Q2 Total, how many families have needs relating to disability? </t>
  </si>
  <si>
    <t>Q3 Total</t>
  </si>
  <si>
    <t xml:space="preserve">Of Q3 Total, how many families have needs relating to disability? </t>
  </si>
  <si>
    <t>Q4 Total</t>
  </si>
  <si>
    <t>Cyfanswm Ch 1</t>
  </si>
  <si>
    <t>Cyfanswm Ch 2</t>
  </si>
  <si>
    <t>Cyfanswm Ch 3</t>
  </si>
  <si>
    <t>Cyfanswm Ch 4</t>
  </si>
  <si>
    <t>Local Authority</t>
  </si>
  <si>
    <t>Isle of Anglesey</t>
  </si>
  <si>
    <t>Ynys Môn</t>
  </si>
  <si>
    <t>Gwynedd</t>
  </si>
  <si>
    <t>Conwy</t>
  </si>
  <si>
    <t>Denbighshire</t>
  </si>
  <si>
    <t>Sir Ddinbych</t>
  </si>
  <si>
    <t>Ceredigion</t>
  </si>
  <si>
    <t>Pembrokeshire</t>
  </si>
  <si>
    <t>Sir Benfro</t>
  </si>
  <si>
    <t>Carmarthenshire</t>
  </si>
  <si>
    <t>Sir Gaerfyrddin</t>
  </si>
  <si>
    <t>Swansea</t>
  </si>
  <si>
    <t>Abertawe</t>
  </si>
  <si>
    <t>Neath Port Talbot</t>
  </si>
  <si>
    <t>Castell-nedd Port Talbot</t>
  </si>
  <si>
    <t>Bridgend</t>
  </si>
  <si>
    <t>Pen-y-bont ar Ogwr</t>
  </si>
  <si>
    <t>Rhondda Cynon Taf</t>
  </si>
  <si>
    <t>Merthyr Tydfil</t>
  </si>
  <si>
    <t>Merthyr Tudful</t>
  </si>
  <si>
    <t>Caerphilly</t>
  </si>
  <si>
    <t>Caerffili</t>
  </si>
  <si>
    <t>Blaenau Gwent</t>
  </si>
  <si>
    <t>Torfaen</t>
  </si>
  <si>
    <t>Tor-faen</t>
  </si>
  <si>
    <t>Flintshire</t>
  </si>
  <si>
    <t>Sir y Fflint</t>
  </si>
  <si>
    <t>Wrexham</t>
  </si>
  <si>
    <t>Wrecsam</t>
  </si>
  <si>
    <t>Powys</t>
  </si>
  <si>
    <t>The Vale of Glamorgan</t>
  </si>
  <si>
    <t>Bro Morgannwg</t>
  </si>
  <si>
    <t>Cardiff</t>
  </si>
  <si>
    <t>Caerdydd</t>
  </si>
  <si>
    <t>Monmouthshire</t>
  </si>
  <si>
    <t>Sir Fynwy</t>
  </si>
  <si>
    <t>Newport</t>
  </si>
  <si>
    <t>Casnewydd</t>
  </si>
  <si>
    <t xml:space="preserve">Appropriate evidence includes:
• Distance travelled tools completed at start of intervention, at end of intervention, and 3 months after intervention
• TOPSE  evaluations – completed by projects as part of intervention
• Five Ways to Wellbeing toolkit – completed by project as part of service delivery
• Completion of successful interventions – gathered through RBA cards as part of quarterly monitoring
• Step down from service engagement with service closed – gathered through RBA cards as part of quarterly monitoring
• Before and after completion of Warwick-Edinburgh Mental Wellbeing Scale indicating an improved score on the scale
http://www2.warwick.ac.uk/fac/med/research/platform/wemwbs/  
</t>
  </si>
  <si>
    <t xml:space="preserve">Emotional/mental wellbeing includes areas such as life satisfaction, optimism, self-esteem, mastery and feeling in control, having a purpose in life, or a sense of belonging and support.
With good emotional/mental wellbeing you are able to:
• Feel relatively confident in yourself – you value and accept yourself and judge yourself on realistic and reasonable standards,
• Feel and express a range of emotions, 
• Feel engaged with the world around you – you can build and maintain positive relationships with other people and feel you can contribute to the community you live in, 
• Live and work productively,
• Cope with the stresses of daily life and manage times of change and uncertainty.
Number and % of participants accessing an activity/service which by their own judgement has helped make improvements in one or more of the following areas:
• Confidence/self-esteem
• Relationships
• Mental health
• Feeling positive
• Reduced anxiety
The New Economics Foundation 'Five Ways to Wellbeing' (http://www.neweconomics.org/projects/entry/five-ways-to-well-being) provide example activities that contribute positively to emotional/mental wellbeing.
</t>
  </si>
  <si>
    <t xml:space="preserve">Appropriate evidence includes:
• Record of attendance at appropriate advice service (e.g. CAB) that participant was referred to by a Families First project
• Self-reported by participant through case review or service questionnaire
• Debt management plan undertaken
• Reduction in debt identified
• Confirmation of additional benefit e.g. letter from benefit provider
</t>
  </si>
  <si>
    <t xml:space="preserve">Appropriate evidence includes:
• School attendance records or if not available self-reported at case review or through service questionnaire
</t>
  </si>
  <si>
    <t xml:space="preserve">Appropriate evidence that demonstrates an improvement in speech, language and communication outcomes includes:
• Project provider's records of the numbers of clients reported through RBA report cards
• Distance travelled tools involving direct observations to monitor and record speech, language and communication development  e.g.Wellcomm toolkit for early years practitioners
• School reports
• Parental reporting
</t>
  </si>
  <si>
    <t xml:space="preserve">Appropriate evidence includes:
• Case review or service questionnaire
• Evidence of attendance at an appropriate evidence-based parenting class or homework clubs etc.
</t>
  </si>
  <si>
    <t xml:space="preserve">Appropriate evidence includes:
• Project providers records of the numbers of clients reported through RBA report cards
• Participation at activities 
• Self assessment questionnaires
• Satisfaction questionnaires
• Distance travelled tool
• Citizens perspective evaluation
• Positive changes to the number of Step Up/Step Down rates.
</t>
  </si>
  <si>
    <t xml:space="preserve">Appropriate evidence includes:
• Project providers records of the numbers of clients reported through RBA report cards
• Participation at activities  i.e. designed at upskilling the family to play together more or specialist counselling
• Self assessment questionnaires
• Satisfaction questionnaires
• Distance travelled tool
• Citizens perspective evaluation
• Reports of issues between family members decreasing
• Positive changes to the number of Step Up/Step Down rates.
</t>
  </si>
  <si>
    <t xml:space="preserve">Appropriate evidence includes:
• Project providers records of the numbers of clients reported through RBA report cards
• Self assessment questionnaires
• Distance travelled tool
• Individuals express an increase in their ability, willingness and confidence to make and maintain progress 
• Families are empowered to make changes to their lifestyle and behaviour                                                                
</t>
  </si>
  <si>
    <t xml:space="preserve">Appropriate evidence includes:
• Self assessment questionnaires
• Distance travelled tool                                                           
</t>
  </si>
  <si>
    <t xml:space="preserve">Appropriate evidence includes:
• Project providers records of the numbers of clients reported through RBA report cards
• Distance travelled tool
• TOPSE evaluation
• Customer satisfaction survey
• Self reporting by completing a diary to track progress
• Self reporting questionnaire
• Support plans
</t>
  </si>
  <si>
    <t xml:space="preserve">The participant receives financial information or advice that enables them to maximise their income e.g.:
• Debt management
• Access to benefits
• Household budgeting
• Financial literacy
</t>
  </si>
  <si>
    <t xml:space="preserve">Families First Performance Management Framework Workbook (Projects and Activities data) </t>
  </si>
  <si>
    <t xml:space="preserve">Gweithlyfr Fframwaith Rheoli Perfformiad Teuluoedd yn Gyntaf (data Prosiectau a Gweithgareddau) </t>
  </si>
  <si>
    <t xml:space="preserve">Families First Performance Management Framework Workbook (Quarterly JAFF and TAF data) </t>
  </si>
  <si>
    <t xml:space="preserve">Gweithlyfr Fframwaith Rheoli Perfformiad Teuluoedd yn Gyntaf (data JAFF a TAF chwarterol) </t>
  </si>
  <si>
    <t xml:space="preserve">Year: </t>
  </si>
  <si>
    <t xml:space="preserve">Blwyddyn: </t>
  </si>
  <si>
    <t xml:space="preserve">Families First Performance Management Framework Workbook (National Performance Measures data) </t>
  </si>
  <si>
    <t xml:space="preserve">Gweithlyfr Fframwaith Rheoli Perfformiad Teuluoedd yn Gyntaf (data Mesurau Perfformiad Cenedlaethol) </t>
  </si>
  <si>
    <t>Gwirio nad oes mwy o bobl ag anableddau na chyfanswm y bobl fesul chwarter</t>
  </si>
  <si>
    <t xml:space="preserve">O’r cyfanswm am y flwyddyn, faint o deuluoedd sydd ag anghenion sy’n berthnasol i’r anabledd? </t>
  </si>
  <si>
    <t>Gwirio bod esboniad wedi’i roi os oes rhybuddion mewn unrhyw chwarter</t>
  </si>
  <si>
    <t>Gwirio bod esboniad wedi’i roi os oes unrhyw “Eraill” mewn unrhyw chwarter</t>
  </si>
  <si>
    <t>Gwirio nad yw’r nifer y gweithiwyd â nhw yn llai na’r nifer llwyddiannus</t>
  </si>
  <si>
    <t>Mae plant, pobl ifanc a theuluoedd yn iach ac mae eu lles wedi’i sicrhau</t>
  </si>
  <si>
    <t>Mae teuluoedd yn hyderus, yn meithrin, yn gryf ac mae ganddynt berthynas iach â’i gilydd</t>
  </si>
  <si>
    <t>Y ddau</t>
  </si>
  <si>
    <t>Eraill</t>
  </si>
  <si>
    <t xml:space="preserve">Dim </t>
  </si>
  <si>
    <t>Dylech ddewis rhwng  y Ddau Ganlyniad Poblogaeth sydd wedi’u mabwysiadu ar gyfer y rhaglen wedi’i ailffocysu drwy ddefnyddio’r ddewislen.</t>
  </si>
  <si>
    <t>Os oes gan brosiect sydd wedi’i Gomisiynu’n Strategol linyn ar gyfer Ffocws ar Anabledd, dylai unigolion gael eu cofnodi yn y gweithlyfr casglu data naill ai yn y tabl prosiectau Comisiynu Strategol neu yn y tabl gweithgareddau Ffocws ar Anabledd. Er mwyn osgoi cyfrif ddwywaith ni ddylid eu cofnodi yn y ddau.</t>
  </si>
  <si>
    <t xml:space="preserve">Awdurdod Lleol </t>
  </si>
  <si>
    <t>Version 4</t>
  </si>
  <si>
    <t>Fersiwn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</si>
</sst>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quot;-&quot;#,##0.00&quot; &quot;;&quot; -&quot;00&quot; &quot;;&quot; &quot;@&quot; &quot;"/>
  </numFmts>
  <fonts count="28" x14ac:knownFonts="1">
    <font>
      <sz val="12"/>
      <color rgb="FF000000"/>
      <name val="Arial"/>
      <family val="2"/>
    </font>
    <font>
      <sz val="12"/>
      <color rgb="FF000000"/>
      <name val="Arial"/>
      <family val="2"/>
    </font>
    <font>
      <sz val="12"/>
      <color rgb="FFFFFFFF"/>
      <name val="Arial"/>
      <family val="2"/>
    </font>
    <font>
      <sz val="12"/>
      <color rgb="FFFF0000"/>
      <name val="Arial"/>
      <family val="2"/>
    </font>
    <font>
      <b/>
      <sz val="12"/>
      <color rgb="FF000000"/>
      <name val="Arial"/>
      <family val="2"/>
    </font>
    <font>
      <b/>
      <sz val="12"/>
      <color rgb="FFFFFFFF"/>
      <name val="Arial"/>
      <family val="2"/>
    </font>
    <font>
      <u/>
      <sz val="8"/>
      <color rgb="FF0000FF"/>
      <name val="Century Gothic"/>
      <family val="2"/>
    </font>
    <font>
      <sz val="11"/>
      <color rgb="FF000000"/>
      <name val="Calibri"/>
      <family val="2"/>
    </font>
    <font>
      <sz val="10"/>
      <color rgb="FF000000"/>
      <name val="Arial"/>
      <family val="2"/>
    </font>
    <font>
      <sz val="14"/>
      <color rgb="FF000000"/>
      <name val="Arial"/>
      <family val="2"/>
    </font>
    <font>
      <sz val="10"/>
      <color rgb="FF000000"/>
      <name val="Verdana"/>
      <family val="2"/>
    </font>
    <font>
      <b/>
      <sz val="10"/>
      <color rgb="FF000000"/>
      <name val="Wingdings"/>
      <charset val="2"/>
    </font>
    <font>
      <u/>
      <sz val="11"/>
      <color rgb="FF0000FF"/>
      <name val="Arial"/>
      <family val="2"/>
    </font>
    <font>
      <u/>
      <sz val="10"/>
      <color rgb="FF0000FF"/>
      <name val="Arial"/>
      <family val="2"/>
    </font>
    <font>
      <sz val="9"/>
      <color rgb="FF000000"/>
      <name val="Arial"/>
      <family val="2"/>
    </font>
    <font>
      <b/>
      <sz val="10"/>
      <color rgb="FF000000"/>
      <name val="Arial"/>
      <family val="2"/>
    </font>
    <font>
      <b/>
      <sz val="20"/>
      <color rgb="FF000000"/>
      <name val="Arial"/>
      <family val="2"/>
    </font>
    <font>
      <b/>
      <sz val="16"/>
      <color rgb="FF000000"/>
      <name val="Arial"/>
      <family val="2"/>
    </font>
    <font>
      <sz val="16"/>
      <color rgb="FF000000"/>
      <name val="Arial"/>
      <family val="2"/>
    </font>
    <font>
      <sz val="16"/>
      <color rgb="FFFF0000"/>
      <name val="Arial"/>
      <family val="2"/>
    </font>
    <font>
      <sz val="20"/>
      <color rgb="FF000000"/>
      <name val="Calibri"/>
      <family val="2"/>
    </font>
    <font>
      <sz val="20"/>
      <color rgb="FF000000"/>
      <name val="Arial"/>
      <family val="2"/>
    </font>
    <font>
      <b/>
      <sz val="12"/>
      <color rgb="FFFF0000"/>
      <name val="Arial"/>
      <family val="2"/>
    </font>
    <font>
      <b/>
      <sz val="11"/>
      <color rgb="FF000000"/>
      <name val="Arial"/>
      <family val="2"/>
    </font>
    <font>
      <b/>
      <sz val="14"/>
      <color rgb="FF000000"/>
      <name val="Arial"/>
      <family val="2"/>
    </font>
    <font>
      <sz val="11"/>
      <color rgb="FF000000"/>
      <name val="Arial"/>
      <family val="2"/>
    </font>
    <font>
      <sz val="11"/>
      <color rgb="FFFF0000"/>
      <name val="Arial"/>
      <family val="2"/>
    </font>
    <font>
      <sz val="12"/>
      <name val="Arial"/>
      <family val="2"/>
    </font>
  </fonts>
  <fills count="23">
    <fill>
      <patternFill patternType="none"/>
    </fill>
    <fill>
      <patternFill patternType="gray125"/>
    </fill>
    <fill>
      <patternFill patternType="solid">
        <fgColor rgb="FFFF0000"/>
        <bgColor rgb="FFFF0000"/>
      </patternFill>
    </fill>
    <fill>
      <patternFill patternType="solid">
        <fgColor rgb="FF000000"/>
        <bgColor rgb="FF000000"/>
      </patternFill>
    </fill>
    <fill>
      <patternFill patternType="solid">
        <fgColor rgb="FFFFCC00"/>
        <bgColor rgb="FFFFCC00"/>
      </patternFill>
    </fill>
    <fill>
      <patternFill patternType="solid">
        <fgColor rgb="FF008000"/>
        <bgColor rgb="FF008000"/>
      </patternFill>
    </fill>
    <fill>
      <patternFill patternType="solid">
        <fgColor rgb="FFFABF8F"/>
        <bgColor rgb="FFFABF8F"/>
      </patternFill>
    </fill>
    <fill>
      <patternFill patternType="solid">
        <fgColor rgb="FFFFFFFF"/>
        <bgColor rgb="FFFFFFFF"/>
      </patternFill>
    </fill>
    <fill>
      <patternFill patternType="solid">
        <fgColor rgb="FFD1E8FB"/>
        <bgColor rgb="FFD1E8FB"/>
      </patternFill>
    </fill>
    <fill>
      <patternFill patternType="solid">
        <fgColor rgb="FFB8CCE4"/>
        <bgColor rgb="FFB8CCE4"/>
      </patternFill>
    </fill>
    <fill>
      <patternFill patternType="solid">
        <fgColor rgb="FFFDE9D9"/>
        <bgColor rgb="FFFDE9D9"/>
      </patternFill>
    </fill>
    <fill>
      <patternFill patternType="solid">
        <fgColor rgb="FFCCC0DA"/>
        <bgColor rgb="FFCCC0DA"/>
      </patternFill>
    </fill>
    <fill>
      <patternFill patternType="solid">
        <fgColor rgb="FFD9D9D9"/>
        <bgColor rgb="FFD9D9D9"/>
      </patternFill>
    </fill>
    <fill>
      <patternFill patternType="solid">
        <fgColor rgb="FFC4D79B"/>
        <bgColor rgb="FFC4D79B"/>
      </patternFill>
    </fill>
    <fill>
      <patternFill patternType="solid">
        <fgColor rgb="FFFCD5B4"/>
        <bgColor rgb="FFFCD5B4"/>
      </patternFill>
    </fill>
    <fill>
      <patternFill patternType="solid">
        <fgColor rgb="FFC5D9F1"/>
        <bgColor rgb="FFC5D9F1"/>
      </patternFill>
    </fill>
    <fill>
      <patternFill patternType="solid">
        <fgColor theme="0"/>
        <bgColor indexed="64"/>
      </patternFill>
    </fill>
    <fill>
      <patternFill patternType="mediumGray">
        <fgColor theme="7" tint="0.59996337778862885"/>
        <bgColor rgb="FFDA9694"/>
      </patternFill>
    </fill>
    <fill>
      <patternFill patternType="mediumGray">
        <fgColor rgb="FFDA9694"/>
        <bgColor theme="6" tint="0.59996337778862885"/>
      </patternFill>
    </fill>
    <fill>
      <patternFill patternType="solid">
        <fgColor theme="0"/>
        <bgColor rgb="FFD9D9D9"/>
      </patternFill>
    </fill>
    <fill>
      <patternFill patternType="darkUp">
        <fgColor theme="0" tint="-0.24994659260841701"/>
        <bgColor rgb="FFFFFFFF"/>
      </patternFill>
    </fill>
    <fill>
      <patternFill patternType="solid">
        <fgColor theme="0"/>
        <bgColor rgb="FFFFFFFF"/>
      </patternFill>
    </fill>
    <fill>
      <patternFill patternType="solid">
        <fgColor theme="0"/>
        <bgColor rgb="FFFABF8F"/>
      </patternFill>
    </fill>
  </fills>
  <borders count="124">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medium">
        <color rgb="FF000000"/>
      </right>
      <top/>
      <bottom style="thin">
        <color rgb="FF000000"/>
      </bottom>
      <diagonal/>
    </border>
    <border>
      <left/>
      <right/>
      <top style="thin">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medium">
        <color rgb="FF000000"/>
      </right>
      <top/>
      <bottom style="medium">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rgb="FF000000"/>
      </top>
      <bottom style="medium">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thin">
        <color rgb="FF000000"/>
      </left>
      <right style="thin">
        <color rgb="FF000000"/>
      </right>
      <top style="thin">
        <color indexed="64"/>
      </top>
      <bottom style="thin">
        <color rgb="FF000000"/>
      </bottom>
      <diagonal/>
    </border>
    <border>
      <left/>
      <right style="medium">
        <color indexed="64"/>
      </right>
      <top/>
      <bottom/>
      <diagonal/>
    </border>
    <border>
      <left/>
      <right style="medium">
        <color indexed="64"/>
      </right>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medium">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top style="medium">
        <color rgb="FF000000"/>
      </top>
      <bottom/>
      <diagonal/>
    </border>
    <border>
      <left/>
      <right/>
      <top style="thin">
        <color rgb="FF000000"/>
      </top>
      <bottom style="thin">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bottom/>
      <diagonal/>
    </border>
    <border>
      <left style="medium">
        <color indexed="64"/>
      </left>
      <right/>
      <top style="medium">
        <color rgb="FF000000"/>
      </top>
      <bottom style="medium">
        <color rgb="FF000000"/>
      </bottom>
      <diagonal/>
    </border>
    <border>
      <left style="medium">
        <color indexed="64"/>
      </left>
      <right/>
      <top style="medium">
        <color rgb="FF000000"/>
      </top>
      <bottom style="medium">
        <color indexed="64"/>
      </bottom>
      <diagonal/>
    </border>
    <border>
      <left style="medium">
        <color indexed="64"/>
      </left>
      <right/>
      <top style="medium">
        <color indexed="64"/>
      </top>
      <bottom/>
      <diagonal/>
    </border>
    <border>
      <left style="medium">
        <color indexed="64"/>
      </left>
      <right/>
      <top style="thin">
        <color rgb="FF000000"/>
      </top>
      <bottom style="medium">
        <color indexed="64"/>
      </bottom>
      <diagonal/>
    </border>
    <border>
      <left style="medium">
        <color indexed="64"/>
      </left>
      <right/>
      <top style="medium">
        <color indexed="64"/>
      </top>
      <bottom style="medium">
        <color indexed="64"/>
      </bottom>
      <diagonal/>
    </border>
    <border>
      <left style="thin">
        <color indexed="64"/>
      </left>
      <right/>
      <top style="medium">
        <color rgb="FF000000"/>
      </top>
      <bottom style="medium">
        <color rgb="FF000000"/>
      </bottom>
      <diagonal/>
    </border>
    <border>
      <left style="thin">
        <color indexed="64"/>
      </left>
      <right/>
      <top/>
      <bottom style="thin">
        <color rgb="FF000000"/>
      </bottom>
      <diagonal/>
    </border>
    <border>
      <left style="thin">
        <color indexed="64"/>
      </left>
      <right/>
      <top/>
      <bottom/>
      <diagonal/>
    </border>
    <border>
      <left style="thin">
        <color indexed="64"/>
      </left>
      <right/>
      <top style="medium">
        <color rgb="FF000000"/>
      </top>
      <bottom style="thin">
        <color rgb="FF000000"/>
      </bottom>
      <diagonal/>
    </border>
    <border>
      <left style="thin">
        <color indexed="64"/>
      </left>
      <right/>
      <top/>
      <bottom style="medium">
        <color rgb="FF000000"/>
      </bottom>
      <diagonal/>
    </border>
    <border>
      <left/>
      <right style="thin">
        <color rgb="FF000000"/>
      </right>
      <top style="medium">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rgb="FF000000"/>
      </right>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bottom/>
      <diagonal/>
    </border>
    <border>
      <left style="medium">
        <color indexed="64"/>
      </left>
      <right style="thin">
        <color rgb="FF000000"/>
      </right>
      <top style="medium">
        <color rgb="FF000000"/>
      </top>
      <bottom style="thin">
        <color rgb="FF000000"/>
      </bottom>
      <diagonal/>
    </border>
    <border>
      <left style="thin">
        <color indexed="64"/>
      </left>
      <right style="medium">
        <color indexed="64"/>
      </right>
      <top style="medium">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indexed="64"/>
      </left>
      <right style="medium">
        <color indexed="64"/>
      </right>
      <top/>
      <bottom style="medium">
        <color rgb="FF000000"/>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indexed="64"/>
      </right>
      <top style="medium">
        <color indexed="64"/>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thin">
        <color rgb="FF000000"/>
      </top>
      <bottom style="medium">
        <color rgb="FF000000"/>
      </bottom>
      <diagonal/>
    </border>
    <border>
      <left/>
      <right style="medium">
        <color indexed="64"/>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5">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5" fillId="2" borderId="0" applyNumberFormat="0" applyBorder="0" applyAlignment="0" applyProtection="0"/>
    <xf numFmtId="0" fontId="4" fillId="4" borderId="0" applyNumberFormat="0" applyBorder="0" applyAlignment="0" applyProtection="0"/>
    <xf numFmtId="164" fontId="1" fillId="0" borderId="0" applyFont="0" applyFill="0" applyBorder="0" applyAlignment="0" applyProtection="0"/>
    <xf numFmtId="0" fontId="6"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8" fillId="0" borderId="0" applyNumberFormat="0" applyBorder="0" applyProtection="0"/>
    <xf numFmtId="9" fontId="1" fillId="0" borderId="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7" fillId="0" borderId="0" applyNumberFormat="0" applyBorder="0" applyProtection="0"/>
  </cellStyleXfs>
  <cellXfs count="365">
    <xf numFmtId="0" fontId="0" fillId="0" borderId="0" xfId="0"/>
    <xf numFmtId="0" fontId="10" fillId="0" borderId="0" xfId="19" applyFont="1" applyFill="1" applyAlignment="1"/>
    <xf numFmtId="0" fontId="0" fillId="6" borderId="0" xfId="0" applyFill="1"/>
    <xf numFmtId="0" fontId="0" fillId="7" borderId="0" xfId="0" applyFill="1"/>
    <xf numFmtId="0" fontId="4" fillId="7" borderId="0" xfId="0" applyFont="1" applyFill="1"/>
    <xf numFmtId="0" fontId="8" fillId="7" borderId="0" xfId="0" applyFont="1" applyFill="1"/>
    <xf numFmtId="0" fontId="13" fillId="7" borderId="0" xfId="8" applyFont="1" applyFill="1" applyAlignment="1">
      <alignment horizontal="left"/>
    </xf>
    <xf numFmtId="0" fontId="13" fillId="7" borderId="0" xfId="8" applyFont="1" applyFill="1" applyAlignment="1"/>
    <xf numFmtId="0" fontId="14" fillId="7" borderId="0" xfId="0" applyFont="1" applyFill="1" applyAlignment="1">
      <alignment horizontal="right"/>
    </xf>
    <xf numFmtId="0" fontId="13" fillId="6" borderId="0" xfId="8" applyFont="1" applyFill="1" applyAlignment="1"/>
    <xf numFmtId="0" fontId="15" fillId="7" borderId="0" xfId="0" applyFont="1" applyFill="1"/>
    <xf numFmtId="0" fontId="0" fillId="6" borderId="0" xfId="0" applyFill="1" applyProtection="1">
      <protection hidden="1"/>
    </xf>
    <xf numFmtId="0" fontId="0" fillId="7" borderId="0" xfId="0" applyFill="1" applyProtection="1">
      <protection hidden="1"/>
    </xf>
    <xf numFmtId="0" fontId="16" fillId="7" borderId="0" xfId="0" applyFont="1" applyFill="1" applyAlignment="1" applyProtection="1">
      <protection hidden="1"/>
    </xf>
    <xf numFmtId="0" fontId="16" fillId="7" borderId="0" xfId="0" applyFont="1" applyFill="1" applyAlignment="1" applyProtection="1">
      <alignment horizontal="center"/>
      <protection hidden="1"/>
    </xf>
    <xf numFmtId="0" fontId="0" fillId="7" borderId="0" xfId="0" applyFill="1" applyAlignment="1" applyProtection="1">
      <alignment vertical="top"/>
      <protection hidden="1"/>
    </xf>
    <xf numFmtId="0" fontId="17" fillId="7" borderId="0" xfId="0" applyFont="1" applyFill="1" applyAlignment="1" applyProtection="1">
      <alignment vertical="center"/>
      <protection hidden="1"/>
    </xf>
    <xf numFmtId="0" fontId="18" fillId="7" borderId="0" xfId="0" applyFont="1" applyFill="1" applyAlignment="1" applyProtection="1">
      <alignment vertical="center"/>
      <protection hidden="1"/>
    </xf>
    <xf numFmtId="0" fontId="19" fillId="7" borderId="0" xfId="0" applyFont="1" applyFill="1" applyAlignment="1" applyProtection="1">
      <alignment vertical="center" wrapText="1"/>
      <protection hidden="1"/>
    </xf>
    <xf numFmtId="0" fontId="0" fillId="0" borderId="0" xfId="0" applyFill="1" applyProtection="1">
      <protection hidden="1"/>
    </xf>
    <xf numFmtId="0" fontId="8" fillId="7" borderId="0" xfId="0" applyFont="1" applyFill="1" applyAlignment="1" applyProtection="1">
      <alignment horizontal="left" vertical="top" wrapText="1"/>
      <protection hidden="1"/>
    </xf>
    <xf numFmtId="0" fontId="9" fillId="6" borderId="0" xfId="0" applyFont="1" applyFill="1" applyAlignment="1" applyProtection="1">
      <alignment vertical="center"/>
      <protection hidden="1"/>
    </xf>
    <xf numFmtId="0" fontId="9" fillId="7" borderId="0" xfId="0" applyFont="1" applyFill="1" applyAlignment="1" applyProtection="1">
      <alignment vertical="center"/>
      <protection hidden="1"/>
    </xf>
    <xf numFmtId="0" fontId="9" fillId="7" borderId="0" xfId="0" applyFont="1" applyFill="1" applyAlignment="1" applyProtection="1">
      <alignment horizontal="center" vertical="center"/>
      <protection hidden="1"/>
    </xf>
    <xf numFmtId="0" fontId="9" fillId="7" borderId="0" xfId="0" applyFont="1" applyFill="1" applyAlignment="1" applyProtection="1">
      <alignment vertical="top"/>
      <protection hidden="1"/>
    </xf>
    <xf numFmtId="0" fontId="0" fillId="0" borderId="8" xfId="0" applyBorder="1" applyAlignment="1" applyProtection="1">
      <alignment vertical="top" wrapText="1"/>
      <protection locked="0"/>
    </xf>
    <xf numFmtId="0" fontId="0" fillId="0" borderId="0" xfId="0" applyProtection="1">
      <protection hidden="1"/>
    </xf>
    <xf numFmtId="0" fontId="0" fillId="6" borderId="0" xfId="17" applyFont="1" applyFill="1" applyAlignment="1" applyProtection="1">
      <protection hidden="1"/>
    </xf>
    <xf numFmtId="0" fontId="0" fillId="6" borderId="0" xfId="17" applyFont="1" applyFill="1" applyAlignment="1" applyProtection="1">
      <alignment horizontal="right" vertical="top"/>
      <protection hidden="1"/>
    </xf>
    <xf numFmtId="0" fontId="0" fillId="6" borderId="0" xfId="17" applyFont="1" applyFill="1" applyAlignment="1" applyProtection="1">
      <alignment horizontal="left" vertical="top"/>
      <protection hidden="1"/>
    </xf>
    <xf numFmtId="1" fontId="0" fillId="6" borderId="0" xfId="17" applyNumberFormat="1" applyFont="1" applyFill="1" applyAlignment="1" applyProtection="1">
      <protection hidden="1"/>
    </xf>
    <xf numFmtId="0" fontId="0" fillId="6" borderId="0" xfId="17" applyFont="1" applyFill="1" applyAlignment="1" applyProtection="1">
      <alignment horizontal="left" vertical="top" wrapText="1"/>
      <protection hidden="1"/>
    </xf>
    <xf numFmtId="0" fontId="0" fillId="7" borderId="0" xfId="17" applyFont="1" applyFill="1" applyAlignment="1" applyProtection="1">
      <alignment horizontal="right" vertical="top"/>
      <protection hidden="1"/>
    </xf>
    <xf numFmtId="0" fontId="0" fillId="7" borderId="0" xfId="17" applyFont="1" applyFill="1" applyAlignment="1" applyProtection="1">
      <alignment horizontal="left" vertical="top"/>
      <protection hidden="1"/>
    </xf>
    <xf numFmtId="1" fontId="0" fillId="7" borderId="0" xfId="17" applyNumberFormat="1" applyFont="1" applyFill="1" applyAlignment="1" applyProtection="1">
      <protection hidden="1"/>
    </xf>
    <xf numFmtId="0" fontId="0" fillId="7" borderId="0" xfId="17" applyFont="1" applyFill="1" applyAlignment="1" applyProtection="1">
      <alignment horizontal="left" vertical="top" wrapText="1"/>
      <protection hidden="1"/>
    </xf>
    <xf numFmtId="0" fontId="0" fillId="7" borderId="0" xfId="17" applyFont="1" applyFill="1" applyAlignment="1" applyProtection="1">
      <protection hidden="1"/>
    </xf>
    <xf numFmtId="0" fontId="21" fillId="6" borderId="0" xfId="17" applyFont="1" applyFill="1" applyAlignment="1" applyProtection="1">
      <protection hidden="1"/>
    </xf>
    <xf numFmtId="0" fontId="21" fillId="7" borderId="0" xfId="17" applyFont="1" applyFill="1" applyAlignment="1" applyProtection="1">
      <protection hidden="1"/>
    </xf>
    <xf numFmtId="0" fontId="16" fillId="12" borderId="12" xfId="17" applyFont="1" applyFill="1" applyBorder="1" applyAlignment="1" applyProtection="1">
      <alignment vertical="center"/>
      <protection hidden="1"/>
    </xf>
    <xf numFmtId="0" fontId="16" fillId="12" borderId="13" xfId="17" applyFont="1" applyFill="1" applyBorder="1" applyAlignment="1" applyProtection="1">
      <alignment vertical="center"/>
      <protection hidden="1"/>
    </xf>
    <xf numFmtId="0" fontId="16" fillId="12" borderId="14" xfId="17" applyFont="1" applyFill="1" applyBorder="1" applyAlignment="1" applyProtection="1">
      <alignment vertical="center"/>
      <protection hidden="1"/>
    </xf>
    <xf numFmtId="0" fontId="21" fillId="7" borderId="0" xfId="17" applyFont="1" applyFill="1" applyAlignment="1" applyProtection="1">
      <alignment horizontal="left" vertical="top" wrapText="1"/>
      <protection hidden="1"/>
    </xf>
    <xf numFmtId="0" fontId="21" fillId="0" borderId="0" xfId="17" applyFont="1" applyFill="1" applyAlignment="1" applyProtection="1">
      <protection hidden="1"/>
    </xf>
    <xf numFmtId="2" fontId="22" fillId="7" borderId="0" xfId="17" applyNumberFormat="1" applyFont="1" applyFill="1" applyAlignment="1" applyProtection="1">
      <alignment horizontal="center" vertical="center"/>
      <protection hidden="1"/>
    </xf>
    <xf numFmtId="49" fontId="4" fillId="7" borderId="0" xfId="17" applyNumberFormat="1" applyFont="1" applyFill="1" applyAlignment="1" applyProtection="1">
      <alignment vertical="center"/>
      <protection hidden="1"/>
    </xf>
    <xf numFmtId="0" fontId="22" fillId="7" borderId="0" xfId="17" applyFont="1" applyFill="1" applyAlignment="1" applyProtection="1">
      <alignment horizontal="center" vertical="center"/>
      <protection hidden="1"/>
    </xf>
    <xf numFmtId="49" fontId="4" fillId="7" borderId="0" xfId="17" applyNumberFormat="1" applyFont="1" applyFill="1" applyAlignment="1" applyProtection="1">
      <alignment horizontal="center" vertical="center"/>
      <protection hidden="1"/>
    </xf>
    <xf numFmtId="0" fontId="0" fillId="6" borderId="0" xfId="17" applyFont="1" applyFill="1" applyAlignment="1" applyProtection="1">
      <alignment vertical="center"/>
      <protection hidden="1"/>
    </xf>
    <xf numFmtId="0" fontId="0" fillId="7" borderId="0" xfId="17" applyFont="1" applyFill="1" applyAlignment="1" applyProtection="1">
      <alignment vertical="center"/>
      <protection hidden="1"/>
    </xf>
    <xf numFmtId="1" fontId="4" fillId="11" borderId="16" xfId="17" applyNumberFormat="1" applyFont="1" applyFill="1" applyBorder="1" applyAlignment="1" applyProtection="1">
      <alignment horizontal="center" vertical="center" wrapText="1"/>
      <protection hidden="1"/>
    </xf>
    <xf numFmtId="1" fontId="4" fillId="10" borderId="15" xfId="17" applyNumberFormat="1" applyFont="1" applyFill="1" applyBorder="1" applyAlignment="1" applyProtection="1">
      <alignment horizontal="center" vertical="center" wrapText="1"/>
      <protection hidden="1"/>
    </xf>
    <xf numFmtId="1" fontId="3" fillId="7" borderId="0" xfId="17" applyNumberFormat="1" applyFont="1" applyFill="1" applyAlignment="1" applyProtection="1">
      <alignment horizontal="center" vertical="center" wrapText="1"/>
      <protection hidden="1"/>
    </xf>
    <xf numFmtId="0" fontId="0" fillId="0" borderId="0" xfId="17" applyFont="1" applyFill="1" applyAlignment="1" applyProtection="1">
      <alignment vertical="center"/>
      <protection hidden="1"/>
    </xf>
    <xf numFmtId="0" fontId="4" fillId="7" borderId="0" xfId="17" applyFont="1" applyFill="1" applyAlignment="1" applyProtection="1">
      <alignment vertical="top" wrapText="1"/>
      <protection hidden="1"/>
    </xf>
    <xf numFmtId="1" fontId="4" fillId="13" borderId="19" xfId="17" applyNumberFormat="1" applyFont="1" applyFill="1" applyBorder="1" applyAlignment="1" applyProtection="1">
      <alignment vertical="center" wrapText="1"/>
      <protection hidden="1"/>
    </xf>
    <xf numFmtId="1" fontId="4" fillId="11" borderId="20" xfId="17" applyNumberFormat="1" applyFont="1" applyFill="1" applyBorder="1" applyAlignment="1" applyProtection="1">
      <alignment vertical="center" wrapText="1"/>
      <protection hidden="1"/>
    </xf>
    <xf numFmtId="0" fontId="0" fillId="7" borderId="21" xfId="17" applyFont="1" applyFill="1" applyBorder="1" applyAlignment="1" applyProtection="1">
      <protection hidden="1"/>
    </xf>
    <xf numFmtId="0" fontId="0" fillId="7" borderId="0" xfId="17" applyFont="1" applyFill="1" applyAlignment="1" applyProtection="1">
      <alignment horizontal="right" vertical="top" wrapText="1"/>
      <protection hidden="1"/>
    </xf>
    <xf numFmtId="1" fontId="0" fillId="13" borderId="23" xfId="0" applyNumberFormat="1" applyFill="1" applyBorder="1" applyAlignment="1" applyProtection="1">
      <alignment vertical="center" wrapText="1"/>
      <protection locked="0"/>
    </xf>
    <xf numFmtId="1" fontId="0" fillId="11" borderId="24" xfId="17" applyNumberFormat="1" applyFont="1" applyFill="1" applyBorder="1" applyAlignment="1" applyProtection="1">
      <alignment vertical="center" wrapText="1"/>
      <protection locked="0"/>
    </xf>
    <xf numFmtId="0" fontId="0" fillId="7" borderId="25" xfId="17" applyFont="1" applyFill="1" applyBorder="1" applyAlignment="1" applyProtection="1">
      <protection hidden="1"/>
    </xf>
    <xf numFmtId="1" fontId="0" fillId="13" borderId="26" xfId="0" applyNumberFormat="1" applyFill="1" applyBorder="1" applyAlignment="1" applyProtection="1">
      <alignment vertical="center" wrapText="1"/>
      <protection locked="0"/>
    </xf>
    <xf numFmtId="1" fontId="0" fillId="11" borderId="27" xfId="17" applyNumberFormat="1" applyFont="1" applyFill="1" applyBorder="1" applyAlignment="1" applyProtection="1">
      <alignment vertical="center" wrapText="1"/>
      <protection locked="0"/>
    </xf>
    <xf numFmtId="1" fontId="0" fillId="13" borderId="28" xfId="0" applyNumberFormat="1" applyFill="1" applyBorder="1" applyAlignment="1" applyProtection="1">
      <alignment vertical="center" wrapText="1"/>
      <protection locked="0"/>
    </xf>
    <xf numFmtId="1" fontId="0" fillId="11" borderId="29" xfId="17" applyNumberFormat="1" applyFont="1" applyFill="1" applyBorder="1" applyAlignment="1" applyProtection="1">
      <alignment vertical="center" wrapText="1"/>
      <protection locked="0"/>
    </xf>
    <xf numFmtId="0" fontId="4" fillId="7" borderId="0" xfId="17" applyFont="1" applyFill="1" applyAlignment="1" applyProtection="1">
      <alignment vertical="center" wrapText="1"/>
      <protection hidden="1"/>
    </xf>
    <xf numFmtId="0" fontId="0" fillId="7" borderId="0" xfId="17" applyFont="1" applyFill="1" applyAlignment="1" applyProtection="1">
      <alignment vertical="center" wrapText="1"/>
      <protection hidden="1"/>
    </xf>
    <xf numFmtId="1" fontId="0" fillId="7" borderId="0" xfId="17" applyNumberFormat="1" applyFont="1" applyFill="1" applyAlignment="1" applyProtection="1">
      <alignment horizontal="right" vertical="top" wrapText="1"/>
      <protection hidden="1"/>
    </xf>
    <xf numFmtId="1" fontId="0" fillId="13" borderId="31" xfId="17" applyNumberFormat="1" applyFont="1" applyFill="1" applyBorder="1" applyAlignment="1" applyProtection="1">
      <alignment vertical="center" wrapText="1"/>
      <protection locked="0"/>
    </xf>
    <xf numFmtId="0" fontId="0" fillId="7" borderId="0" xfId="17" applyFont="1" applyFill="1" applyAlignment="1" applyProtection="1">
      <alignment vertical="top" wrapText="1"/>
      <protection hidden="1"/>
    </xf>
    <xf numFmtId="1" fontId="0" fillId="13" borderId="32" xfId="17" applyNumberFormat="1" applyFont="1" applyFill="1" applyBorder="1" applyAlignment="1" applyProtection="1">
      <alignment vertical="center" wrapText="1"/>
      <protection locked="0"/>
    </xf>
    <xf numFmtId="1" fontId="0" fillId="11" borderId="33" xfId="17" applyNumberFormat="1" applyFont="1" applyFill="1" applyBorder="1" applyAlignment="1" applyProtection="1">
      <alignment vertical="center" wrapText="1"/>
      <protection locked="0"/>
    </xf>
    <xf numFmtId="1" fontId="0" fillId="13" borderId="26" xfId="17" applyNumberFormat="1" applyFont="1" applyFill="1" applyBorder="1" applyAlignment="1" applyProtection="1">
      <alignment vertical="center" wrapText="1"/>
      <protection locked="0"/>
    </xf>
    <xf numFmtId="1" fontId="0" fillId="13" borderId="37" xfId="17" applyNumberFormat="1" applyFont="1" applyFill="1" applyBorder="1" applyAlignment="1" applyProtection="1">
      <alignment vertical="center" wrapText="1"/>
      <protection locked="0"/>
    </xf>
    <xf numFmtId="1" fontId="0" fillId="11" borderId="38" xfId="17" applyNumberFormat="1" applyFont="1" applyFill="1" applyBorder="1" applyAlignment="1" applyProtection="1">
      <alignment vertical="center" wrapText="1"/>
      <protection locked="0"/>
    </xf>
    <xf numFmtId="0" fontId="0" fillId="7" borderId="11" xfId="17" applyFont="1" applyFill="1" applyBorder="1" applyAlignment="1" applyProtection="1">
      <alignment vertical="center"/>
      <protection hidden="1"/>
    </xf>
    <xf numFmtId="0" fontId="4" fillId="7" borderId="0" xfId="17" applyFont="1" applyFill="1" applyAlignment="1" applyProtection="1">
      <alignment horizontal="right" vertical="top" wrapText="1"/>
      <protection hidden="1"/>
    </xf>
    <xf numFmtId="0" fontId="4" fillId="7" borderId="0" xfId="17" applyFont="1" applyFill="1" applyAlignment="1" applyProtection="1">
      <alignment horizontal="left" vertical="top" wrapText="1"/>
      <protection hidden="1"/>
    </xf>
    <xf numFmtId="0" fontId="4" fillId="7" borderId="0" xfId="17" applyFont="1" applyFill="1" applyAlignment="1" applyProtection="1">
      <alignment horizontal="center" wrapText="1"/>
      <protection hidden="1"/>
    </xf>
    <xf numFmtId="0" fontId="0" fillId="7" borderId="0" xfId="17" applyFont="1" applyFill="1" applyAlignment="1" applyProtection="1">
      <alignment horizontal="left" vertical="top" wrapText="1"/>
      <protection locked="0"/>
    </xf>
    <xf numFmtId="0" fontId="0" fillId="0" borderId="0" xfId="17" applyFont="1" applyFill="1" applyAlignment="1" applyProtection="1">
      <alignment horizontal="right" vertical="top"/>
      <protection hidden="1"/>
    </xf>
    <xf numFmtId="0" fontId="0" fillId="0" borderId="0" xfId="17" applyFont="1" applyFill="1" applyAlignment="1" applyProtection="1">
      <alignment horizontal="left" vertical="top"/>
      <protection hidden="1"/>
    </xf>
    <xf numFmtId="1" fontId="0" fillId="0" borderId="0" xfId="17" applyNumberFormat="1" applyFont="1" applyFill="1" applyAlignment="1" applyProtection="1">
      <protection hidden="1"/>
    </xf>
    <xf numFmtId="0" fontId="0" fillId="0" borderId="0" xfId="17" applyFont="1" applyFill="1" applyAlignment="1" applyProtection="1">
      <alignment horizontal="left" vertical="top" wrapText="1"/>
      <protection hidden="1"/>
    </xf>
    <xf numFmtId="0" fontId="0" fillId="0" borderId="0" xfId="17" applyFont="1" applyFill="1" applyAlignment="1" applyProtection="1">
      <protection hidden="1"/>
    </xf>
    <xf numFmtId="0" fontId="0" fillId="6" borderId="0" xfId="17" applyFont="1" applyFill="1" applyAlignment="1"/>
    <xf numFmtId="0" fontId="0" fillId="0" borderId="0" xfId="17" applyFont="1" applyFill="1" applyAlignment="1"/>
    <xf numFmtId="0" fontId="0" fillId="7" borderId="0" xfId="17" applyFont="1" applyFill="1" applyAlignment="1"/>
    <xf numFmtId="0" fontId="0" fillId="6" borderId="0" xfId="17" applyFont="1" applyFill="1" applyAlignment="1">
      <alignment vertical="center"/>
    </xf>
    <xf numFmtId="0" fontId="0" fillId="7" borderId="0" xfId="17" applyFont="1" applyFill="1" applyAlignment="1">
      <alignment vertical="center"/>
    </xf>
    <xf numFmtId="0" fontId="21" fillId="7" borderId="0" xfId="17" applyFont="1" applyFill="1" applyAlignment="1">
      <alignment vertical="center"/>
    </xf>
    <xf numFmtId="0" fontId="0" fillId="0" borderId="0" xfId="17" applyFont="1" applyFill="1" applyAlignment="1">
      <alignment vertical="center"/>
    </xf>
    <xf numFmtId="0" fontId="0" fillId="0" borderId="2" xfId="17" applyFont="1" applyFill="1" applyBorder="1" applyAlignment="1" applyProtection="1">
      <protection hidden="1"/>
    </xf>
    <xf numFmtId="0" fontId="4" fillId="15" borderId="3" xfId="17" applyFont="1" applyFill="1" applyBorder="1" applyAlignment="1" applyProtection="1">
      <alignment horizontal="center" vertical="center"/>
      <protection hidden="1"/>
    </xf>
    <xf numFmtId="0" fontId="0" fillId="0" borderId="5" xfId="17" applyFont="1" applyFill="1" applyBorder="1" applyAlignment="1" applyProtection="1">
      <protection hidden="1"/>
    </xf>
    <xf numFmtId="0" fontId="0" fillId="0" borderId="1" xfId="17" applyFont="1" applyFill="1" applyBorder="1" applyAlignment="1" applyProtection="1">
      <protection hidden="1"/>
    </xf>
    <xf numFmtId="0" fontId="0" fillId="0" borderId="5" xfId="17" applyFont="1" applyFill="1" applyBorder="1" applyAlignment="1" applyProtection="1">
      <alignment horizontal="center" vertical="center" wrapText="1"/>
      <protection hidden="1"/>
    </xf>
    <xf numFmtId="2" fontId="22" fillId="0" borderId="1" xfId="17" applyNumberFormat="1" applyFont="1" applyFill="1" applyBorder="1" applyAlignment="1" applyProtection="1">
      <alignment vertical="center"/>
      <protection hidden="1"/>
    </xf>
    <xf numFmtId="1" fontId="4" fillId="12" borderId="1" xfId="10" applyNumberFormat="1" applyFont="1" applyFill="1" applyBorder="1" applyAlignment="1" applyProtection="1">
      <alignment horizontal="center" vertical="center" wrapText="1"/>
      <protection hidden="1"/>
    </xf>
    <xf numFmtId="0" fontId="3" fillId="7" borderId="0" xfId="17" applyFont="1" applyFill="1" applyAlignment="1">
      <alignment wrapText="1"/>
    </xf>
    <xf numFmtId="0" fontId="3" fillId="7" borderId="0" xfId="17" applyFont="1" applyFill="1" applyAlignment="1">
      <alignment horizontal="left" wrapText="1"/>
    </xf>
    <xf numFmtId="0" fontId="4" fillId="0" borderId="22" xfId="18" applyFont="1" applyFill="1" applyBorder="1" applyAlignment="1" applyProtection="1">
      <alignment horizontal="center" vertical="center" wrapText="1"/>
      <protection hidden="1"/>
    </xf>
    <xf numFmtId="0" fontId="0" fillId="0" borderId="1" xfId="10" applyFont="1" applyFill="1" applyBorder="1" applyAlignment="1" applyProtection="1">
      <alignment horizontal="left" vertical="center" wrapText="1"/>
      <protection hidden="1"/>
    </xf>
    <xf numFmtId="9" fontId="0" fillId="12" borderId="27" xfId="7" applyNumberFormat="1" applyFont="1" applyFill="1" applyBorder="1" applyAlignment="1" applyProtection="1">
      <alignment horizontal="right" vertical="center"/>
      <protection hidden="1"/>
    </xf>
    <xf numFmtId="0" fontId="11" fillId="7" borderId="0" xfId="8" applyFont="1" applyFill="1" applyAlignment="1">
      <alignment horizontal="center" vertical="center"/>
    </xf>
    <xf numFmtId="0" fontId="4" fillId="0" borderId="5" xfId="17" applyFont="1" applyFill="1" applyBorder="1" applyAlignment="1" applyProtection="1">
      <alignment horizontal="center" vertical="center" wrapText="1"/>
      <protection hidden="1"/>
    </xf>
    <xf numFmtId="0" fontId="4" fillId="0" borderId="5" xfId="18" applyFont="1" applyFill="1" applyBorder="1" applyAlignment="1" applyProtection="1">
      <alignment horizontal="center" vertical="center" wrapText="1"/>
      <protection hidden="1"/>
    </xf>
    <xf numFmtId="2" fontId="4" fillId="0" borderId="5" xfId="18" applyNumberFormat="1" applyFont="1" applyFill="1" applyBorder="1" applyAlignment="1" applyProtection="1">
      <alignment horizontal="center" vertical="center" wrapText="1"/>
      <protection hidden="1"/>
    </xf>
    <xf numFmtId="0" fontId="4" fillId="0" borderId="9" xfId="18" applyFont="1" applyFill="1" applyBorder="1" applyAlignment="1" applyProtection="1">
      <alignment horizontal="center" vertical="center" wrapText="1"/>
      <protection hidden="1"/>
    </xf>
    <xf numFmtId="9" fontId="0" fillId="12" borderId="38" xfId="7" applyNumberFormat="1" applyFont="1" applyFill="1" applyBorder="1" applyAlignment="1" applyProtection="1">
      <alignment horizontal="right" vertical="center"/>
      <protection hidden="1"/>
    </xf>
    <xf numFmtId="0" fontId="23" fillId="0" borderId="18" xfId="10" applyFont="1" applyFill="1" applyBorder="1" applyAlignment="1" applyProtection="1">
      <alignment horizontal="center" vertical="top" wrapText="1"/>
      <protection hidden="1"/>
    </xf>
    <xf numFmtId="0" fontId="4" fillId="0" borderId="41" xfId="18" applyFont="1" applyFill="1" applyBorder="1" applyAlignment="1">
      <alignment horizontal="center" vertical="top" wrapText="1"/>
    </xf>
    <xf numFmtId="0" fontId="24" fillId="0" borderId="41" xfId="10" applyFont="1" applyFill="1" applyBorder="1" applyAlignment="1" applyProtection="1">
      <alignment horizontal="left" vertical="top" wrapText="1"/>
      <protection hidden="1"/>
    </xf>
    <xf numFmtId="0" fontId="23" fillId="0" borderId="0" xfId="10" applyFont="1" applyFill="1" applyAlignment="1" applyProtection="1">
      <alignment horizontal="left" vertical="top" wrapText="1"/>
      <protection hidden="1"/>
    </xf>
    <xf numFmtId="0" fontId="23" fillId="0" borderId="22" xfId="10" applyFont="1" applyFill="1" applyBorder="1" applyAlignment="1" applyProtection="1">
      <alignment horizontal="center" vertical="top" wrapText="1"/>
      <protection hidden="1"/>
    </xf>
    <xf numFmtId="0" fontId="4" fillId="0" borderId="42" xfId="18" applyFont="1" applyFill="1" applyBorder="1" applyAlignment="1" applyProtection="1">
      <alignment horizontal="center" vertical="top" wrapText="1"/>
      <protection hidden="1"/>
    </xf>
    <xf numFmtId="0" fontId="25" fillId="0" borderId="42" xfId="10" applyFont="1" applyFill="1" applyBorder="1" applyAlignment="1" applyProtection="1">
      <alignment horizontal="left" vertical="top" wrapText="1"/>
      <protection hidden="1"/>
    </xf>
    <xf numFmtId="0" fontId="25" fillId="0" borderId="0" xfId="10" applyFont="1" applyFill="1" applyAlignment="1" applyProtection="1">
      <alignment horizontal="left" vertical="top" wrapText="1"/>
      <protection hidden="1"/>
    </xf>
    <xf numFmtId="0" fontId="23" fillId="0" borderId="5" xfId="10" applyFont="1" applyFill="1" applyBorder="1" applyAlignment="1" applyProtection="1">
      <alignment horizontal="center" vertical="top" wrapText="1"/>
      <protection hidden="1"/>
    </xf>
    <xf numFmtId="0" fontId="4" fillId="0" borderId="1" xfId="18" applyFont="1" applyFill="1" applyBorder="1" applyAlignment="1" applyProtection="1">
      <alignment horizontal="center" vertical="top" wrapText="1"/>
      <protection hidden="1"/>
    </xf>
    <xf numFmtId="2" fontId="4" fillId="0" borderId="1" xfId="18" applyNumberFormat="1" applyFont="1" applyFill="1" applyBorder="1" applyAlignment="1" applyProtection="1">
      <alignment horizontal="center" vertical="top" wrapText="1"/>
      <protection hidden="1"/>
    </xf>
    <xf numFmtId="0" fontId="23" fillId="0" borderId="9" xfId="10" applyFont="1" applyFill="1" applyBorder="1" applyAlignment="1" applyProtection="1">
      <alignment horizontal="center" vertical="top" wrapText="1"/>
      <protection hidden="1"/>
    </xf>
    <xf numFmtId="0" fontId="4" fillId="0" borderId="10" xfId="18" applyFont="1" applyFill="1" applyBorder="1" applyAlignment="1" applyProtection="1">
      <alignment horizontal="center" vertical="top" wrapText="1"/>
      <protection hidden="1"/>
    </xf>
    <xf numFmtId="0" fontId="0" fillId="0" borderId="0" xfId="18" applyFont="1" applyFill="1" applyAlignment="1">
      <alignment vertical="top"/>
    </xf>
    <xf numFmtId="0" fontId="0" fillId="0" borderId="0" xfId="10" applyFont="1" applyFill="1" applyAlignment="1" applyProtection="1">
      <alignment horizontal="center" vertical="top"/>
      <protection hidden="1"/>
    </xf>
    <xf numFmtId="0" fontId="23" fillId="0" borderId="0" xfId="10" applyFont="1" applyFill="1" applyAlignment="1" applyProtection="1">
      <alignment horizontal="center" vertical="top" wrapText="1"/>
      <protection hidden="1"/>
    </xf>
    <xf numFmtId="0" fontId="0" fillId="0" borderId="0" xfId="0" applyAlignment="1"/>
    <xf numFmtId="3" fontId="4" fillId="0" borderId="1" xfId="0" applyNumberFormat="1" applyFont="1" applyFill="1" applyBorder="1" applyAlignment="1" applyProtection="1">
      <alignment horizontal="right" vertical="top"/>
    </xf>
    <xf numFmtId="0" fontId="11" fillId="0" borderId="30" xfId="8" applyFont="1" applyFill="1" applyBorder="1" applyAlignment="1" applyProtection="1">
      <alignment horizontal="center" vertical="center"/>
      <protection hidden="1"/>
    </xf>
    <xf numFmtId="0" fontId="11" fillId="0" borderId="1" xfId="8" applyFont="1" applyFill="1" applyBorder="1" applyAlignment="1" applyProtection="1">
      <alignment horizontal="center" vertical="center"/>
      <protection hidden="1"/>
    </xf>
    <xf numFmtId="0" fontId="19" fillId="7" borderId="0" xfId="0" applyFont="1" applyFill="1" applyAlignment="1" applyProtection="1">
      <alignment wrapText="1"/>
      <protection hidden="1"/>
    </xf>
    <xf numFmtId="1" fontId="4" fillId="7" borderId="40" xfId="17" applyNumberFormat="1" applyFont="1" applyFill="1" applyBorder="1" applyAlignment="1" applyProtection="1">
      <alignment vertical="center" wrapText="1"/>
      <protection hidden="1"/>
    </xf>
    <xf numFmtId="1" fontId="4" fillId="7" borderId="36" xfId="17" applyNumberFormat="1" applyFont="1" applyFill="1" applyBorder="1" applyAlignment="1" applyProtection="1">
      <alignment vertical="center" wrapText="1"/>
      <protection hidden="1"/>
    </xf>
    <xf numFmtId="1" fontId="4" fillId="7" borderId="43" xfId="17" applyNumberFormat="1" applyFont="1" applyFill="1" applyBorder="1" applyAlignment="1" applyProtection="1">
      <alignment vertical="center" wrapText="1"/>
      <protection hidden="1"/>
    </xf>
    <xf numFmtId="1" fontId="26" fillId="7" borderId="17" xfId="17" applyNumberFormat="1" applyFont="1" applyFill="1" applyBorder="1" applyAlignment="1" applyProtection="1">
      <alignment horizontal="center" vertical="center" wrapText="1"/>
      <protection hidden="1"/>
    </xf>
    <xf numFmtId="0" fontId="4" fillId="9" borderId="44" xfId="0" applyFont="1" applyFill="1" applyBorder="1" applyAlignment="1" applyProtection="1">
      <alignment horizontal="center" vertical="top" wrapText="1"/>
      <protection hidden="1"/>
    </xf>
    <xf numFmtId="0" fontId="4" fillId="9" borderId="45" xfId="0" applyFont="1" applyFill="1" applyBorder="1" applyAlignment="1" applyProtection="1">
      <alignment horizontal="center" vertical="top" wrapText="1"/>
      <protection hidden="1"/>
    </xf>
    <xf numFmtId="0" fontId="4" fillId="9" borderId="46" xfId="0" applyFont="1" applyFill="1" applyBorder="1" applyAlignment="1" applyProtection="1">
      <alignment horizontal="center" vertical="top" wrapText="1"/>
      <protection hidden="1"/>
    </xf>
    <xf numFmtId="0" fontId="0" fillId="0" borderId="47" xfId="0" applyFill="1" applyBorder="1" applyAlignment="1" applyProtection="1">
      <alignment vertical="top"/>
      <protection hidden="1"/>
    </xf>
    <xf numFmtId="0" fontId="0" fillId="0" borderId="48" xfId="0" applyFill="1" applyBorder="1" applyAlignment="1" applyProtection="1">
      <alignment horizontal="left" vertical="top"/>
      <protection locked="0"/>
    </xf>
    <xf numFmtId="0" fontId="0" fillId="0" borderId="49" xfId="0" applyFill="1" applyBorder="1" applyAlignment="1" applyProtection="1">
      <alignment vertical="top"/>
      <protection hidden="1"/>
    </xf>
    <xf numFmtId="0" fontId="0" fillId="0" borderId="50" xfId="0" applyFill="1" applyBorder="1" applyAlignment="1" applyProtection="1">
      <alignment vertical="top"/>
      <protection hidden="1"/>
    </xf>
    <xf numFmtId="3" fontId="4" fillId="0" borderId="51" xfId="0" applyNumberFormat="1" applyFont="1" applyFill="1" applyBorder="1" applyAlignment="1" applyProtection="1">
      <alignment horizontal="right" vertical="top"/>
    </xf>
    <xf numFmtId="0" fontId="0" fillId="0" borderId="52" xfId="0" applyFill="1" applyBorder="1" applyAlignment="1" applyProtection="1">
      <alignment horizontal="left" vertical="top"/>
      <protection locked="0"/>
    </xf>
    <xf numFmtId="1" fontId="4" fillId="10" borderId="53" xfId="17" applyNumberFormat="1" applyFont="1" applyFill="1" applyBorder="1" applyAlignment="1" applyProtection="1">
      <alignment horizontal="center" vertical="center" wrapText="1"/>
      <protection hidden="1"/>
    </xf>
    <xf numFmtId="0" fontId="0" fillId="7" borderId="54" xfId="0" applyFill="1" applyBorder="1" applyAlignment="1" applyProtection="1">
      <alignment vertical="top"/>
      <protection hidden="1"/>
    </xf>
    <xf numFmtId="0" fontId="9" fillId="7" borderId="54" xfId="0" applyFont="1" applyFill="1" applyBorder="1" applyAlignment="1" applyProtection="1">
      <alignment vertical="top"/>
      <protection hidden="1"/>
    </xf>
    <xf numFmtId="0" fontId="0" fillId="7" borderId="54" xfId="10" applyFont="1" applyFill="1" applyBorder="1" applyAlignment="1" applyProtection="1">
      <alignment vertical="top"/>
      <protection hidden="1"/>
    </xf>
    <xf numFmtId="0" fontId="0" fillId="7" borderId="54" xfId="0" applyFill="1" applyBorder="1" applyProtection="1">
      <protection hidden="1"/>
    </xf>
    <xf numFmtId="0" fontId="0" fillId="7" borderId="55" xfId="0" applyFill="1" applyBorder="1" applyProtection="1">
      <protection hidden="1"/>
    </xf>
    <xf numFmtId="0" fontId="11" fillId="16" borderId="56" xfId="8" applyFont="1" applyFill="1" applyBorder="1" applyAlignment="1">
      <alignment horizontal="center" vertical="center"/>
    </xf>
    <xf numFmtId="0" fontId="11" fillId="16" borderId="57" xfId="8" applyFont="1" applyFill="1" applyBorder="1" applyAlignment="1">
      <alignment horizontal="center" vertical="center"/>
    </xf>
    <xf numFmtId="0" fontId="11" fillId="16" borderId="58" xfId="8" applyFont="1" applyFill="1" applyBorder="1" applyAlignment="1">
      <alignment horizontal="center" vertical="center"/>
    </xf>
    <xf numFmtId="0" fontId="4" fillId="11" borderId="44" xfId="0" applyFont="1" applyFill="1" applyBorder="1" applyAlignment="1" applyProtection="1">
      <alignment vertical="top" wrapText="1"/>
      <protection hidden="1"/>
    </xf>
    <xf numFmtId="0" fontId="4" fillId="11" borderId="45" xfId="0" applyFont="1" applyFill="1" applyBorder="1" applyAlignment="1" applyProtection="1">
      <alignment horizontal="center" vertical="top" wrapText="1"/>
      <protection hidden="1"/>
    </xf>
    <xf numFmtId="0" fontId="4" fillId="11" borderId="46" xfId="0" applyFont="1" applyFill="1" applyBorder="1" applyAlignment="1" applyProtection="1">
      <alignment horizontal="center" vertical="top" wrapText="1"/>
      <protection hidden="1"/>
    </xf>
    <xf numFmtId="0" fontId="0" fillId="0" borderId="47" xfId="0" applyBorder="1" applyAlignment="1" applyProtection="1">
      <alignment vertical="top"/>
      <protection hidden="1"/>
    </xf>
    <xf numFmtId="3" fontId="4" fillId="0" borderId="48" xfId="0" applyNumberFormat="1" applyFont="1" applyFill="1" applyBorder="1" applyAlignment="1" applyProtection="1">
      <alignment horizontal="right" vertical="top"/>
    </xf>
    <xf numFmtId="0" fontId="0" fillId="0" borderId="50" xfId="0" applyBorder="1" applyAlignment="1" applyProtection="1">
      <alignment vertical="top"/>
      <protection hidden="1"/>
    </xf>
    <xf numFmtId="0" fontId="0" fillId="0" borderId="51" xfId="0" applyBorder="1" applyAlignment="1" applyProtection="1">
      <alignment vertical="top" wrapText="1"/>
      <protection locked="0"/>
    </xf>
    <xf numFmtId="3" fontId="4" fillId="0" borderId="52" xfId="0" applyNumberFormat="1" applyFont="1" applyFill="1" applyBorder="1" applyAlignment="1" applyProtection="1">
      <alignment horizontal="right" vertical="top"/>
    </xf>
    <xf numFmtId="0" fontId="0" fillId="7" borderId="59" xfId="0" applyFill="1" applyBorder="1" applyProtection="1">
      <protection hidden="1"/>
    </xf>
    <xf numFmtId="0" fontId="0" fillId="7" borderId="60" xfId="0" applyFill="1" applyBorder="1" applyAlignment="1" applyProtection="1">
      <alignment vertical="top"/>
      <protection hidden="1"/>
    </xf>
    <xf numFmtId="0" fontId="11" fillId="16" borderId="62" xfId="8" applyFont="1" applyFill="1" applyBorder="1" applyAlignment="1">
      <alignment horizontal="center" vertical="center"/>
    </xf>
    <xf numFmtId="0" fontId="11" fillId="16" borderId="63" xfId="8" applyFont="1" applyFill="1" applyBorder="1" applyAlignment="1">
      <alignment horizontal="center" vertical="center"/>
    </xf>
    <xf numFmtId="0" fontId="11" fillId="16" borderId="61" xfId="8" applyFont="1" applyFill="1" applyBorder="1" applyAlignment="1">
      <alignment horizontal="center" vertical="center"/>
    </xf>
    <xf numFmtId="0" fontId="17" fillId="0" borderId="15" xfId="17" applyFont="1" applyFill="1" applyBorder="1" applyAlignment="1" applyProtection="1">
      <alignment vertical="center" wrapText="1"/>
      <protection hidden="1"/>
    </xf>
    <xf numFmtId="0" fontId="11" fillId="0" borderId="67" xfId="8" applyFont="1" applyFill="1" applyBorder="1" applyAlignment="1" applyProtection="1">
      <alignment horizontal="center" vertical="center"/>
      <protection hidden="1"/>
    </xf>
    <xf numFmtId="1" fontId="4" fillId="12" borderId="70" xfId="10" applyNumberFormat="1" applyFont="1" applyFill="1" applyBorder="1" applyAlignment="1" applyProtection="1">
      <alignment horizontal="center" vertical="center"/>
      <protection hidden="1"/>
    </xf>
    <xf numFmtId="0" fontId="0" fillId="0" borderId="51" xfId="10" applyFont="1" applyFill="1" applyBorder="1" applyAlignment="1" applyProtection="1">
      <alignment horizontal="left" vertical="center" wrapText="1"/>
      <protection hidden="1"/>
    </xf>
    <xf numFmtId="0" fontId="27" fillId="0" borderId="0" xfId="10" applyFont="1" applyFill="1" applyBorder="1" applyAlignment="1" applyProtection="1">
      <alignment horizontal="left" vertical="center"/>
      <protection hidden="1"/>
    </xf>
    <xf numFmtId="0" fontId="27" fillId="0" borderId="0" xfId="0" applyFont="1" applyFill="1" applyBorder="1" applyAlignment="1">
      <alignment horizontal="left"/>
    </xf>
    <xf numFmtId="1" fontId="27" fillId="0" borderId="0" xfId="10" applyNumberFormat="1" applyFont="1" applyFill="1" applyBorder="1" applyAlignment="1" applyProtection="1">
      <alignment horizontal="left" vertical="center"/>
      <protection hidden="1"/>
    </xf>
    <xf numFmtId="0" fontId="27" fillId="0" borderId="0" xfId="17" applyFont="1" applyFill="1" applyBorder="1" applyAlignment="1">
      <alignment horizontal="left" vertical="center"/>
    </xf>
    <xf numFmtId="0" fontId="27" fillId="0" borderId="0" xfId="17" applyFont="1" applyFill="1" applyBorder="1" applyAlignment="1" applyProtection="1">
      <alignment horizontal="left" vertical="center"/>
      <protection hidden="1"/>
    </xf>
    <xf numFmtId="0" fontId="27" fillId="0" borderId="0" xfId="15" applyFont="1" applyFill="1" applyBorder="1" applyAlignment="1">
      <alignment horizontal="left" vertical="center"/>
    </xf>
    <xf numFmtId="0" fontId="27" fillId="0" borderId="0" xfId="18" applyFont="1" applyFill="1" applyBorder="1" applyAlignment="1" applyProtection="1">
      <alignment horizontal="left" vertical="center"/>
      <protection hidden="1"/>
    </xf>
    <xf numFmtId="1" fontId="27" fillId="0" borderId="0" xfId="10" applyNumberFormat="1" applyFont="1" applyFill="1" applyBorder="1" applyAlignment="1" applyProtection="1">
      <alignment horizontal="left" vertical="center" wrapText="1"/>
      <protection hidden="1"/>
    </xf>
    <xf numFmtId="1" fontId="4" fillId="0" borderId="0" xfId="10" applyNumberFormat="1" applyFont="1" applyFill="1" applyBorder="1" applyAlignment="1" applyProtection="1">
      <alignment vertical="center"/>
      <protection hidden="1"/>
    </xf>
    <xf numFmtId="0" fontId="3" fillId="0" borderId="0" xfId="0" applyFont="1" applyFill="1" applyBorder="1" applyAlignment="1">
      <alignment horizontal="left"/>
    </xf>
    <xf numFmtId="0" fontId="0" fillId="7" borderId="0" xfId="0" applyFill="1" applyProtection="1">
      <protection locked="0"/>
    </xf>
    <xf numFmtId="1" fontId="4" fillId="7" borderId="72" xfId="17" applyNumberFormat="1" applyFont="1" applyFill="1" applyBorder="1" applyAlignment="1" applyProtection="1">
      <alignment vertical="center" wrapText="1"/>
      <protection hidden="1"/>
    </xf>
    <xf numFmtId="1" fontId="4" fillId="17" borderId="53" xfId="17" applyNumberFormat="1" applyFont="1" applyFill="1" applyBorder="1" applyAlignment="1" applyProtection="1">
      <alignment horizontal="center" vertical="center" wrapText="1"/>
      <protection locked="0"/>
    </xf>
    <xf numFmtId="1" fontId="4" fillId="18" borderId="73" xfId="17" applyNumberFormat="1" applyFont="1" applyFill="1" applyBorder="1" applyAlignment="1" applyProtection="1">
      <alignment horizontal="center" vertical="center" wrapText="1"/>
      <protection hidden="1"/>
    </xf>
    <xf numFmtId="0" fontId="16" fillId="19" borderId="0" xfId="17" applyFont="1" applyFill="1" applyBorder="1" applyAlignment="1" applyProtection="1">
      <alignment vertical="center"/>
      <protection hidden="1"/>
    </xf>
    <xf numFmtId="2" fontId="22" fillId="7" borderId="0" xfId="17" applyNumberFormat="1" applyFont="1" applyFill="1" applyBorder="1" applyAlignment="1" applyProtection="1">
      <alignment horizontal="center" vertical="center"/>
      <protection hidden="1"/>
    </xf>
    <xf numFmtId="1" fontId="3" fillId="7" borderId="72" xfId="17" applyNumberFormat="1" applyFont="1" applyFill="1" applyBorder="1" applyAlignment="1" applyProtection="1">
      <alignment horizontal="center" vertical="center" wrapText="1"/>
      <protection hidden="1"/>
    </xf>
    <xf numFmtId="0" fontId="4" fillId="14" borderId="78" xfId="17" applyFont="1" applyFill="1" applyBorder="1" applyAlignment="1" applyProtection="1">
      <alignment vertical="top" wrapText="1"/>
      <protection hidden="1"/>
    </xf>
    <xf numFmtId="0" fontId="0" fillId="0" borderId="79" xfId="17" applyFont="1" applyFill="1" applyBorder="1" applyAlignment="1" applyProtection="1">
      <alignment horizontal="left" vertical="top" wrapText="1"/>
      <protection hidden="1"/>
    </xf>
    <xf numFmtId="0" fontId="0" fillId="0" borderId="80" xfId="17" applyFont="1" applyFill="1" applyBorder="1" applyAlignment="1" applyProtection="1">
      <alignment horizontal="left" vertical="top" wrapText="1"/>
      <protection hidden="1"/>
    </xf>
    <xf numFmtId="0" fontId="0" fillId="0" borderId="81" xfId="17" applyFont="1" applyFill="1" applyBorder="1" applyAlignment="1" applyProtection="1">
      <alignment horizontal="left" vertical="top" wrapText="1"/>
      <protection hidden="1"/>
    </xf>
    <xf numFmtId="0" fontId="0" fillId="0" borderId="82" xfId="17" applyFont="1" applyFill="1" applyBorder="1" applyAlignment="1" applyProtection="1">
      <protection hidden="1"/>
    </xf>
    <xf numFmtId="0" fontId="4" fillId="14" borderId="83" xfId="17" applyFont="1" applyFill="1" applyBorder="1" applyAlignment="1" applyProtection="1">
      <alignment vertical="top" wrapText="1"/>
      <protection hidden="1"/>
    </xf>
    <xf numFmtId="0" fontId="4" fillId="14" borderId="84" xfId="17" applyFont="1" applyFill="1" applyBorder="1" applyAlignment="1" applyProtection="1">
      <alignment vertical="top" wrapText="1"/>
      <protection hidden="1"/>
    </xf>
    <xf numFmtId="0" fontId="0" fillId="0" borderId="85" xfId="17" applyFont="1" applyFill="1" applyBorder="1" applyAlignment="1" applyProtection="1">
      <alignment horizontal="left" vertical="top" wrapText="1"/>
      <protection hidden="1"/>
    </xf>
    <xf numFmtId="0" fontId="0" fillId="0" borderId="86" xfId="17" applyFont="1" applyFill="1" applyBorder="1" applyAlignment="1" applyProtection="1">
      <alignment horizontal="left" vertical="top" wrapText="1"/>
      <protection hidden="1"/>
    </xf>
    <xf numFmtId="0" fontId="0" fillId="0" borderId="87" xfId="17" applyFont="1" applyFill="1" applyBorder="1" applyAlignment="1" applyProtection="1">
      <alignment horizontal="left" vertical="top" wrapText="1"/>
      <protection hidden="1"/>
    </xf>
    <xf numFmtId="0" fontId="11" fillId="0" borderId="88" xfId="8" applyFont="1" applyFill="1" applyBorder="1" applyAlignment="1" applyProtection="1">
      <alignment horizontal="center" vertical="center"/>
      <protection hidden="1"/>
    </xf>
    <xf numFmtId="0" fontId="11" fillId="0" borderId="89" xfId="8" applyFont="1" applyFill="1" applyBorder="1" applyAlignment="1" applyProtection="1">
      <alignment horizontal="center" vertical="center"/>
      <protection hidden="1"/>
    </xf>
    <xf numFmtId="0" fontId="11" fillId="0" borderId="90" xfId="8" applyFont="1" applyFill="1" applyBorder="1" applyAlignment="1" applyProtection="1">
      <alignment horizontal="center" vertical="center"/>
      <protection hidden="1"/>
    </xf>
    <xf numFmtId="0" fontId="11" fillId="0" borderId="91" xfId="8" applyFont="1" applyFill="1" applyBorder="1" applyAlignment="1" applyProtection="1">
      <alignment horizontal="center" vertical="center"/>
      <protection hidden="1"/>
    </xf>
    <xf numFmtId="0" fontId="11" fillId="0" borderId="92" xfId="8" applyFont="1" applyFill="1" applyBorder="1" applyAlignment="1" applyProtection="1">
      <alignment horizontal="center" vertical="center"/>
      <protection hidden="1"/>
    </xf>
    <xf numFmtId="1" fontId="4" fillId="13" borderId="93" xfId="17" applyNumberFormat="1" applyFont="1" applyFill="1" applyBorder="1" applyAlignment="1" applyProtection="1">
      <alignment horizontal="center" vertical="center" wrapText="1"/>
      <protection hidden="1"/>
    </xf>
    <xf numFmtId="1" fontId="4" fillId="13" borderId="94" xfId="17" applyNumberFormat="1" applyFont="1" applyFill="1" applyBorder="1" applyAlignment="1" applyProtection="1">
      <alignment horizontal="center" vertical="center" wrapText="1"/>
      <protection hidden="1"/>
    </xf>
    <xf numFmtId="1" fontId="4" fillId="11" borderId="95" xfId="17" applyNumberFormat="1" applyFont="1" applyFill="1" applyBorder="1" applyAlignment="1" applyProtection="1">
      <alignment horizontal="center" vertical="center" wrapText="1"/>
      <protection hidden="1"/>
    </xf>
    <xf numFmtId="1" fontId="26" fillId="7" borderId="96" xfId="17" applyNumberFormat="1" applyFont="1" applyFill="1" applyBorder="1" applyAlignment="1" applyProtection="1">
      <alignment horizontal="center" vertical="center" wrapText="1"/>
      <protection hidden="1"/>
    </xf>
    <xf numFmtId="1" fontId="4" fillId="13" borderId="97" xfId="17" applyNumberFormat="1" applyFont="1" applyFill="1" applyBorder="1" applyAlignment="1" applyProtection="1">
      <alignment vertical="center" wrapText="1"/>
      <protection hidden="1"/>
    </xf>
    <xf numFmtId="0" fontId="11" fillId="0" borderId="98" xfId="8" applyFont="1" applyFill="1" applyBorder="1" applyAlignment="1" applyProtection="1">
      <alignment horizontal="center" vertical="center"/>
      <protection hidden="1"/>
    </xf>
    <xf numFmtId="1" fontId="0" fillId="13" borderId="99" xfId="0" applyNumberFormat="1" applyFill="1" applyBorder="1" applyAlignment="1" applyProtection="1">
      <alignment vertical="center" wrapText="1"/>
      <protection locked="0"/>
    </xf>
    <xf numFmtId="0" fontId="11" fillId="0" borderId="100" xfId="8" applyFont="1" applyFill="1" applyBorder="1" applyAlignment="1" applyProtection="1">
      <alignment horizontal="center" vertical="center"/>
      <protection hidden="1"/>
    </xf>
    <xf numFmtId="1" fontId="0" fillId="13" borderId="47" xfId="0" applyNumberFormat="1" applyFill="1" applyBorder="1" applyAlignment="1" applyProtection="1">
      <alignment vertical="center" wrapText="1"/>
      <protection locked="0"/>
    </xf>
    <xf numFmtId="1" fontId="0" fillId="13" borderId="49" xfId="0" applyNumberFormat="1" applyFill="1" applyBorder="1" applyAlignment="1" applyProtection="1">
      <alignment vertical="center" wrapText="1"/>
      <protection locked="0"/>
    </xf>
    <xf numFmtId="0" fontId="11" fillId="0" borderId="101" xfId="8" applyFont="1" applyFill="1" applyBorder="1" applyAlignment="1" applyProtection="1">
      <alignment horizontal="center" vertical="center"/>
      <protection hidden="1"/>
    </xf>
    <xf numFmtId="1" fontId="0" fillId="13" borderId="102" xfId="17" applyNumberFormat="1" applyFont="1" applyFill="1" applyBorder="1" applyAlignment="1" applyProtection="1">
      <alignment vertical="center" wrapText="1"/>
      <protection locked="0"/>
    </xf>
    <xf numFmtId="0" fontId="11" fillId="0" borderId="103" xfId="8" applyFont="1" applyFill="1" applyBorder="1" applyAlignment="1" applyProtection="1">
      <alignment horizontal="center" vertical="center"/>
      <protection hidden="1"/>
    </xf>
    <xf numFmtId="1" fontId="0" fillId="13" borderId="47" xfId="17" applyNumberFormat="1" applyFont="1" applyFill="1" applyBorder="1" applyAlignment="1" applyProtection="1">
      <alignment vertical="center" wrapText="1"/>
      <protection locked="0"/>
    </xf>
    <xf numFmtId="1" fontId="0" fillId="13" borderId="104" xfId="17" applyNumberFormat="1" applyFont="1" applyFill="1" applyBorder="1" applyAlignment="1" applyProtection="1">
      <alignment vertical="center" wrapText="1"/>
      <protection locked="0"/>
    </xf>
    <xf numFmtId="0" fontId="11" fillId="0" borderId="105" xfId="8" applyFont="1" applyFill="1" applyBorder="1" applyAlignment="1" applyProtection="1">
      <alignment horizontal="center" vertical="center"/>
      <protection hidden="1"/>
    </xf>
    <xf numFmtId="1" fontId="4" fillId="7" borderId="106" xfId="17" applyNumberFormat="1" applyFont="1" applyFill="1" applyBorder="1" applyAlignment="1" applyProtection="1">
      <alignment vertical="center" wrapText="1"/>
      <protection hidden="1"/>
    </xf>
    <xf numFmtId="1" fontId="4" fillId="7" borderId="107" xfId="17" applyNumberFormat="1" applyFont="1" applyFill="1" applyBorder="1" applyAlignment="1" applyProtection="1">
      <alignment vertical="center" wrapText="1"/>
      <protection hidden="1"/>
    </xf>
    <xf numFmtId="0" fontId="11" fillId="0" borderId="108" xfId="8" applyFont="1" applyFill="1" applyBorder="1" applyAlignment="1" applyProtection="1">
      <alignment horizontal="center" vertical="center"/>
      <protection hidden="1"/>
    </xf>
    <xf numFmtId="1" fontId="4" fillId="7" borderId="109" xfId="17" applyNumberFormat="1" applyFont="1" applyFill="1" applyBorder="1" applyAlignment="1" applyProtection="1">
      <alignment vertical="center" wrapText="1"/>
      <protection hidden="1"/>
    </xf>
    <xf numFmtId="1" fontId="4" fillId="7" borderId="110" xfId="17" applyNumberFormat="1" applyFont="1" applyFill="1" applyBorder="1" applyAlignment="1" applyProtection="1">
      <alignment vertical="center" wrapText="1"/>
      <protection hidden="1"/>
    </xf>
    <xf numFmtId="1" fontId="4" fillId="18" borderId="78" xfId="17" applyNumberFormat="1" applyFont="1" applyFill="1" applyBorder="1" applyAlignment="1" applyProtection="1">
      <alignment vertical="center" wrapText="1"/>
      <protection hidden="1"/>
    </xf>
    <xf numFmtId="0" fontId="11" fillId="0" borderId="111" xfId="8" applyFont="1" applyFill="1" applyBorder="1" applyAlignment="1" applyProtection="1">
      <alignment horizontal="center" vertical="center"/>
      <protection hidden="1"/>
    </xf>
    <xf numFmtId="1" fontId="4" fillId="18" borderId="79" xfId="17" applyNumberFormat="1" applyFont="1" applyFill="1" applyBorder="1" applyAlignment="1" applyProtection="1">
      <alignment vertical="center" wrapText="1"/>
      <protection hidden="1"/>
    </xf>
    <xf numFmtId="0" fontId="11" fillId="0" borderId="69" xfId="8" applyFont="1" applyFill="1" applyBorder="1" applyAlignment="1" applyProtection="1">
      <alignment horizontal="center" vertical="center"/>
      <protection hidden="1"/>
    </xf>
    <xf numFmtId="1" fontId="4" fillId="18" borderId="82" xfId="17" applyNumberFormat="1" applyFont="1" applyFill="1" applyBorder="1" applyAlignment="1" applyProtection="1">
      <alignment vertical="center" wrapText="1"/>
      <protection hidden="1"/>
    </xf>
    <xf numFmtId="0" fontId="11" fillId="0" borderId="68" xfId="8" applyFont="1" applyFill="1" applyBorder="1" applyAlignment="1" applyProtection="1">
      <alignment horizontal="center" vertical="center"/>
      <protection hidden="1"/>
    </xf>
    <xf numFmtId="1" fontId="4" fillId="18" borderId="83" xfId="17" applyNumberFormat="1" applyFont="1" applyFill="1" applyBorder="1" applyAlignment="1" applyProtection="1">
      <alignment vertical="center" wrapText="1"/>
      <protection hidden="1"/>
    </xf>
    <xf numFmtId="0" fontId="11" fillId="0" borderId="112" xfId="8" applyFont="1" applyFill="1" applyBorder="1" applyAlignment="1" applyProtection="1">
      <alignment horizontal="center" vertical="center"/>
      <protection hidden="1"/>
    </xf>
    <xf numFmtId="1" fontId="4" fillId="18" borderId="113" xfId="17" applyNumberFormat="1" applyFont="1" applyFill="1" applyBorder="1" applyAlignment="1" applyProtection="1">
      <alignment vertical="center" wrapText="1"/>
      <protection hidden="1"/>
    </xf>
    <xf numFmtId="0" fontId="11" fillId="0" borderId="114" xfId="8" applyFont="1" applyFill="1" applyBorder="1" applyAlignment="1" applyProtection="1">
      <alignment horizontal="center" vertical="center"/>
      <protection hidden="1"/>
    </xf>
    <xf numFmtId="1" fontId="4" fillId="18" borderId="80" xfId="17" applyNumberFormat="1" applyFont="1" applyFill="1" applyBorder="1" applyAlignment="1" applyProtection="1">
      <alignment vertical="center" wrapText="1"/>
      <protection hidden="1"/>
    </xf>
    <xf numFmtId="1" fontId="4" fillId="18" borderId="115" xfId="17" applyNumberFormat="1" applyFont="1" applyFill="1" applyBorder="1" applyAlignment="1" applyProtection="1">
      <alignment vertical="center" wrapText="1"/>
      <protection hidden="1"/>
    </xf>
    <xf numFmtId="0" fontId="11" fillId="0" borderId="116" xfId="8" applyFont="1" applyFill="1" applyBorder="1" applyAlignment="1" applyProtection="1">
      <alignment horizontal="center" vertical="center"/>
      <protection hidden="1"/>
    </xf>
    <xf numFmtId="1" fontId="4" fillId="7" borderId="117" xfId="17" applyNumberFormat="1" applyFont="1" applyFill="1" applyBorder="1" applyAlignment="1" applyProtection="1">
      <alignment vertical="center" wrapText="1"/>
      <protection hidden="1"/>
    </xf>
    <xf numFmtId="0" fontId="11" fillId="0" borderId="118" xfId="8" applyFont="1" applyFill="1" applyBorder="1" applyAlignment="1" applyProtection="1">
      <alignment horizontal="center" vertical="center"/>
      <protection hidden="1"/>
    </xf>
    <xf numFmtId="0" fontId="17" fillId="7" borderId="0" xfId="0" applyFont="1" applyFill="1" applyAlignment="1" applyProtection="1">
      <protection hidden="1"/>
    </xf>
    <xf numFmtId="0" fontId="0" fillId="20" borderId="64" xfId="0" applyFill="1" applyBorder="1" applyProtection="1">
      <protection hidden="1"/>
    </xf>
    <xf numFmtId="0" fontId="0" fillId="20" borderId="57" xfId="0" applyFill="1" applyBorder="1" applyProtection="1">
      <protection hidden="1"/>
    </xf>
    <xf numFmtId="0" fontId="0" fillId="20" borderId="55" xfId="0" applyFill="1" applyBorder="1" applyProtection="1">
      <protection hidden="1"/>
    </xf>
    <xf numFmtId="1" fontId="4" fillId="13" borderId="97" xfId="17" applyNumberFormat="1" applyFont="1" applyFill="1" applyBorder="1" applyAlignment="1" applyProtection="1">
      <alignment vertical="center" wrapText="1"/>
      <protection locked="0"/>
    </xf>
    <xf numFmtId="0" fontId="0" fillId="7" borderId="0" xfId="0" applyFill="1" applyAlignment="1">
      <alignment horizontal="left"/>
    </xf>
    <xf numFmtId="14" fontId="0" fillId="7" borderId="0" xfId="0" applyNumberFormat="1" applyFill="1"/>
    <xf numFmtId="1" fontId="4" fillId="17" borderId="66" xfId="17" applyNumberFormat="1" applyFont="1" applyFill="1" applyBorder="1" applyAlignment="1" applyProtection="1">
      <alignment vertical="center" wrapText="1"/>
    </xf>
    <xf numFmtId="1" fontId="4" fillId="11" borderId="20" xfId="17" applyNumberFormat="1" applyFont="1" applyFill="1" applyBorder="1" applyAlignment="1" applyProtection="1">
      <alignment vertical="center" wrapText="1"/>
      <protection locked="0"/>
    </xf>
    <xf numFmtId="1" fontId="4" fillId="13" borderId="19" xfId="17" applyNumberFormat="1" applyFont="1" applyFill="1" applyBorder="1" applyAlignment="1" applyProtection="1">
      <alignment vertical="center" wrapText="1"/>
      <protection locked="0"/>
    </xf>
    <xf numFmtId="0" fontId="0" fillId="21" borderId="0" xfId="0" applyFill="1" applyProtection="1">
      <protection hidden="1"/>
    </xf>
    <xf numFmtId="0" fontId="20" fillId="16" borderId="0" xfId="0" applyFont="1" applyFill="1"/>
    <xf numFmtId="0" fontId="0" fillId="0" borderId="1" xfId="0" applyBorder="1" applyAlignment="1" applyProtection="1">
      <alignment vertical="top" wrapText="1"/>
      <protection locked="0"/>
    </xf>
    <xf numFmtId="1" fontId="4" fillId="17" borderId="75" xfId="17" applyNumberFormat="1" applyFont="1" applyFill="1" applyBorder="1" applyAlignment="1" applyProtection="1">
      <alignment vertical="center" wrapText="1"/>
    </xf>
    <xf numFmtId="1" fontId="0" fillId="13" borderId="22" xfId="0" applyNumberFormat="1" applyFill="1" applyBorder="1" applyAlignment="1" applyProtection="1">
      <alignment vertical="center" wrapText="1"/>
      <protection locked="0"/>
    </xf>
    <xf numFmtId="1" fontId="0" fillId="11" borderId="42" xfId="17" applyNumberFormat="1" applyFont="1" applyFill="1" applyBorder="1" applyAlignment="1" applyProtection="1">
      <alignment vertical="center" wrapText="1"/>
      <protection locked="0"/>
    </xf>
    <xf numFmtId="1" fontId="0" fillId="13" borderId="5" xfId="0" applyNumberFormat="1" applyFill="1" applyBorder="1" applyAlignment="1" applyProtection="1">
      <alignment vertical="center" wrapText="1"/>
      <protection locked="0"/>
    </xf>
    <xf numFmtId="1" fontId="0" fillId="11" borderId="1" xfId="17" applyNumberFormat="1" applyFont="1" applyFill="1" applyBorder="1" applyAlignment="1" applyProtection="1">
      <alignment vertical="center" wrapText="1"/>
      <protection locked="0"/>
    </xf>
    <xf numFmtId="1" fontId="0" fillId="13" borderId="119" xfId="0" applyNumberFormat="1" applyFill="1" applyBorder="1" applyAlignment="1" applyProtection="1">
      <alignment vertical="center" wrapText="1"/>
      <protection locked="0"/>
    </xf>
    <xf numFmtId="1" fontId="0" fillId="11" borderId="8" xfId="17" applyNumberFormat="1" applyFont="1" applyFill="1" applyBorder="1" applyAlignment="1" applyProtection="1">
      <alignment vertical="center" wrapText="1"/>
      <protection locked="0"/>
    </xf>
    <xf numFmtId="1" fontId="4" fillId="17" borderId="65" xfId="17" applyNumberFormat="1" applyFont="1" applyFill="1" applyBorder="1" applyAlignment="1" applyProtection="1">
      <alignment vertical="center" wrapText="1"/>
    </xf>
    <xf numFmtId="1" fontId="4" fillId="17" borderId="76" xfId="17" applyNumberFormat="1" applyFont="1" applyFill="1" applyBorder="1" applyAlignment="1" applyProtection="1">
      <alignment vertical="center" wrapText="1"/>
    </xf>
    <xf numFmtId="1" fontId="4" fillId="17" borderId="77" xfId="17" applyNumberFormat="1" applyFont="1" applyFill="1" applyBorder="1" applyAlignment="1" applyProtection="1">
      <alignment vertical="center" wrapText="1"/>
    </xf>
    <xf numFmtId="1" fontId="0" fillId="13" borderId="22" xfId="0" applyNumberFormat="1" applyFill="1" applyBorder="1" applyAlignment="1" applyProtection="1">
      <alignment vertical="center" wrapText="1"/>
      <protection locked="0"/>
    </xf>
    <xf numFmtId="1" fontId="0" fillId="11" borderId="42" xfId="17" applyNumberFormat="1" applyFont="1" applyFill="1" applyBorder="1" applyAlignment="1" applyProtection="1">
      <alignment vertical="center" wrapText="1"/>
      <protection locked="0"/>
    </xf>
    <xf numFmtId="1" fontId="0" fillId="13" borderId="5" xfId="0" applyNumberFormat="1" applyFill="1" applyBorder="1" applyAlignment="1" applyProtection="1">
      <alignment vertical="center" wrapText="1"/>
      <protection locked="0"/>
    </xf>
    <xf numFmtId="1" fontId="0" fillId="11" borderId="1" xfId="17" applyNumberFormat="1" applyFont="1" applyFill="1" applyBorder="1" applyAlignment="1" applyProtection="1">
      <alignment vertical="center" wrapText="1"/>
      <protection locked="0"/>
    </xf>
    <xf numFmtId="1" fontId="0" fillId="13" borderId="119" xfId="0" applyNumberFormat="1" applyFill="1" applyBorder="1" applyAlignment="1" applyProtection="1">
      <alignment vertical="center" wrapText="1"/>
      <protection locked="0"/>
    </xf>
    <xf numFmtId="1" fontId="0" fillId="11" borderId="8" xfId="17" applyNumberFormat="1" applyFont="1" applyFill="1" applyBorder="1" applyAlignment="1" applyProtection="1">
      <alignment vertical="center" wrapText="1"/>
      <protection locked="0"/>
    </xf>
    <xf numFmtId="1" fontId="0" fillId="13" borderId="22" xfId="0" applyNumberFormat="1" applyFill="1" applyBorder="1" applyAlignment="1" applyProtection="1">
      <alignment vertical="center" wrapText="1"/>
      <protection locked="0"/>
    </xf>
    <xf numFmtId="1" fontId="0" fillId="13" borderId="5" xfId="0" applyNumberFormat="1" applyFill="1" applyBorder="1" applyAlignment="1" applyProtection="1">
      <alignment vertical="center" wrapText="1"/>
      <protection locked="0"/>
    </xf>
    <xf numFmtId="1" fontId="0" fillId="11" borderId="1" xfId="17" applyNumberFormat="1" applyFont="1" applyFill="1" applyBorder="1" applyAlignment="1" applyProtection="1">
      <alignment vertical="center" wrapText="1"/>
      <protection locked="0"/>
    </xf>
    <xf numFmtId="1" fontId="0" fillId="13" borderId="119" xfId="0" applyNumberFormat="1" applyFill="1" applyBorder="1" applyAlignment="1" applyProtection="1">
      <alignment vertical="center" wrapText="1"/>
      <protection locked="0"/>
    </xf>
    <xf numFmtId="1" fontId="0" fillId="11" borderId="8" xfId="17" applyNumberFormat="1" applyFont="1" applyFill="1" applyBorder="1" applyAlignment="1" applyProtection="1">
      <alignment vertical="center" wrapText="1"/>
      <protection locked="0"/>
    </xf>
    <xf numFmtId="1" fontId="0" fillId="13" borderId="22" xfId="0" applyNumberFormat="1" applyFill="1" applyBorder="1" applyAlignment="1" applyProtection="1">
      <alignment vertical="center" wrapText="1"/>
      <protection locked="0"/>
    </xf>
    <xf numFmtId="1" fontId="0" fillId="11" borderId="42" xfId="17" applyNumberFormat="1" applyFont="1" applyFill="1" applyBorder="1" applyAlignment="1" applyProtection="1">
      <alignment vertical="center" wrapText="1"/>
      <protection locked="0"/>
    </xf>
    <xf numFmtId="1" fontId="0" fillId="13" borderId="5" xfId="0" applyNumberFormat="1" applyFill="1" applyBorder="1" applyAlignment="1" applyProtection="1">
      <alignment vertical="center" wrapText="1"/>
      <protection locked="0"/>
    </xf>
    <xf numFmtId="1" fontId="0" fillId="11" borderId="1" xfId="17" applyNumberFormat="1" applyFont="1" applyFill="1" applyBorder="1" applyAlignment="1" applyProtection="1">
      <alignment vertical="center" wrapText="1"/>
      <protection locked="0"/>
    </xf>
    <xf numFmtId="1" fontId="0" fillId="13" borderId="119" xfId="0" applyNumberFormat="1" applyFill="1" applyBorder="1" applyAlignment="1" applyProtection="1">
      <alignment vertical="center" wrapText="1"/>
      <protection locked="0"/>
    </xf>
    <xf numFmtId="1" fontId="0" fillId="11" borderId="8" xfId="17" applyNumberFormat="1" applyFont="1" applyFill="1" applyBorder="1" applyAlignment="1" applyProtection="1">
      <alignment vertical="center" wrapText="1"/>
      <protection locked="0"/>
    </xf>
    <xf numFmtId="1" fontId="0" fillId="13" borderId="9" xfId="0" applyNumberFormat="1" applyFill="1" applyBorder="1" applyAlignment="1" applyProtection="1">
      <alignment vertical="center" wrapText="1"/>
      <protection locked="0"/>
    </xf>
    <xf numFmtId="1" fontId="0" fillId="11" borderId="10" xfId="17" applyNumberFormat="1" applyFont="1" applyFill="1" applyBorder="1" applyAlignment="1" applyProtection="1">
      <alignment vertical="center" wrapText="1"/>
      <protection locked="0"/>
    </xf>
    <xf numFmtId="1" fontId="0" fillId="13" borderId="22" xfId="0" applyNumberFormat="1" applyFill="1" applyBorder="1" applyAlignment="1" applyProtection="1">
      <alignment vertical="center" wrapText="1"/>
      <protection locked="0"/>
    </xf>
    <xf numFmtId="1" fontId="0" fillId="11" borderId="42" xfId="17" applyNumberFormat="1" applyFont="1" applyFill="1" applyBorder="1" applyAlignment="1" applyProtection="1">
      <alignment vertical="center" wrapText="1"/>
      <protection locked="0"/>
    </xf>
    <xf numFmtId="1" fontId="0" fillId="13" borderId="5" xfId="0" applyNumberFormat="1" applyFill="1" applyBorder="1" applyAlignment="1" applyProtection="1">
      <alignment vertical="center" wrapText="1"/>
      <protection locked="0"/>
    </xf>
    <xf numFmtId="1" fontId="0" fillId="11" borderId="1" xfId="17" applyNumberFormat="1" applyFont="1" applyFill="1" applyBorder="1" applyAlignment="1" applyProtection="1">
      <alignment vertical="center" wrapText="1"/>
      <protection locked="0"/>
    </xf>
    <xf numFmtId="1" fontId="0" fillId="11" borderId="6" xfId="17" applyNumberFormat="1" applyFont="1" applyFill="1" applyBorder="1" applyAlignment="1" applyProtection="1">
      <alignment vertical="center" wrapText="1"/>
      <protection locked="0"/>
    </xf>
    <xf numFmtId="1" fontId="0" fillId="13" borderId="119" xfId="0" applyNumberFormat="1" applyFill="1" applyBorder="1" applyAlignment="1" applyProtection="1">
      <alignment vertical="center" wrapText="1"/>
      <protection locked="0"/>
    </xf>
    <xf numFmtId="1" fontId="0" fillId="11" borderId="8" xfId="17" applyNumberFormat="1" applyFont="1" applyFill="1" applyBorder="1" applyAlignment="1" applyProtection="1">
      <alignment vertical="center" wrapText="1"/>
      <protection locked="0"/>
    </xf>
    <xf numFmtId="1" fontId="0" fillId="13" borderId="9" xfId="0" applyNumberFormat="1" applyFill="1" applyBorder="1" applyAlignment="1" applyProtection="1">
      <alignment vertical="center" wrapText="1"/>
      <protection locked="0"/>
    </xf>
    <xf numFmtId="1" fontId="0" fillId="11" borderId="120" xfId="17" applyNumberFormat="1" applyFont="1" applyFill="1" applyBorder="1" applyAlignment="1" applyProtection="1">
      <alignment vertical="center" wrapText="1"/>
      <protection locked="0"/>
    </xf>
    <xf numFmtId="1" fontId="0" fillId="13" borderId="2" xfId="17" applyNumberFormat="1" applyFont="1" applyFill="1" applyBorder="1" applyAlignment="1" applyProtection="1">
      <alignment vertical="center" wrapText="1"/>
      <protection locked="0"/>
    </xf>
    <xf numFmtId="1" fontId="0" fillId="11" borderId="4" xfId="17" applyNumberFormat="1" applyFont="1" applyFill="1" applyBorder="1" applyAlignment="1" applyProtection="1">
      <alignment vertical="center" wrapText="1"/>
      <protection locked="0"/>
    </xf>
    <xf numFmtId="1" fontId="0" fillId="13" borderId="5" xfId="17" applyNumberFormat="1" applyFont="1" applyFill="1" applyBorder="1" applyAlignment="1" applyProtection="1">
      <alignment vertical="center" wrapText="1"/>
      <protection locked="0"/>
    </xf>
    <xf numFmtId="1" fontId="0" fillId="13" borderId="9" xfId="17" applyNumberFormat="1" applyFont="1" applyFill="1" applyBorder="1" applyAlignment="1" applyProtection="1">
      <alignment vertical="center" wrapText="1"/>
      <protection locked="0"/>
    </xf>
    <xf numFmtId="1" fontId="0" fillId="13" borderId="22" xfId="0" applyNumberFormat="1" applyFill="1" applyBorder="1" applyAlignment="1" applyProtection="1">
      <alignment vertical="center" wrapText="1"/>
      <protection locked="0"/>
    </xf>
    <xf numFmtId="1" fontId="0" fillId="11" borderId="42" xfId="17" applyNumberFormat="1" applyFont="1" applyFill="1" applyBorder="1" applyAlignment="1" applyProtection="1">
      <alignment vertical="center" wrapText="1"/>
      <protection locked="0"/>
    </xf>
    <xf numFmtId="1" fontId="0" fillId="13" borderId="5" xfId="0" applyNumberFormat="1" applyFill="1" applyBorder="1" applyAlignment="1" applyProtection="1">
      <alignment vertical="center" wrapText="1"/>
      <protection locked="0"/>
    </xf>
    <xf numFmtId="1" fontId="0" fillId="11" borderId="1" xfId="17" applyNumberFormat="1" applyFont="1" applyFill="1" applyBorder="1" applyAlignment="1" applyProtection="1">
      <alignment vertical="center" wrapText="1"/>
      <protection locked="0"/>
    </xf>
    <xf numFmtId="1" fontId="0" fillId="11" borderId="6" xfId="17" applyNumberFormat="1" applyFont="1" applyFill="1" applyBorder="1" applyAlignment="1" applyProtection="1">
      <alignment vertical="center" wrapText="1"/>
      <protection locked="0"/>
    </xf>
    <xf numFmtId="1" fontId="0" fillId="13" borderId="119" xfId="0" applyNumberFormat="1" applyFill="1" applyBorder="1" applyAlignment="1" applyProtection="1">
      <alignment vertical="center" wrapText="1"/>
      <protection locked="0"/>
    </xf>
    <xf numFmtId="1" fontId="0" fillId="11" borderId="8" xfId="17" applyNumberFormat="1" applyFont="1" applyFill="1" applyBorder="1" applyAlignment="1" applyProtection="1">
      <alignment vertical="center" wrapText="1"/>
      <protection locked="0"/>
    </xf>
    <xf numFmtId="1" fontId="0" fillId="13" borderId="9" xfId="0" applyNumberFormat="1" applyFill="1" applyBorder="1" applyAlignment="1" applyProtection="1">
      <alignment vertical="center" wrapText="1"/>
      <protection locked="0"/>
    </xf>
    <xf numFmtId="1" fontId="0" fillId="11" borderId="120" xfId="17" applyNumberFormat="1" applyFont="1" applyFill="1" applyBorder="1" applyAlignment="1" applyProtection="1">
      <alignment vertical="center" wrapText="1"/>
      <protection locked="0"/>
    </xf>
    <xf numFmtId="1" fontId="0" fillId="13" borderId="2" xfId="17" applyNumberFormat="1" applyFont="1" applyFill="1" applyBorder="1" applyAlignment="1" applyProtection="1">
      <alignment vertical="center" wrapText="1"/>
      <protection locked="0"/>
    </xf>
    <xf numFmtId="1" fontId="0" fillId="11" borderId="4" xfId="17" applyNumberFormat="1" applyFont="1" applyFill="1" applyBorder="1" applyAlignment="1" applyProtection="1">
      <alignment vertical="center" wrapText="1"/>
      <protection locked="0"/>
    </xf>
    <xf numFmtId="1" fontId="0" fillId="13" borderId="5" xfId="17" applyNumberFormat="1" applyFont="1" applyFill="1" applyBorder="1" applyAlignment="1" applyProtection="1">
      <alignment vertical="center" wrapText="1"/>
      <protection locked="0"/>
    </xf>
    <xf numFmtId="1" fontId="0" fillId="13" borderId="9" xfId="17" applyNumberFormat="1" applyFont="1" applyFill="1" applyBorder="1" applyAlignment="1" applyProtection="1">
      <alignment vertical="center" wrapText="1"/>
      <protection locked="0"/>
    </xf>
    <xf numFmtId="0" fontId="12" fillId="7" borderId="0" xfId="8" applyFont="1" applyFill="1" applyAlignment="1">
      <alignment horizontal="left"/>
    </xf>
    <xf numFmtId="3" fontId="0" fillId="0" borderId="1" xfId="7" applyNumberFormat="1" applyFont="1" applyBorder="1" applyAlignment="1" applyProtection="1">
      <alignment horizontal="right" vertical="center"/>
      <protection locked="0"/>
    </xf>
    <xf numFmtId="3" fontId="0" fillId="0" borderId="10" xfId="7" applyNumberFormat="1" applyFont="1" applyBorder="1" applyAlignment="1" applyProtection="1">
      <alignment horizontal="right" vertical="center"/>
      <protection locked="0"/>
    </xf>
    <xf numFmtId="0" fontId="0" fillId="22" borderId="0" xfId="17" applyFont="1" applyFill="1" applyAlignment="1" applyProtection="1">
      <alignment horizontal="right" vertical="top"/>
      <protection hidden="1"/>
    </xf>
    <xf numFmtId="0" fontId="0" fillId="22" borderId="0" xfId="17" applyFont="1" applyFill="1" applyAlignment="1" applyProtection="1">
      <alignment horizontal="left" vertical="top"/>
      <protection hidden="1"/>
    </xf>
    <xf numFmtId="1" fontId="0" fillId="22" borderId="0" xfId="17" applyNumberFormat="1" applyFont="1" applyFill="1" applyAlignment="1" applyProtection="1">
      <protection hidden="1"/>
    </xf>
    <xf numFmtId="0" fontId="0" fillId="22" borderId="0" xfId="17" applyFont="1" applyFill="1" applyAlignment="1" applyProtection="1">
      <alignment horizontal="left" vertical="top" wrapText="1"/>
      <protection hidden="1"/>
    </xf>
    <xf numFmtId="0" fontId="0" fillId="22" borderId="0" xfId="17" applyFont="1" applyFill="1" applyAlignment="1" applyProtection="1">
      <protection hidden="1"/>
    </xf>
    <xf numFmtId="0" fontId="0" fillId="21" borderId="0" xfId="17" applyFont="1" applyFill="1" applyAlignment="1" applyProtection="1">
      <alignment horizontal="right" vertical="top"/>
      <protection hidden="1"/>
    </xf>
    <xf numFmtId="0" fontId="0" fillId="21" borderId="0" xfId="17" applyFont="1" applyFill="1" applyAlignment="1" applyProtection="1">
      <alignment horizontal="left" vertical="top"/>
      <protection hidden="1"/>
    </xf>
    <xf numFmtId="1" fontId="0" fillId="21" borderId="0" xfId="17" applyNumberFormat="1" applyFont="1" applyFill="1" applyAlignment="1" applyProtection="1">
      <protection hidden="1"/>
    </xf>
    <xf numFmtId="0" fontId="0" fillId="21" borderId="0" xfId="17" applyFont="1" applyFill="1" applyAlignment="1" applyProtection="1">
      <alignment horizontal="left" vertical="top" wrapText="1"/>
      <protection hidden="1"/>
    </xf>
    <xf numFmtId="0" fontId="0" fillId="21" borderId="0" xfId="17" applyFont="1" applyFill="1" applyAlignment="1" applyProtection="1">
      <protection hidden="1"/>
    </xf>
    <xf numFmtId="0" fontId="1" fillId="0" borderId="0" xfId="0" applyFont="1" applyAlignment="1">
      <alignment vertical="center"/>
    </xf>
    <xf numFmtId="0" fontId="3" fillId="0" borderId="0" xfId="0" applyFont="1" applyAlignment="1">
      <alignment vertical="center"/>
    </xf>
    <xf numFmtId="0" fontId="4" fillId="16" borderId="0" xfId="10" applyFont="1" applyFill="1" applyAlignment="1" applyProtection="1">
      <alignment horizontal="center" vertical="top"/>
      <protection hidden="1"/>
    </xf>
    <xf numFmtId="0" fontId="0" fillId="16" borderId="0" xfId="18" applyFont="1" applyFill="1" applyAlignment="1">
      <alignment vertical="top"/>
    </xf>
    <xf numFmtId="0" fontId="25" fillId="16" borderId="0" xfId="10" applyFont="1" applyFill="1" applyAlignment="1" applyProtection="1">
      <alignment horizontal="left" vertical="top" wrapText="1"/>
      <protection hidden="1"/>
    </xf>
    <xf numFmtId="0" fontId="23" fillId="16" borderId="0" xfId="10" applyFont="1" applyFill="1" applyAlignment="1" applyProtection="1">
      <alignment horizontal="left" vertical="top" wrapText="1"/>
      <protection hidden="1"/>
    </xf>
    <xf numFmtId="1" fontId="4" fillId="13" borderId="121" xfId="17" applyNumberFormat="1" applyFont="1" applyFill="1" applyBorder="1" applyAlignment="1" applyProtection="1">
      <alignment vertical="center" wrapText="1"/>
      <protection locked="0"/>
    </xf>
    <xf numFmtId="1" fontId="4" fillId="11" borderId="16" xfId="17" applyNumberFormat="1" applyFont="1" applyFill="1" applyBorder="1" applyAlignment="1" applyProtection="1">
      <alignment vertical="center" wrapText="1"/>
      <protection locked="0"/>
    </xf>
    <xf numFmtId="0" fontId="0" fillId="10" borderId="14" xfId="17" applyFont="1" applyFill="1" applyBorder="1" applyAlignment="1" applyProtection="1">
      <protection locked="0"/>
    </xf>
    <xf numFmtId="0" fontId="0" fillId="10" borderId="7" xfId="17" applyFont="1" applyFill="1" applyBorder="1" applyAlignment="1" applyProtection="1">
      <protection locked="0"/>
    </xf>
    <xf numFmtId="0" fontId="0" fillId="10" borderId="74" xfId="17" applyFont="1" applyFill="1" applyBorder="1" applyAlignment="1" applyProtection="1">
      <protection locked="0"/>
    </xf>
    <xf numFmtId="0" fontId="0" fillId="10" borderId="31" xfId="17" applyFont="1" applyFill="1" applyBorder="1" applyAlignment="1" applyProtection="1">
      <protection locked="0"/>
    </xf>
    <xf numFmtId="0" fontId="0" fillId="10" borderId="34" xfId="17" applyFont="1" applyFill="1" applyBorder="1" applyAlignment="1" applyProtection="1">
      <protection locked="0"/>
    </xf>
    <xf numFmtId="0" fontId="0" fillId="10" borderId="35" xfId="17" applyFont="1" applyFill="1" applyBorder="1" applyAlignment="1" applyProtection="1">
      <protection locked="0"/>
    </xf>
    <xf numFmtId="0" fontId="0" fillId="10" borderId="39" xfId="17" applyFont="1" applyFill="1" applyBorder="1" applyAlignment="1" applyProtection="1">
      <protection locked="0"/>
    </xf>
    <xf numFmtId="0" fontId="0" fillId="7" borderId="36" xfId="17" applyFont="1" applyFill="1" applyBorder="1" applyAlignment="1" applyProtection="1">
      <alignment vertical="center"/>
      <protection locked="0"/>
    </xf>
    <xf numFmtId="0" fontId="0" fillId="0" borderId="1" xfId="0" applyFill="1" applyBorder="1" applyAlignment="1" applyProtection="1">
      <alignment vertical="top" wrapText="1"/>
      <protection locked="0"/>
    </xf>
    <xf numFmtId="17" fontId="0" fillId="0" borderId="1" xfId="0" applyNumberFormat="1" applyFill="1" applyBorder="1" applyAlignment="1" applyProtection="1">
      <alignment vertical="top" wrapText="1"/>
      <protection locked="0"/>
    </xf>
    <xf numFmtId="3" fontId="0" fillId="0" borderId="1" xfId="0" applyNumberFormat="1" applyFill="1" applyBorder="1" applyAlignment="1" applyProtection="1">
      <alignment horizontal="right" vertical="top" wrapText="1"/>
      <protection locked="0"/>
    </xf>
    <xf numFmtId="0" fontId="0" fillId="0" borderId="8" xfId="0" applyFill="1" applyBorder="1" applyAlignment="1" applyProtection="1">
      <alignment vertical="top" wrapText="1"/>
      <protection locked="0"/>
    </xf>
    <xf numFmtId="17" fontId="0" fillId="0" borderId="8" xfId="0" applyNumberFormat="1" applyFill="1" applyBorder="1" applyAlignment="1" applyProtection="1">
      <alignment vertical="top" wrapText="1"/>
      <protection locked="0"/>
    </xf>
    <xf numFmtId="3" fontId="0" fillId="0" borderId="8" xfId="0" applyNumberFormat="1" applyFill="1" applyBorder="1" applyAlignment="1" applyProtection="1">
      <alignment horizontal="right" vertical="top" wrapText="1"/>
      <protection locked="0"/>
    </xf>
    <xf numFmtId="0" fontId="0" fillId="0" borderId="51" xfId="0" applyFill="1" applyBorder="1" applyAlignment="1" applyProtection="1">
      <alignment vertical="top" wrapText="1"/>
      <protection locked="0"/>
    </xf>
    <xf numFmtId="17" fontId="0" fillId="0" borderId="51" xfId="0" applyNumberFormat="1" applyFill="1" applyBorder="1" applyAlignment="1" applyProtection="1">
      <alignment vertical="top" wrapText="1"/>
      <protection locked="0"/>
    </xf>
    <xf numFmtId="3" fontId="0" fillId="0" borderId="51" xfId="0" applyNumberFormat="1" applyFill="1" applyBorder="1" applyAlignment="1" applyProtection="1">
      <alignment horizontal="right" vertical="top" wrapText="1"/>
      <protection locked="0"/>
    </xf>
    <xf numFmtId="0" fontId="0" fillId="0" borderId="1" xfId="0" applyBorder="1" applyAlignment="1" applyProtection="1">
      <alignment horizontal="left" vertical="top" wrapText="1"/>
      <protection locked="0"/>
    </xf>
    <xf numFmtId="17" fontId="0" fillId="0" borderId="1" xfId="0" applyNumberFormat="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17" fontId="0" fillId="0" borderId="8" xfId="0" applyNumberFormat="1" applyBorder="1" applyAlignment="1" applyProtection="1">
      <alignment horizontal="left" vertical="top" wrapText="1"/>
      <protection locked="0"/>
    </xf>
    <xf numFmtId="0" fontId="0" fillId="0" borderId="8" xfId="0" applyFill="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17" fontId="0" fillId="0" borderId="51" xfId="0" applyNumberFormat="1" applyBorder="1" applyAlignment="1" applyProtection="1">
      <alignment horizontal="left" vertical="top" wrapText="1"/>
      <protection locked="0"/>
    </xf>
    <xf numFmtId="0" fontId="0" fillId="0" borderId="51" xfId="0" applyFill="1" applyBorder="1" applyAlignment="1" applyProtection="1">
      <alignment horizontal="left" vertical="top" wrapText="1"/>
      <protection locked="0"/>
    </xf>
    <xf numFmtId="0" fontId="0" fillId="8" borderId="1" xfId="0" applyFill="1" applyBorder="1"/>
    <xf numFmtId="0" fontId="12" fillId="7" borderId="0" xfId="8" applyFont="1" applyFill="1" applyAlignment="1">
      <alignment horizontal="left"/>
    </xf>
    <xf numFmtId="0" fontId="19" fillId="7" borderId="0" xfId="0" applyFont="1" applyFill="1" applyAlignment="1" applyProtection="1">
      <alignment horizontal="left" vertical="top" wrapText="1"/>
      <protection hidden="1"/>
    </xf>
    <xf numFmtId="1" fontId="4" fillId="15" borderId="4" xfId="10" applyNumberFormat="1" applyFont="1" applyFill="1" applyBorder="1" applyAlignment="1" applyProtection="1">
      <alignment horizontal="center" vertical="center"/>
      <protection hidden="1"/>
    </xf>
    <xf numFmtId="1" fontId="4" fillId="15" borderId="71" xfId="10" applyNumberFormat="1" applyFont="1" applyFill="1" applyBorder="1" applyAlignment="1" applyProtection="1">
      <alignment horizontal="center" vertical="center"/>
      <protection hidden="1"/>
    </xf>
    <xf numFmtId="0" fontId="26" fillId="7" borderId="122" xfId="17" applyFont="1" applyFill="1" applyBorder="1" applyAlignment="1">
      <alignment horizontal="left" vertical="top" wrapText="1"/>
    </xf>
    <xf numFmtId="0" fontId="26" fillId="7" borderId="101" xfId="17" applyFont="1" applyFill="1" applyBorder="1" applyAlignment="1">
      <alignment horizontal="left" vertical="top" wrapText="1"/>
    </xf>
    <xf numFmtId="0" fontId="26" fillId="7" borderId="123" xfId="17" applyFont="1" applyFill="1" applyBorder="1" applyAlignment="1">
      <alignment horizontal="left" vertical="top" wrapText="1"/>
    </xf>
    <xf numFmtId="1" fontId="4" fillId="12" borderId="6" xfId="10" applyNumberFormat="1" applyFont="1" applyFill="1" applyBorder="1" applyAlignment="1" applyProtection="1">
      <alignment horizontal="center" vertical="center"/>
      <protection hidden="1"/>
    </xf>
    <xf numFmtId="1" fontId="4" fillId="12" borderId="70" xfId="10" applyNumberFormat="1" applyFont="1" applyFill="1" applyBorder="1" applyAlignment="1" applyProtection="1">
      <alignment horizontal="center" vertical="center"/>
      <protection hidden="1"/>
    </xf>
    <xf numFmtId="0" fontId="0" fillId="8" borderId="1" xfId="0" applyFill="1" applyBorder="1" applyProtection="1">
      <protection locked="0"/>
    </xf>
  </cellXfs>
  <cellStyles count="25">
    <cellStyle name="cf1" xfId="1" xr:uid="{00000000-0005-0000-0000-000000000000}"/>
    <cellStyle name="cf2" xfId="2" xr:uid="{00000000-0005-0000-0000-000001000000}"/>
    <cellStyle name="cf3" xfId="3" xr:uid="{00000000-0005-0000-0000-000002000000}"/>
    <cellStyle name="cf4" xfId="4" xr:uid="{00000000-0005-0000-0000-000003000000}"/>
    <cellStyle name="cf5" xfId="5" xr:uid="{00000000-0005-0000-0000-000004000000}"/>
    <cellStyle name="cf6" xfId="6" xr:uid="{00000000-0005-0000-0000-000005000000}"/>
    <cellStyle name="Comma 2" xfId="7" xr:uid="{00000000-0005-0000-0000-000006000000}"/>
    <cellStyle name="Hyperlink" xfId="8" xr:uid="{00000000-0005-0000-0000-000007000000}"/>
    <cellStyle name="Normal" xfId="0" builtinId="0" customBuiltin="1"/>
    <cellStyle name="Normal 2" xfId="9" xr:uid="{00000000-0005-0000-0000-000009000000}"/>
    <cellStyle name="Normal 2 2" xfId="10" xr:uid="{00000000-0005-0000-0000-00000A000000}"/>
    <cellStyle name="Normal 2 3" xfId="11" xr:uid="{00000000-0005-0000-0000-00000B000000}"/>
    <cellStyle name="Normal 2 4" xfId="12" xr:uid="{00000000-0005-0000-0000-00000C000000}"/>
    <cellStyle name="Normal 3" xfId="13" xr:uid="{00000000-0005-0000-0000-00000D000000}"/>
    <cellStyle name="Normal 3 2" xfId="14" xr:uid="{00000000-0005-0000-0000-00000E000000}"/>
    <cellStyle name="Normal 4" xfId="15" xr:uid="{00000000-0005-0000-0000-00000F000000}"/>
    <cellStyle name="Normal 4 2" xfId="21" xr:uid="{00000000-0005-0000-0000-000010000000}"/>
    <cellStyle name="Normal 5" xfId="16" xr:uid="{00000000-0005-0000-0000-000011000000}"/>
    <cellStyle name="Normal 6" xfId="17" xr:uid="{00000000-0005-0000-0000-000012000000}"/>
    <cellStyle name="Normal 6 2" xfId="22" xr:uid="{00000000-0005-0000-0000-000013000000}"/>
    <cellStyle name="Normal 7" xfId="18" xr:uid="{00000000-0005-0000-0000-000014000000}"/>
    <cellStyle name="Normal 7 2" xfId="23" xr:uid="{00000000-0005-0000-0000-000015000000}"/>
    <cellStyle name="Normal 8" xfId="24" xr:uid="{00000000-0005-0000-0000-000016000000}"/>
    <cellStyle name="Normal_lgd01010 05 021219 as3 2002-03" xfId="19" xr:uid="{00000000-0005-0000-0000-000017000000}"/>
    <cellStyle name="Percent 2" xfId="20" xr:uid="{00000000-0005-0000-0000-000018000000}"/>
  </cellStyles>
  <dxfs count="20">
    <dxf>
      <font>
        <color rgb="FFFF0000"/>
      </font>
      <fill>
        <patternFill patternType="solid">
          <fgColor rgb="FF000000"/>
          <bgColor rgb="FF0000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color rgb="FFFFFFFF"/>
      </font>
      <fill>
        <patternFill patternType="solid">
          <fgColor rgb="FFFF0000"/>
          <bgColor rgb="FFFF00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
      <font>
        <b/>
        <color rgb="FFFFFFFF"/>
      </font>
      <fill>
        <patternFill patternType="solid">
          <fgColor rgb="FF008000"/>
          <bgColor rgb="FF008000"/>
        </patternFill>
      </fill>
    </dxf>
    <dxf>
      <font>
        <b/>
        <color rgb="FFFFFFFF"/>
      </font>
      <fill>
        <patternFill patternType="solid">
          <fgColor rgb="FFFF0000"/>
          <bgColor rgb="FFFF0000"/>
        </patternFill>
      </fill>
    </dxf>
    <dxf>
      <font>
        <b/>
        <color rgb="FF000000"/>
      </font>
      <fill>
        <patternFill patternType="solid">
          <fgColor rgb="FFFFCC00"/>
          <bgColor rgb="FFFFCC00"/>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628650</xdr:colOff>
      <xdr:row>2</xdr:row>
      <xdr:rowOff>19050</xdr:rowOff>
    </xdr:from>
    <xdr:ext cx="1323978" cy="1260857"/>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762875" y="400050"/>
          <a:ext cx="1323978" cy="1260857"/>
        </a:xfrm>
        <a:prstGeom prst="rect">
          <a:avLst/>
        </a:prstGeom>
        <a:noFill/>
        <a:ln>
          <a:noFill/>
        </a:ln>
      </xdr:spPr>
    </xdr:pic>
    <xdr:clientData/>
  </xdr:oneCellAnchor>
  <xdr:oneCellAnchor>
    <xdr:from>
      <xdr:col>12</xdr:col>
      <xdr:colOff>600078</xdr:colOff>
      <xdr:row>2</xdr:row>
      <xdr:rowOff>85721</xdr:rowOff>
    </xdr:from>
    <xdr:ext cx="1181103" cy="1123953"/>
    <xdr:pic>
      <xdr:nvPicPr>
        <xdr:cNvPr id="3" name="Picture 4">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rcRect/>
        <a:stretch>
          <a:fillRect/>
        </a:stretch>
      </xdr:blipFill>
      <xdr:spPr>
        <a:xfrm>
          <a:off x="9258303" y="466721"/>
          <a:ext cx="1181103" cy="11239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R37"/>
  <sheetViews>
    <sheetView tabSelected="1" workbookViewId="0">
      <selection activeCell="J13" sqref="J13:N13"/>
    </sheetView>
  </sheetViews>
  <sheetFormatPr defaultColWidth="0" defaultRowHeight="15.5" zeroHeight="1" x14ac:dyDescent="0.35"/>
  <cols>
    <col min="1" max="1" width="2.23046875" style="2" customWidth="1"/>
    <col min="2" max="4" width="8.84375" style="3" customWidth="1"/>
    <col min="5" max="5" width="9.84375" style="3" bestFit="1" customWidth="1"/>
    <col min="6" max="14" width="8.84375" style="3" customWidth="1"/>
    <col min="15" max="15" width="3.3046875" style="3" customWidth="1"/>
    <col min="16" max="16" width="8.84375" style="3" customWidth="1"/>
    <col min="17" max="17" width="20.15234375" style="3" hidden="1" customWidth="1"/>
    <col min="18" max="18" width="2.3046875" style="2" customWidth="1"/>
    <col min="19" max="16384" width="8.84375" style="3" hidden="1"/>
  </cols>
  <sheetData>
    <row r="1" spans="2:17" s="2" customFormat="1" x14ac:dyDescent="0.35"/>
    <row r="2" spans="2:17" s="2" customFormat="1" x14ac:dyDescent="0.35">
      <c r="B2" s="3"/>
      <c r="C2" s="3"/>
      <c r="D2" s="3"/>
      <c r="E2" s="3"/>
      <c r="F2" s="3"/>
      <c r="G2" s="3"/>
      <c r="H2" s="3"/>
      <c r="I2" s="3"/>
      <c r="J2" s="3"/>
      <c r="K2" s="3"/>
      <c r="L2" s="3"/>
      <c r="M2" s="3"/>
      <c r="N2" s="3"/>
      <c r="O2" s="3"/>
      <c r="P2" s="3"/>
    </row>
    <row r="3" spans="2:17" s="2" customFormat="1" x14ac:dyDescent="0.35">
      <c r="B3" s="3"/>
      <c r="C3" s="3"/>
      <c r="D3" s="3"/>
      <c r="E3" s="245"/>
      <c r="F3" s="3"/>
      <c r="G3" s="3"/>
      <c r="H3" s="3"/>
      <c r="I3" s="3"/>
      <c r="J3" s="3"/>
      <c r="K3" s="3"/>
      <c r="L3" s="3"/>
      <c r="M3" s="3"/>
      <c r="N3" s="3"/>
      <c r="O3" s="3"/>
      <c r="P3" s="3"/>
    </row>
    <row r="4" spans="2:17" x14ac:dyDescent="0.35"/>
    <row r="5" spans="2:17" x14ac:dyDescent="0.35">
      <c r="C5" s="4" t="str">
        <f>Text!C1 &amp;" "</f>
        <v xml:space="preserve">Ffurflen Fonitro Teuluoedd yn Gyntaf </v>
      </c>
    </row>
    <row r="6" spans="2:17" x14ac:dyDescent="0.35">
      <c r="Q6" s="181">
        <f>IF(J13="Cymraeg/Welsh", 2,1)</f>
        <v>2</v>
      </c>
    </row>
    <row r="7" spans="2:17" x14ac:dyDescent="0.35">
      <c r="Q7" s="3" t="str">
        <f>Text!C190</f>
        <v>Ynys Môn</v>
      </c>
    </row>
    <row r="8" spans="2:17" x14ac:dyDescent="0.35">
      <c r="Q8" s="3" t="str">
        <f>Text!C191</f>
        <v>Gwynedd</v>
      </c>
    </row>
    <row r="9" spans="2:17" x14ac:dyDescent="0.35">
      <c r="C9" s="5" t="str">
        <f>Text!C2</f>
        <v>Llywodraeth Cymru sy'n cynnal yr ymarfer casglu data hwn</v>
      </c>
      <c r="Q9" s="3" t="str">
        <f>Text!C192</f>
        <v>Conwy</v>
      </c>
    </row>
    <row r="10" spans="2:17" x14ac:dyDescent="0.35">
      <c r="C10" s="5"/>
      <c r="Q10" s="3" t="str">
        <f>Text!C193</f>
        <v>Sir Ddinbych</v>
      </c>
    </row>
    <row r="11" spans="2:17" x14ac:dyDescent="0.35">
      <c r="C11" s="5"/>
      <c r="Q11" s="3" t="str">
        <f>Text!C194</f>
        <v>Ceredigion</v>
      </c>
    </row>
    <row r="12" spans="2:17" x14ac:dyDescent="0.35">
      <c r="C12" s="5"/>
      <c r="Q12" s="3" t="str">
        <f>Text!C195</f>
        <v>Sir Benfro</v>
      </c>
    </row>
    <row r="13" spans="2:17" x14ac:dyDescent="0.35">
      <c r="C13" s="10" t="s">
        <v>2</v>
      </c>
      <c r="J13" s="364" t="s">
        <v>1</v>
      </c>
      <c r="K13" s="364"/>
      <c r="L13" s="364"/>
      <c r="M13" s="364"/>
      <c r="N13" s="364"/>
      <c r="Q13" s="3" t="str">
        <f>Text!C196</f>
        <v>Sir Gaerfyrddin</v>
      </c>
    </row>
    <row r="14" spans="2:17" x14ac:dyDescent="0.35">
      <c r="C14" s="5"/>
      <c r="Q14" s="3" t="str">
        <f>Text!C197</f>
        <v>Abertawe</v>
      </c>
    </row>
    <row r="15" spans="2:17" x14ac:dyDescent="0.35">
      <c r="C15" s="5" t="str">
        <f>Text!C4</f>
        <v>MANYLION Y DARPARWR</v>
      </c>
      <c r="Q15" s="3" t="str">
        <f>Text!C198</f>
        <v>Castell-nedd Port Talbot</v>
      </c>
    </row>
    <row r="16" spans="2:17" x14ac:dyDescent="0.35">
      <c r="C16" s="5"/>
      <c r="Q16" s="3" t="str">
        <f>Text!C199</f>
        <v>Pen-y-bont ar Ogwr</v>
      </c>
    </row>
    <row r="17" spans="3:17" x14ac:dyDescent="0.35">
      <c r="C17" s="5" t="str">
        <f>Text!C189</f>
        <v xml:space="preserve">Awdurdod Lleol </v>
      </c>
      <c r="J17" s="354"/>
      <c r="K17" s="354"/>
      <c r="L17" s="354"/>
      <c r="M17" s="354"/>
      <c r="N17" s="354"/>
      <c r="O17" s="130" t="str">
        <f>IF(J17="","û","ü")</f>
        <v>û</v>
      </c>
      <c r="Q17" s="3" t="str">
        <f>Text!C200</f>
        <v>Rhondda Cynon Taf</v>
      </c>
    </row>
    <row r="18" spans="3:17" x14ac:dyDescent="0.35">
      <c r="C18" s="5"/>
      <c r="Q18" s="3" t="str">
        <f>Text!C201</f>
        <v>Merthyr Tudful</v>
      </c>
    </row>
    <row r="19" spans="3:17" x14ac:dyDescent="0.35">
      <c r="C19" s="5" t="str">
        <f>Text!C5</f>
        <v>Nodwch enw'r prif gyswllt mewn perthynas â'r adroddiad hwn</v>
      </c>
      <c r="J19" s="354"/>
      <c r="K19" s="354"/>
      <c r="L19" s="354"/>
      <c r="M19" s="354"/>
      <c r="N19" s="354"/>
      <c r="O19" s="130" t="str">
        <f>IF(J19="","û","ü")</f>
        <v>û</v>
      </c>
      <c r="Q19" s="3" t="str">
        <f>Text!C202</f>
        <v>Caerffili</v>
      </c>
    </row>
    <row r="20" spans="3:17" x14ac:dyDescent="0.35">
      <c r="C20" s="5" t="str">
        <f>Text!C6</f>
        <v>Nodwch rif ffôn i'r cyswllt hwn</v>
      </c>
      <c r="J20" s="354"/>
      <c r="K20" s="354"/>
      <c r="L20" s="354"/>
      <c r="M20" s="354"/>
      <c r="N20" s="354"/>
      <c r="O20" s="130" t="str">
        <f>IF(J20="","û","ü")</f>
        <v>û</v>
      </c>
      <c r="Q20" s="3" t="str">
        <f>Text!C203</f>
        <v>Blaenau Gwent</v>
      </c>
    </row>
    <row r="21" spans="3:17" x14ac:dyDescent="0.35">
      <c r="C21" s="5" t="str">
        <f>Text!C7</f>
        <v>Nodwch gyfeiriad ebost y cyswllt hwn</v>
      </c>
      <c r="J21" s="354"/>
      <c r="K21" s="354"/>
      <c r="L21" s="354"/>
      <c r="M21" s="354"/>
      <c r="N21" s="354"/>
      <c r="O21" s="130" t="str">
        <f>IF(J21="","û","ü")</f>
        <v>û</v>
      </c>
      <c r="Q21" s="3" t="str">
        <f>Text!C204</f>
        <v>Tor-faen</v>
      </c>
    </row>
    <row r="22" spans="3:17" x14ac:dyDescent="0.35">
      <c r="C22" s="5"/>
      <c r="Q22" s="3" t="str">
        <f>Text!C205</f>
        <v>Sir y Fflint</v>
      </c>
    </row>
    <row r="23" spans="3:17" x14ac:dyDescent="0.35">
      <c r="C23" s="5" t="str">
        <f>Text!C8</f>
        <v>Mae'r ffurflen hon wedi cael ei rhannu'n 3 adran:</v>
      </c>
      <c r="Q23" s="3" t="str">
        <f>Text!C206</f>
        <v>Wrecsam</v>
      </c>
    </row>
    <row r="24" spans="3:17" x14ac:dyDescent="0.35">
      <c r="C24" s="355" t="str">
        <f>Text!C9</f>
        <v>Prosiectau a Gomisiynwyd</v>
      </c>
      <c r="D24" s="355"/>
      <c r="Q24" s="3" t="str">
        <f>Text!C207</f>
        <v>Powys</v>
      </c>
    </row>
    <row r="25" spans="3:17" x14ac:dyDescent="0.35">
      <c r="C25" s="355" t="str">
        <f>Text!C10</f>
        <v>JAFF TAF Chwarterol</v>
      </c>
      <c r="D25" s="355"/>
      <c r="Q25" s="3" t="str">
        <f>Text!C208</f>
        <v>Bro Morgannwg</v>
      </c>
    </row>
    <row r="26" spans="3:17" x14ac:dyDescent="0.35">
      <c r="C26" s="355" t="str">
        <f>Text!C11</f>
        <v>Mesurau Perf Cenedlaethol</v>
      </c>
      <c r="D26" s="355"/>
      <c r="Q26" s="3" t="str">
        <f>Text!C209</f>
        <v>Caerdydd</v>
      </c>
    </row>
    <row r="27" spans="3:17" x14ac:dyDescent="0.35">
      <c r="C27" s="307"/>
      <c r="D27" s="244"/>
      <c r="Q27" s="3" t="str">
        <f>Text!C210</f>
        <v>Sir Fynwy</v>
      </c>
    </row>
    <row r="28" spans="3:17" x14ac:dyDescent="0.35">
      <c r="C28" s="6"/>
      <c r="Q28" s="3" t="str">
        <f>Text!C211</f>
        <v>Casnewydd</v>
      </c>
    </row>
    <row r="29" spans="3:17" x14ac:dyDescent="0.35">
      <c r="C29" s="7"/>
      <c r="O29" s="8" t="str">
        <f>Text!C12</f>
        <v>Fersiwn 4</v>
      </c>
    </row>
    <row r="30" spans="3:17" x14ac:dyDescent="0.35">
      <c r="C30" s="7"/>
    </row>
    <row r="31" spans="3:17" s="2" customFormat="1" x14ac:dyDescent="0.35">
      <c r="C31" s="9"/>
    </row>
    <row r="33" spans="3:3" hidden="1" x14ac:dyDescent="0.35">
      <c r="C33" s="10"/>
    </row>
    <row r="34" spans="3:3" hidden="1" x14ac:dyDescent="0.35">
      <c r="C34" s="10"/>
    </row>
    <row r="37" spans="3:3" hidden="1" x14ac:dyDescent="0.35">
      <c r="C37" s="5"/>
    </row>
  </sheetData>
  <sheetProtection algorithmName="SHA-512" hashValue="q7YzDV6/OZgYiucKD5WZUsQu+IU3+teaM8C5ysppzLCBk16N4iTcyd5DTbhYOiSox/KiGS7tyZMK8hmu15ZORQ==" saltValue="x0eNa7EDdgOoaTDw4UAgDg==" spinCount="100000" sheet="1" objects="1" scenarios="1"/>
  <protectedRanges>
    <protectedRange sqref="J19:N21 J17:N17" name="Range1"/>
  </protectedRanges>
  <mergeCells count="8">
    <mergeCell ref="J13:N13"/>
    <mergeCell ref="J17:N17"/>
    <mergeCell ref="C24:D24"/>
    <mergeCell ref="C25:D25"/>
    <mergeCell ref="C26:D26"/>
    <mergeCell ref="J19:N19"/>
    <mergeCell ref="J20:N20"/>
    <mergeCell ref="J21:N21"/>
  </mergeCells>
  <conditionalFormatting sqref="O19:O21">
    <cfRule type="cellIs" dxfId="19" priority="4" stopIfTrue="1" operator="equal">
      <formula>"!"</formula>
    </cfRule>
  </conditionalFormatting>
  <conditionalFormatting sqref="O19:O21">
    <cfRule type="cellIs" dxfId="18" priority="6" stopIfTrue="1" operator="equal">
      <formula>"û"</formula>
    </cfRule>
  </conditionalFormatting>
  <conditionalFormatting sqref="O19:O21">
    <cfRule type="cellIs" dxfId="17" priority="5" stopIfTrue="1" operator="equal">
      <formula>"ü"</formula>
    </cfRule>
  </conditionalFormatting>
  <conditionalFormatting sqref="O17">
    <cfRule type="cellIs" dxfId="16" priority="1" stopIfTrue="1" operator="equal">
      <formula>"!"</formula>
    </cfRule>
  </conditionalFormatting>
  <conditionalFormatting sqref="O17">
    <cfRule type="cellIs" dxfId="15" priority="3" stopIfTrue="1" operator="equal">
      <formula>"û"</formula>
    </cfRule>
  </conditionalFormatting>
  <conditionalFormatting sqref="O17">
    <cfRule type="cellIs" dxfId="14" priority="2" stopIfTrue="1" operator="equal">
      <formula>"ü"</formula>
    </cfRule>
  </conditionalFormatting>
  <dataValidations count="2">
    <dataValidation type="list" allowBlank="1" showInputMessage="1" showErrorMessage="1" sqref="J17:N17" xr:uid="{00000000-0002-0000-0000-000000000000}">
      <formula1>$Q$7:$Q$28</formula1>
    </dataValidation>
    <dataValidation type="list" allowBlank="1" showInputMessage="1" showErrorMessage="1" sqref="J13:N13" xr:uid="{00000000-0002-0000-0000-000001000000}">
      <formula1>"Saesneg/English, Cymraeg/Welsh"</formula1>
    </dataValidation>
  </dataValidations>
  <hyperlinks>
    <hyperlink ref="C24" location="Projects_and_Activities_ENG!A1" display="Projects_and_Activities_ENG!A1" xr:uid="{00000000-0004-0000-0000-000000000000}"/>
    <hyperlink ref="C25" location="QUARTERLY_JAFF_TAF_ENG!A1" display="QUARTERLY_JAFF_TAF_ENG!A1" xr:uid="{00000000-0004-0000-0000-000001000000}"/>
    <hyperlink ref="C26" location="National_Perf_Measures_ENG!A1" display="National_Perf_Measures_ENG!A1" xr:uid="{00000000-0004-0000-0000-000002000000}"/>
  </hyperlinks>
  <pageMargins left="0.70000000000000007" right="0.70000000000000007" top="0.75" bottom="0.75" header="0.30000000000000004" footer="0.30000000000000004"/>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S1048576"/>
  <sheetViews>
    <sheetView zoomScale="55" zoomScaleNormal="55" workbookViewId="0">
      <selection activeCell="D24" sqref="D24"/>
    </sheetView>
  </sheetViews>
  <sheetFormatPr defaultColWidth="0" defaultRowHeight="15.5" zeroHeight="1" x14ac:dyDescent="0.35"/>
  <cols>
    <col min="1" max="1" width="3" style="12" customWidth="1"/>
    <col min="2" max="2" width="8.84375" style="12" customWidth="1"/>
    <col min="3" max="3" width="10.69140625" style="26" customWidth="1"/>
    <col min="4" max="4" width="39.3046875" style="26" customWidth="1"/>
    <col min="5" max="5" width="67.69140625" style="26" customWidth="1"/>
    <col min="6" max="6" width="17.4609375" style="26" customWidth="1"/>
    <col min="7" max="7" width="16" style="26" customWidth="1"/>
    <col min="8" max="8" width="32" style="26" customWidth="1"/>
    <col min="9" max="13" width="18.3046875" style="26" customWidth="1"/>
    <col min="14" max="14" width="40.765625" style="26" customWidth="1"/>
    <col min="15" max="15" width="4.3046875" style="12" customWidth="1"/>
    <col min="16" max="16" width="25.3046875" style="11" customWidth="1"/>
    <col min="17" max="17" width="8.84375" style="12" customWidth="1"/>
    <col min="18" max="18" width="98.07421875" style="12" hidden="1" customWidth="1"/>
    <col min="19" max="19" width="2.69140625" style="12" customWidth="1"/>
    <col min="20" max="20" width="8.84375" style="26" hidden="1" customWidth="1"/>
    <col min="21" max="16384" width="8.84375" style="26" hidden="1"/>
  </cols>
  <sheetData>
    <row r="1" spans="1:19" s="12" customFormat="1" x14ac:dyDescent="0.35">
      <c r="A1" s="11"/>
      <c r="B1" s="11"/>
      <c r="C1" s="11"/>
      <c r="D1" s="11"/>
      <c r="E1" s="11"/>
      <c r="F1" s="11"/>
      <c r="G1" s="11"/>
      <c r="H1" s="11"/>
      <c r="I1" s="11"/>
      <c r="J1" s="11"/>
      <c r="K1" s="11"/>
      <c r="L1" s="11"/>
      <c r="M1" s="11"/>
      <c r="N1" s="11"/>
      <c r="O1" s="11"/>
      <c r="P1" s="11"/>
      <c r="Q1" s="11"/>
      <c r="R1" s="11"/>
      <c r="S1" s="11"/>
    </row>
    <row r="2" spans="1:19" s="12" customFormat="1" ht="42" customHeight="1" x14ac:dyDescent="0.35">
      <c r="A2" s="11"/>
      <c r="C2" s="12">
        <f>Home!J17</f>
        <v>0</v>
      </c>
      <c r="S2" s="11"/>
    </row>
    <row r="3" spans="1:19" s="3" customFormat="1" ht="38.25" customHeight="1" x14ac:dyDescent="0.5">
      <c r="A3" s="2"/>
      <c r="C3" s="13" t="str">
        <f>Text!C13</f>
        <v xml:space="preserve">Gweithlyfr Fframwaith Rheoli Perfformiad Teuluoedd yn Gyntaf (data Prosiectau a Gweithgareddau) </v>
      </c>
      <c r="D3" s="13"/>
      <c r="E3" s="13"/>
      <c r="F3" s="14"/>
      <c r="G3" s="14"/>
      <c r="H3" s="12"/>
      <c r="I3" s="12"/>
      <c r="J3" s="12"/>
      <c r="K3" s="12"/>
      <c r="L3" s="12"/>
      <c r="M3" s="12"/>
      <c r="N3" s="12"/>
      <c r="O3" s="12"/>
      <c r="P3" s="12"/>
      <c r="S3" s="2"/>
    </row>
    <row r="4" spans="1:19" s="3" customFormat="1" ht="119.25" customHeight="1" thickBot="1" x14ac:dyDescent="0.45">
      <c r="A4" s="2"/>
      <c r="C4" s="239" t="str">
        <f>Text!C14</f>
        <v>Comisiynu Strategol</v>
      </c>
      <c r="D4" s="17"/>
      <c r="E4" s="17"/>
      <c r="F4" s="17"/>
      <c r="G4" s="17"/>
      <c r="H4" s="17"/>
      <c r="I4" s="17"/>
      <c r="J4" s="17"/>
      <c r="K4" s="17"/>
      <c r="L4" s="17"/>
      <c r="M4" s="17"/>
      <c r="N4" s="131" t="str">
        <f>Text!C140</f>
        <v>Dylech ddewis rhwng  y Ddau Ganlyniad Poblogaeth sydd wedi’u mabwysiadu ar gyfer y rhaglen wedi’i ailffocysu drwy ddefnyddio’r ddewislen.</v>
      </c>
      <c r="O4" s="18"/>
      <c r="P4" s="18"/>
      <c r="S4" s="2"/>
    </row>
    <row r="5" spans="1:19" customFormat="1" ht="183" customHeight="1" x14ac:dyDescent="0.6">
      <c r="A5" s="2"/>
      <c r="B5" s="3"/>
      <c r="C5" s="136" t="str">
        <f>Text!C15</f>
        <v>Rhif y prosiect</v>
      </c>
      <c r="D5" s="137" t="str">
        <f>Text!C16</f>
        <v>Enw'r prosiect</v>
      </c>
      <c r="E5" s="137" t="str">
        <f>Text!C17</f>
        <v>Disgrifiad byr 
(dim mwy na brawddeg)</v>
      </c>
      <c r="F5" s="137" t="str">
        <f>Text!C18</f>
        <v>Comisiynwyd y prosiect i redeg o (mm/bbbb)</v>
      </c>
      <c r="G5" s="137" t="str">
        <f>Text!C19</f>
        <v>Comisiynwyd y prosiect i redeg i (mm/bbbb)</v>
      </c>
      <c r="H5" s="137" t="str">
        <f>Text!C20</f>
        <v>Asiantaethau sy'n ymwneud â'r broses weithredu</v>
      </c>
      <c r="I5" s="137" t="str">
        <f>Text!C21</f>
        <v>Cyfanswm nifer yr unigolion sy'n manteisio ar brosiect a gomisiynwyd
Ch1
Cyfrwch bob unigolyn sy'n manteisio ar y prosiect yn Ch1</v>
      </c>
      <c r="J5" s="137" t="str">
        <f>Text!C22</f>
        <v>Cyfanswm nifer yr unigolion sy'n manteisio ar brosiect a gomisiynwyd
Ch2
Cyfrwch unigolion newydd yn unig yn Ch2</v>
      </c>
      <c r="K5" s="137" t="str">
        <f>Text!C23</f>
        <v>Cyfanswm nifer yr unigolion sy'n manteisio ar brosiect a gomisiynwyd
Ch3
Cyfrwch unigolion newydd yn unig yn Ch3</v>
      </c>
      <c r="L5" s="137" t="str">
        <f>Text!C24</f>
        <v>Cyfanswm nifer yr unigolion sy'n manteisio ar brosiect a gomisiynwyd
Ch4
Cyfrwch unigolion newydd yn unig yn Ch4</v>
      </c>
      <c r="M5" s="137" t="str">
        <f>Text!C25</f>
        <v>Cyfanswm nifer yr unigolion sy'n manteisio ar brosiect a gomisiynwyd</v>
      </c>
      <c r="N5" s="138" t="str">
        <f>Text!C26</f>
        <v>Canlyniad sy'n dominyddu y prosiect</v>
      </c>
      <c r="O5" s="163"/>
      <c r="P5" s="145" t="str">
        <f>Text!C110</f>
        <v>Gwybodaeth ychwanegol</v>
      </c>
      <c r="Q5" s="3"/>
      <c r="R5" s="250"/>
      <c r="S5" s="2"/>
    </row>
    <row r="6" spans="1:19" s="19" customFormat="1" ht="19.5" customHeight="1" x14ac:dyDescent="0.6">
      <c r="A6" s="11"/>
      <c r="B6" s="12"/>
      <c r="C6" s="139">
        <v>1</v>
      </c>
      <c r="D6" s="336"/>
      <c r="E6" s="336"/>
      <c r="F6" s="337"/>
      <c r="G6" s="337"/>
      <c r="H6" s="336"/>
      <c r="I6" s="338"/>
      <c r="J6" s="338"/>
      <c r="K6" s="338"/>
      <c r="L6" s="338"/>
      <c r="M6" s="128">
        <f t="shared" ref="M6:M20" si="0">SUM(I6:L6)</f>
        <v>0</v>
      </c>
      <c r="N6" s="140" t="s">
        <v>207</v>
      </c>
      <c r="O6" s="151" t="str">
        <f t="shared" ref="O6:O20" si="1">IF(AND(E6&lt;&gt;"", N6=""), "û","ü")</f>
        <v>ü</v>
      </c>
      <c r="P6" s="146"/>
      <c r="Q6" s="12"/>
      <c r="R6" s="250" t="str">
        <f>Text!C135</f>
        <v>Mae plant, pobl ifanc a theuluoedd yn iach ac mae eu lles wedi’i sicrhau</v>
      </c>
      <c r="S6" s="11"/>
    </row>
    <row r="7" spans="1:19" s="19" customFormat="1" ht="19.5" customHeight="1" x14ac:dyDescent="0.6">
      <c r="A7" s="11"/>
      <c r="B7" s="12"/>
      <c r="C7" s="141">
        <v>2</v>
      </c>
      <c r="D7" s="339"/>
      <c r="E7" s="339"/>
      <c r="F7" s="337"/>
      <c r="G7" s="340"/>
      <c r="H7" s="339"/>
      <c r="I7" s="341"/>
      <c r="J7" s="341"/>
      <c r="K7" s="341"/>
      <c r="L7" s="341"/>
      <c r="M7" s="128">
        <f t="shared" si="0"/>
        <v>0</v>
      </c>
      <c r="N7" s="140" t="s">
        <v>208</v>
      </c>
      <c r="O7" s="151" t="str">
        <f t="shared" si="1"/>
        <v>ü</v>
      </c>
      <c r="P7" s="146"/>
      <c r="Q7" s="12"/>
      <c r="R7" s="250" t="str">
        <f>Text!C136</f>
        <v>Mae teuluoedd yn hyderus, yn meithrin, yn gryf ac mae ganddynt berthynas iach â’i gilydd</v>
      </c>
      <c r="S7" s="11"/>
    </row>
    <row r="8" spans="1:19" s="19" customFormat="1" ht="19.5" customHeight="1" x14ac:dyDescent="0.6">
      <c r="A8" s="11"/>
      <c r="B8" s="12"/>
      <c r="C8" s="141">
        <v>3</v>
      </c>
      <c r="D8" s="339"/>
      <c r="E8" s="339"/>
      <c r="F8" s="337"/>
      <c r="G8" s="340"/>
      <c r="H8" s="339"/>
      <c r="I8" s="341"/>
      <c r="J8" s="341"/>
      <c r="K8" s="341"/>
      <c r="L8" s="341"/>
      <c r="M8" s="128">
        <f t="shared" si="0"/>
        <v>0</v>
      </c>
      <c r="N8" s="140" t="s">
        <v>214</v>
      </c>
      <c r="O8" s="151" t="str">
        <f t="shared" si="1"/>
        <v>ü</v>
      </c>
      <c r="P8" s="147"/>
      <c r="Q8" s="12"/>
      <c r="R8" s="250" t="str">
        <f>Text!C137</f>
        <v>Y ddau</v>
      </c>
      <c r="S8" s="11"/>
    </row>
    <row r="9" spans="1:19" s="19" customFormat="1" ht="19.5" customHeight="1" x14ac:dyDescent="0.6">
      <c r="A9" s="11"/>
      <c r="B9" s="12"/>
      <c r="C9" s="141">
        <v>4</v>
      </c>
      <c r="D9" s="339"/>
      <c r="E9" s="339"/>
      <c r="F9" s="340"/>
      <c r="G9" s="340"/>
      <c r="H9" s="339"/>
      <c r="I9" s="341"/>
      <c r="J9" s="341"/>
      <c r="K9" s="341"/>
      <c r="L9" s="341"/>
      <c r="M9" s="128">
        <f t="shared" si="0"/>
        <v>0</v>
      </c>
      <c r="N9" s="140"/>
      <c r="O9" s="151" t="str">
        <f t="shared" si="1"/>
        <v>ü</v>
      </c>
      <c r="P9" s="148"/>
      <c r="Q9" s="12"/>
      <c r="R9" s="250" t="s">
        <v>214</v>
      </c>
      <c r="S9" s="11"/>
    </row>
    <row r="10" spans="1:19" s="19" customFormat="1" ht="19.5" customHeight="1" x14ac:dyDescent="0.35">
      <c r="A10" s="11"/>
      <c r="B10" s="12"/>
      <c r="C10" s="141">
        <v>5</v>
      </c>
      <c r="D10" s="339"/>
      <c r="E10" s="339"/>
      <c r="F10" s="340"/>
      <c r="G10" s="340"/>
      <c r="H10" s="339"/>
      <c r="I10" s="341"/>
      <c r="J10" s="341"/>
      <c r="K10" s="341"/>
      <c r="L10" s="341"/>
      <c r="M10" s="128">
        <f t="shared" si="0"/>
        <v>0</v>
      </c>
      <c r="N10" s="140"/>
      <c r="O10" s="151" t="str">
        <f t="shared" si="1"/>
        <v>ü</v>
      </c>
      <c r="P10" s="149"/>
      <c r="Q10" s="12"/>
      <c r="R10" s="249"/>
      <c r="S10" s="11"/>
    </row>
    <row r="11" spans="1:19" s="19" customFormat="1" ht="19.5" customHeight="1" x14ac:dyDescent="0.35">
      <c r="A11" s="11"/>
      <c r="B11" s="12"/>
      <c r="C11" s="141">
        <v>6</v>
      </c>
      <c r="D11" s="339"/>
      <c r="E11" s="339"/>
      <c r="F11" s="340"/>
      <c r="G11" s="340"/>
      <c r="H11" s="339"/>
      <c r="I11" s="341"/>
      <c r="J11" s="341"/>
      <c r="K11" s="341"/>
      <c r="L11" s="341"/>
      <c r="M11" s="128">
        <f t="shared" si="0"/>
        <v>0</v>
      </c>
      <c r="N11" s="140"/>
      <c r="O11" s="151" t="str">
        <f t="shared" si="1"/>
        <v>ü</v>
      </c>
      <c r="P11" s="149"/>
      <c r="Q11" s="12"/>
      <c r="R11" s="249"/>
      <c r="S11" s="11"/>
    </row>
    <row r="12" spans="1:19" s="19" customFormat="1" ht="19.5" customHeight="1" x14ac:dyDescent="0.35">
      <c r="A12" s="11"/>
      <c r="B12" s="12"/>
      <c r="C12" s="141">
        <v>7</v>
      </c>
      <c r="D12" s="339"/>
      <c r="E12" s="339"/>
      <c r="F12" s="340"/>
      <c r="G12" s="340"/>
      <c r="H12" s="339"/>
      <c r="I12" s="341"/>
      <c r="J12" s="341"/>
      <c r="K12" s="341"/>
      <c r="L12" s="341"/>
      <c r="M12" s="128">
        <f t="shared" si="0"/>
        <v>0</v>
      </c>
      <c r="N12" s="140"/>
      <c r="O12" s="151" t="str">
        <f t="shared" si="1"/>
        <v>ü</v>
      </c>
      <c r="P12" s="148"/>
      <c r="Q12" s="12"/>
      <c r="R12" s="249"/>
      <c r="S12" s="11"/>
    </row>
    <row r="13" spans="1:19" s="19" customFormat="1" ht="19.5" customHeight="1" x14ac:dyDescent="0.35">
      <c r="A13" s="11"/>
      <c r="B13" s="12"/>
      <c r="C13" s="141">
        <v>8</v>
      </c>
      <c r="D13" s="339"/>
      <c r="E13" s="339"/>
      <c r="F13" s="340"/>
      <c r="G13" s="340"/>
      <c r="H13" s="339"/>
      <c r="I13" s="341"/>
      <c r="J13" s="341"/>
      <c r="K13" s="341"/>
      <c r="L13" s="341"/>
      <c r="M13" s="128">
        <f t="shared" si="0"/>
        <v>0</v>
      </c>
      <c r="N13" s="140"/>
      <c r="O13" s="151" t="str">
        <f t="shared" si="1"/>
        <v>ü</v>
      </c>
      <c r="P13" s="148"/>
      <c r="Q13" s="12"/>
      <c r="R13" s="249"/>
      <c r="S13" s="11"/>
    </row>
    <row r="14" spans="1:19" s="19" customFormat="1" ht="19.5" customHeight="1" x14ac:dyDescent="0.35">
      <c r="A14" s="11"/>
      <c r="B14" s="12"/>
      <c r="C14" s="141">
        <v>9</v>
      </c>
      <c r="D14" s="339"/>
      <c r="E14" s="339"/>
      <c r="F14" s="340"/>
      <c r="G14" s="340"/>
      <c r="H14" s="339"/>
      <c r="I14" s="341"/>
      <c r="J14" s="341"/>
      <c r="K14" s="341"/>
      <c r="L14" s="341"/>
      <c r="M14" s="128">
        <f t="shared" si="0"/>
        <v>0</v>
      </c>
      <c r="N14" s="140"/>
      <c r="O14" s="151" t="str">
        <f t="shared" si="1"/>
        <v>ü</v>
      </c>
      <c r="P14" s="149"/>
      <c r="Q14" s="12"/>
      <c r="R14" s="249"/>
      <c r="S14" s="11"/>
    </row>
    <row r="15" spans="1:19" s="19" customFormat="1" ht="19.5" customHeight="1" x14ac:dyDescent="0.35">
      <c r="A15" s="11"/>
      <c r="B15" s="12"/>
      <c r="C15" s="141">
        <v>10</v>
      </c>
      <c r="D15" s="339"/>
      <c r="E15" s="339"/>
      <c r="F15" s="340"/>
      <c r="G15" s="340"/>
      <c r="H15" s="339"/>
      <c r="I15" s="341"/>
      <c r="J15" s="341"/>
      <c r="K15" s="341"/>
      <c r="L15" s="341"/>
      <c r="M15" s="128">
        <f t="shared" si="0"/>
        <v>0</v>
      </c>
      <c r="N15" s="140"/>
      <c r="O15" s="151" t="str">
        <f t="shared" si="1"/>
        <v>ü</v>
      </c>
      <c r="P15" s="149"/>
      <c r="Q15" s="12"/>
      <c r="R15" s="249"/>
      <c r="S15" s="11"/>
    </row>
    <row r="16" spans="1:19" s="19" customFormat="1" ht="19.5" customHeight="1" x14ac:dyDescent="0.35">
      <c r="A16" s="11"/>
      <c r="B16" s="12"/>
      <c r="C16" s="141">
        <v>11</v>
      </c>
      <c r="D16" s="339"/>
      <c r="E16" s="339"/>
      <c r="F16" s="340"/>
      <c r="G16" s="340"/>
      <c r="H16" s="339"/>
      <c r="I16" s="341"/>
      <c r="J16" s="341"/>
      <c r="K16" s="341"/>
      <c r="L16" s="341"/>
      <c r="M16" s="128">
        <f t="shared" si="0"/>
        <v>0</v>
      </c>
      <c r="N16" s="140"/>
      <c r="O16" s="151" t="str">
        <f t="shared" si="1"/>
        <v>ü</v>
      </c>
      <c r="P16" s="149"/>
      <c r="Q16" s="12"/>
      <c r="R16" s="249"/>
      <c r="S16" s="11"/>
    </row>
    <row r="17" spans="1:19" s="19" customFormat="1" ht="19.5" customHeight="1" x14ac:dyDescent="0.35">
      <c r="A17" s="11"/>
      <c r="B17" s="12"/>
      <c r="C17" s="141">
        <v>12</v>
      </c>
      <c r="D17" s="339"/>
      <c r="E17" s="339"/>
      <c r="F17" s="340"/>
      <c r="G17" s="340"/>
      <c r="H17" s="339"/>
      <c r="I17" s="341"/>
      <c r="J17" s="341"/>
      <c r="K17" s="341"/>
      <c r="L17" s="341"/>
      <c r="M17" s="128">
        <f t="shared" si="0"/>
        <v>0</v>
      </c>
      <c r="N17" s="140"/>
      <c r="O17" s="151" t="str">
        <f t="shared" si="1"/>
        <v>ü</v>
      </c>
      <c r="P17" s="149"/>
      <c r="Q17" s="12"/>
      <c r="R17" s="249"/>
      <c r="S17" s="11"/>
    </row>
    <row r="18" spans="1:19" s="19" customFormat="1" ht="19.5" customHeight="1" x14ac:dyDescent="0.35">
      <c r="A18" s="11"/>
      <c r="B18" s="12"/>
      <c r="C18" s="141">
        <v>13</v>
      </c>
      <c r="D18" s="339"/>
      <c r="E18" s="339"/>
      <c r="F18" s="340"/>
      <c r="G18" s="340"/>
      <c r="H18" s="339"/>
      <c r="I18" s="341"/>
      <c r="J18" s="341"/>
      <c r="K18" s="341"/>
      <c r="L18" s="341"/>
      <c r="M18" s="128">
        <f t="shared" si="0"/>
        <v>0</v>
      </c>
      <c r="N18" s="140"/>
      <c r="O18" s="151" t="str">
        <f t="shared" si="1"/>
        <v>ü</v>
      </c>
      <c r="P18" s="149"/>
      <c r="Q18" s="12"/>
      <c r="R18" s="249"/>
      <c r="S18" s="11"/>
    </row>
    <row r="19" spans="1:19" s="19" customFormat="1" ht="19.5" customHeight="1" x14ac:dyDescent="0.35">
      <c r="A19" s="11"/>
      <c r="B19" s="12"/>
      <c r="C19" s="141">
        <v>14</v>
      </c>
      <c r="D19" s="339"/>
      <c r="E19" s="339"/>
      <c r="F19" s="340"/>
      <c r="G19" s="340"/>
      <c r="H19" s="339"/>
      <c r="I19" s="341"/>
      <c r="J19" s="341"/>
      <c r="K19" s="341"/>
      <c r="L19" s="341"/>
      <c r="M19" s="128">
        <f t="shared" si="0"/>
        <v>0</v>
      </c>
      <c r="N19" s="140"/>
      <c r="O19" s="152" t="str">
        <f t="shared" si="1"/>
        <v>ü</v>
      </c>
      <c r="P19" s="149"/>
      <c r="Q19" s="12"/>
      <c r="R19" s="249"/>
      <c r="S19" s="11"/>
    </row>
    <row r="20" spans="1:19" s="19" customFormat="1" ht="19.5" customHeight="1" thickBot="1" x14ac:dyDescent="0.4">
      <c r="A20" s="11"/>
      <c r="B20" s="12"/>
      <c r="C20" s="142">
        <v>15</v>
      </c>
      <c r="D20" s="342"/>
      <c r="E20" s="342"/>
      <c r="F20" s="343"/>
      <c r="G20" s="343"/>
      <c r="H20" s="342"/>
      <c r="I20" s="344"/>
      <c r="J20" s="344"/>
      <c r="K20" s="344"/>
      <c r="L20" s="344"/>
      <c r="M20" s="143">
        <f t="shared" si="0"/>
        <v>0</v>
      </c>
      <c r="N20" s="144"/>
      <c r="O20" s="153" t="str">
        <f t="shared" si="1"/>
        <v>ü</v>
      </c>
      <c r="P20" s="150"/>
      <c r="Q20" s="12"/>
      <c r="R20" s="249"/>
      <c r="S20" s="11"/>
    </row>
    <row r="21" spans="1:19" s="3" customFormat="1" ht="22.5" customHeight="1" x14ac:dyDescent="0.35">
      <c r="A21" s="2"/>
      <c r="C21" s="15"/>
      <c r="D21" s="15"/>
      <c r="E21" s="15"/>
      <c r="F21" s="15"/>
      <c r="G21" s="15"/>
      <c r="H21" s="15"/>
      <c r="I21" s="15"/>
      <c r="J21" s="20"/>
      <c r="K21" s="15"/>
      <c r="L21" s="15"/>
      <c r="M21" s="15"/>
      <c r="N21" s="15"/>
      <c r="O21" s="15"/>
      <c r="P21" s="12"/>
      <c r="S21" s="2"/>
    </row>
    <row r="22" spans="1:19" s="3" customFormat="1" ht="70.5" customHeight="1" x14ac:dyDescent="0.35">
      <c r="A22" s="2"/>
      <c r="C22" s="356" t="str">
        <f>Text!C141</f>
        <v>Os oes gan brosiect sydd wedi’i Gomisiynu’n Strategol linyn ar gyfer Ffocws ar Anabledd, dylai unigolion gael eu cofnodi yn y gweithlyfr casglu data naill ai yn y tabl prosiectau Comisiynu Strategol neu yn y tabl gweithgareddau Ffocws ar Anabledd. Er mwyn osgoi cyfrif ddwywaith ni ddylid eu cofnodi yn y ddau.</v>
      </c>
      <c r="D22" s="356"/>
      <c r="E22" s="356"/>
      <c r="F22" s="15"/>
      <c r="G22" s="15"/>
      <c r="H22" s="15"/>
      <c r="I22" s="15"/>
      <c r="J22" s="20"/>
      <c r="K22" s="15"/>
      <c r="L22" s="15"/>
      <c r="M22" s="15"/>
      <c r="N22" s="15"/>
      <c r="O22" s="15"/>
      <c r="P22" s="12"/>
      <c r="S22" s="2"/>
    </row>
    <row r="23" spans="1:19" s="22" customFormat="1" ht="20.25" customHeight="1" thickBot="1" x14ac:dyDescent="0.4">
      <c r="A23" s="21"/>
      <c r="C23" s="16" t="str">
        <f>Text!C27</f>
        <v>Ffocws ar Anabledd</v>
      </c>
      <c r="D23" s="17"/>
      <c r="E23" s="17"/>
      <c r="F23" s="17"/>
      <c r="G23" s="17"/>
      <c r="H23" s="17"/>
      <c r="I23" s="23"/>
      <c r="J23" s="23"/>
      <c r="K23" s="23"/>
      <c r="L23" s="23"/>
      <c r="M23" s="23"/>
      <c r="N23" s="23"/>
      <c r="O23" s="24"/>
      <c r="S23" s="21"/>
    </row>
    <row r="24" spans="1:19" customFormat="1" ht="183" customHeight="1" x14ac:dyDescent="0.35">
      <c r="A24" s="2"/>
      <c r="B24" s="3"/>
      <c r="C24" s="154" t="str">
        <f>Text!C28</f>
        <v>Rhif y gweithgaredd</v>
      </c>
      <c r="D24" s="155" t="str">
        <f>Text!C29</f>
        <v>Gweithgaredd allweddol</v>
      </c>
      <c r="E24" s="155" t="str">
        <f>Text!C30</f>
        <v>Disgrifiad byr 
(dim mwy na brawddeg)</v>
      </c>
      <c r="F24" s="155" t="str">
        <f>Text!C31</f>
        <v xml:space="preserve">Gweithgaredd i redeg o (mm/bbbb)       </v>
      </c>
      <c r="G24" s="155" t="str">
        <f>Text!C32</f>
        <v xml:space="preserve">Gweithgaredd i redeg i (mm/bbbb)       </v>
      </c>
      <c r="H24" s="155" t="str">
        <f>Text!C33</f>
        <v>Asiantaethau sy'n ymwneud â'r broses weithredu</v>
      </c>
      <c r="I24" s="155" t="str">
        <f>Text!C34</f>
        <v>Cyfanswm nifer yr unigolion sy'n manteisio ar weithgaredd i'r anabl 
Ch1
Cyfrwch bob unigolyn sy'n manteisio ar y weithgaredd yn Ch1</v>
      </c>
      <c r="J24" s="155" t="str">
        <f>Text!C35</f>
        <v>Cyfanswm nifer yr unigolion sy'n manteisio ar weithgaredd i'r anabl 
Ch2
Cyfrwch unigolion newydd yn unig yn Ch2</v>
      </c>
      <c r="K24" s="155" t="str">
        <f>Text!C36</f>
        <v>Cyfanswm nifer yr unigolion sy'n manteisio ar weithgaredd i'r anabl 
Ch3
Cyfrwch unigolion newydd yn unig yn Ch3</v>
      </c>
      <c r="L24" s="155" t="str">
        <f>Text!C37</f>
        <v>Cyfanswm nifer yr unigolion sy'n manteisio ar weithgaredd i'r anabl 
Ch4
Cyfrwch unigolion newydd yn unig yn Ch4</v>
      </c>
      <c r="M24" s="156" t="str">
        <f>Text!C38</f>
        <v xml:space="preserve">Cyfanswm nifer yr unigolion sy'n manteisio ar weithgaredd i'r anabl </v>
      </c>
      <c r="N24" s="240"/>
      <c r="O24" s="163"/>
      <c r="P24" s="145" t="str">
        <f>Text!C110</f>
        <v>Gwybodaeth ychwanegol</v>
      </c>
      <c r="Q24" s="3"/>
      <c r="R24" s="3"/>
      <c r="S24" s="2"/>
    </row>
    <row r="25" spans="1:19" customFormat="1" ht="19.5" customHeight="1" x14ac:dyDescent="0.35">
      <c r="A25" s="2"/>
      <c r="B25" s="3"/>
      <c r="C25" s="157">
        <v>1</v>
      </c>
      <c r="D25" s="251"/>
      <c r="E25" s="345"/>
      <c r="F25" s="346"/>
      <c r="G25" s="346"/>
      <c r="H25" s="347"/>
      <c r="I25" s="338"/>
      <c r="J25" s="338"/>
      <c r="K25" s="338"/>
      <c r="L25" s="338"/>
      <c r="M25" s="158">
        <f t="shared" ref="M25:M34" si="2">SUM(I25:L25)</f>
        <v>0</v>
      </c>
      <c r="N25" s="241"/>
      <c r="O25" s="164"/>
      <c r="P25" s="146"/>
      <c r="Q25" s="3"/>
      <c r="R25" s="3"/>
      <c r="S25" s="2"/>
    </row>
    <row r="26" spans="1:19" customFormat="1" ht="19.5" customHeight="1" x14ac:dyDescent="0.35">
      <c r="A26" s="2"/>
      <c r="B26" s="3"/>
      <c r="C26" s="157">
        <v>2</v>
      </c>
      <c r="D26" s="251"/>
      <c r="E26" s="345"/>
      <c r="F26" s="346"/>
      <c r="G26" s="346"/>
      <c r="H26" s="347"/>
      <c r="I26" s="338"/>
      <c r="J26" s="338"/>
      <c r="K26" s="338"/>
      <c r="L26" s="338"/>
      <c r="M26" s="158">
        <f t="shared" si="2"/>
        <v>0</v>
      </c>
      <c r="N26" s="241"/>
      <c r="O26" s="165"/>
      <c r="P26" s="146"/>
      <c r="Q26" s="3"/>
      <c r="R26" s="3"/>
      <c r="S26" s="2"/>
    </row>
    <row r="27" spans="1:19" customFormat="1" ht="19.5" customHeight="1" x14ac:dyDescent="0.35">
      <c r="A27" s="2"/>
      <c r="B27" s="3"/>
      <c r="C27" s="157">
        <v>3</v>
      </c>
      <c r="D27" s="251"/>
      <c r="E27" s="345"/>
      <c r="F27" s="346"/>
      <c r="G27" s="346"/>
      <c r="H27" s="347"/>
      <c r="I27" s="338"/>
      <c r="J27" s="338"/>
      <c r="K27" s="338"/>
      <c r="L27" s="338"/>
      <c r="M27" s="158">
        <f>SUM(I27:L27)</f>
        <v>0</v>
      </c>
      <c r="N27" s="241"/>
      <c r="O27" s="165"/>
      <c r="P27" s="147"/>
      <c r="Q27" s="3"/>
      <c r="R27" s="3"/>
      <c r="S27" s="2"/>
    </row>
    <row r="28" spans="1:19" customFormat="1" ht="19.5" customHeight="1" x14ac:dyDescent="0.35">
      <c r="A28" s="2"/>
      <c r="B28" s="3"/>
      <c r="C28" s="157">
        <v>4</v>
      </c>
      <c r="D28" s="251"/>
      <c r="E28" s="345"/>
      <c r="F28" s="346"/>
      <c r="G28" s="346"/>
      <c r="H28" s="347"/>
      <c r="I28" s="338"/>
      <c r="J28" s="338"/>
      <c r="K28" s="338"/>
      <c r="L28" s="338"/>
      <c r="M28" s="158">
        <f t="shared" si="2"/>
        <v>0</v>
      </c>
      <c r="N28" s="241"/>
      <c r="O28" s="165"/>
      <c r="P28" s="148"/>
      <c r="Q28" s="3"/>
      <c r="R28" s="3"/>
      <c r="S28" s="2"/>
    </row>
    <row r="29" spans="1:19" customFormat="1" ht="19.5" customHeight="1" x14ac:dyDescent="0.35">
      <c r="A29" s="2"/>
      <c r="B29" s="3"/>
      <c r="C29" s="157">
        <v>5</v>
      </c>
      <c r="D29" s="251"/>
      <c r="E29" s="345"/>
      <c r="F29" s="346"/>
      <c r="G29" s="346"/>
      <c r="H29" s="347"/>
      <c r="I29" s="338"/>
      <c r="J29" s="338"/>
      <c r="K29" s="338"/>
      <c r="L29" s="338"/>
      <c r="M29" s="158">
        <f>SUM(I29:L29)</f>
        <v>0</v>
      </c>
      <c r="N29" s="241"/>
      <c r="O29" s="165"/>
      <c r="P29" s="149"/>
      <c r="Q29" s="3"/>
      <c r="R29" s="3"/>
      <c r="S29" s="2"/>
    </row>
    <row r="30" spans="1:19" customFormat="1" ht="19.5" customHeight="1" x14ac:dyDescent="0.35">
      <c r="A30" s="2"/>
      <c r="B30" s="3"/>
      <c r="C30" s="157">
        <v>6</v>
      </c>
      <c r="D30" s="25"/>
      <c r="E30" s="348"/>
      <c r="F30" s="349"/>
      <c r="G30" s="349"/>
      <c r="H30" s="350"/>
      <c r="I30" s="341"/>
      <c r="J30" s="341"/>
      <c r="K30" s="341"/>
      <c r="L30" s="341"/>
      <c r="M30" s="158">
        <f t="shared" si="2"/>
        <v>0</v>
      </c>
      <c r="N30" s="241"/>
      <c r="O30" s="165"/>
      <c r="P30" s="149"/>
      <c r="Q30" s="3"/>
      <c r="R30" s="3"/>
      <c r="S30" s="2"/>
    </row>
    <row r="31" spans="1:19" customFormat="1" ht="19.5" customHeight="1" x14ac:dyDescent="0.35">
      <c r="A31" s="2"/>
      <c r="B31" s="3"/>
      <c r="C31" s="157">
        <v>7</v>
      </c>
      <c r="D31" s="25"/>
      <c r="E31" s="348"/>
      <c r="F31" s="349"/>
      <c r="G31" s="349"/>
      <c r="H31" s="350"/>
      <c r="I31" s="341"/>
      <c r="J31" s="341"/>
      <c r="K31" s="341"/>
      <c r="L31" s="341"/>
      <c r="M31" s="158">
        <f t="shared" si="2"/>
        <v>0</v>
      </c>
      <c r="N31" s="241"/>
      <c r="O31" s="165"/>
      <c r="P31" s="148"/>
      <c r="Q31" s="3"/>
      <c r="R31" s="3"/>
      <c r="S31" s="2"/>
    </row>
    <row r="32" spans="1:19" customFormat="1" ht="19.5" customHeight="1" x14ac:dyDescent="0.35">
      <c r="A32" s="2"/>
      <c r="B32" s="3"/>
      <c r="C32" s="157">
        <v>8</v>
      </c>
      <c r="D32" s="25"/>
      <c r="E32" s="348"/>
      <c r="F32" s="349"/>
      <c r="G32" s="349"/>
      <c r="H32" s="350"/>
      <c r="I32" s="341"/>
      <c r="J32" s="341"/>
      <c r="K32" s="341"/>
      <c r="L32" s="341"/>
      <c r="M32" s="158">
        <f t="shared" si="2"/>
        <v>0</v>
      </c>
      <c r="N32" s="241"/>
      <c r="O32" s="165"/>
      <c r="P32" s="148"/>
      <c r="Q32" s="3"/>
      <c r="R32" s="3"/>
      <c r="S32" s="2"/>
    </row>
    <row r="33" spans="1:19" customFormat="1" ht="19.5" customHeight="1" x14ac:dyDescent="0.35">
      <c r="A33" s="2"/>
      <c r="B33" s="3"/>
      <c r="C33" s="157">
        <v>9</v>
      </c>
      <c r="D33" s="25"/>
      <c r="E33" s="348"/>
      <c r="F33" s="349"/>
      <c r="G33" s="349"/>
      <c r="H33" s="350"/>
      <c r="I33" s="341"/>
      <c r="J33" s="341"/>
      <c r="K33" s="341"/>
      <c r="L33" s="341"/>
      <c r="M33" s="158">
        <f t="shared" si="2"/>
        <v>0</v>
      </c>
      <c r="N33" s="241"/>
      <c r="O33" s="165"/>
      <c r="P33" s="149"/>
      <c r="Q33" s="3"/>
      <c r="R33" s="3"/>
      <c r="S33" s="2"/>
    </row>
    <row r="34" spans="1:19" customFormat="1" ht="19.5" customHeight="1" thickBot="1" x14ac:dyDescent="0.4">
      <c r="A34" s="2"/>
      <c r="B34" s="3"/>
      <c r="C34" s="159">
        <v>10</v>
      </c>
      <c r="D34" s="160"/>
      <c r="E34" s="351"/>
      <c r="F34" s="352"/>
      <c r="G34" s="352"/>
      <c r="H34" s="353"/>
      <c r="I34" s="344"/>
      <c r="J34" s="344"/>
      <c r="K34" s="344"/>
      <c r="L34" s="344"/>
      <c r="M34" s="161">
        <f t="shared" si="2"/>
        <v>0</v>
      </c>
      <c r="N34" s="242"/>
      <c r="O34" s="166"/>
      <c r="P34" s="162"/>
      <c r="Q34" s="3"/>
      <c r="R34" s="3"/>
      <c r="S34" s="2"/>
    </row>
    <row r="35" spans="1:19" s="12" customFormat="1" ht="50.25" customHeight="1" x14ac:dyDescent="0.35">
      <c r="A35" s="11"/>
      <c r="S35" s="11"/>
    </row>
    <row r="36" spans="1:19" s="12" customFormat="1" x14ac:dyDescent="0.35">
      <c r="A36" s="11"/>
      <c r="B36" s="11"/>
      <c r="C36" s="11"/>
      <c r="D36" s="11"/>
      <c r="E36" s="11"/>
      <c r="F36" s="11"/>
      <c r="G36" s="11"/>
      <c r="H36" s="11"/>
      <c r="I36" s="11"/>
      <c r="J36" s="11"/>
      <c r="K36" s="11"/>
      <c r="L36" s="11"/>
      <c r="M36" s="11"/>
      <c r="N36" s="11"/>
      <c r="O36" s="11"/>
      <c r="P36" s="11"/>
      <c r="Q36" s="11"/>
      <c r="R36" s="11"/>
      <c r="S36" s="11"/>
    </row>
    <row r="1048575" spans="16:16" hidden="1" x14ac:dyDescent="0.35">
      <c r="P1048575" s="12"/>
    </row>
    <row r="1048576" spans="16:16" hidden="1" x14ac:dyDescent="0.35">
      <c r="P1048576" s="12"/>
    </row>
  </sheetData>
  <sheetProtection algorithmName="SHA-512" hashValue="B9D1gpjRY/SUrhnfOkMYy/h4EQ6AedG7cBobXGWHnf6ie3r/rFsPCL3vjTEz87lgsaJOSHXMAFGkA1HWdKM0Lw==" saltValue="knXSH3EHUv6WW6iTg2LLLA==" spinCount="100000" sheet="1" objects="1" scenarios="1"/>
  <protectedRanges>
    <protectedRange password="DF57" sqref="M25:M34" name="Range6"/>
    <protectedRange sqref="D6:L20" name="Range1"/>
    <protectedRange sqref="N6:N20" name="Range2"/>
    <protectedRange sqref="P6:P20" name="Range3"/>
    <protectedRange sqref="D25:L34" name="Range4"/>
    <protectedRange sqref="P25:P34" name="Range5"/>
  </protectedRanges>
  <mergeCells count="1">
    <mergeCell ref="C22:E22"/>
  </mergeCells>
  <conditionalFormatting sqref="O6:O20">
    <cfRule type="cellIs" dxfId="13" priority="4" stopIfTrue="1" operator="equal">
      <formula>"!"</formula>
    </cfRule>
  </conditionalFormatting>
  <conditionalFormatting sqref="O6:O20">
    <cfRule type="cellIs" dxfId="12" priority="6" stopIfTrue="1" operator="equal">
      <formula>"û"</formula>
    </cfRule>
  </conditionalFormatting>
  <conditionalFormatting sqref="O6:O20">
    <cfRule type="cellIs" dxfId="11" priority="5" stopIfTrue="1" operator="equal">
      <formula>"ü"</formula>
    </cfRule>
  </conditionalFormatting>
  <conditionalFormatting sqref="O25:O34">
    <cfRule type="cellIs" dxfId="10" priority="1" stopIfTrue="1" operator="equal">
      <formula>"!"</formula>
    </cfRule>
  </conditionalFormatting>
  <conditionalFormatting sqref="O25:O34">
    <cfRule type="cellIs" dxfId="9" priority="3" stopIfTrue="1" operator="equal">
      <formula>"û"</formula>
    </cfRule>
  </conditionalFormatting>
  <conditionalFormatting sqref="O25:O34">
    <cfRule type="cellIs" dxfId="8" priority="2" stopIfTrue="1" operator="equal">
      <formula>"ü"</formula>
    </cfRule>
  </conditionalFormatting>
  <dataValidations count="1">
    <dataValidation type="list" allowBlank="1" showInputMessage="1" showErrorMessage="1" sqref="N6:N20" xr:uid="{00000000-0002-0000-0100-000000000000}">
      <formula1>$R$6:$R$9</formula1>
    </dataValidation>
  </dataValidations>
  <pageMargins left="0.70866141732283516" right="0.70866141732283516" top="0.98425196850393704" bottom="0.74803149606299213" header="0.55118110236220497" footer="0.31496062992126012"/>
  <pageSetup paperSize="9" scale="58" fitToWidth="0" fitToHeight="0" orientation="landscape" horizontalDpi="300" verticalDpi="300" r:id="rId1"/>
  <headerFooter>
    <oddFooter>&amp;R&amp;A</oddFooter>
  </headerFooter>
  <rowBreaks count="1" manualBreakCount="1">
    <brk id="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V233"/>
  <sheetViews>
    <sheetView zoomScale="70" zoomScaleNormal="70" workbookViewId="0">
      <selection activeCell="D8" sqref="D8"/>
    </sheetView>
  </sheetViews>
  <sheetFormatPr defaultColWidth="0" defaultRowHeight="15.5" zeroHeight="1" x14ac:dyDescent="0.35"/>
  <cols>
    <col min="1" max="1" width="3.4609375" style="27" customWidth="1"/>
    <col min="2" max="2" width="3.53515625" style="81" customWidth="1"/>
    <col min="3" max="3" width="78.07421875" style="82" customWidth="1"/>
    <col min="4" max="5" width="14.3046875" style="83" customWidth="1"/>
    <col min="6" max="6" width="13.765625" style="83" customWidth="1"/>
    <col min="7" max="8" width="14.3046875" style="83" customWidth="1"/>
    <col min="9" max="9" width="13.765625" style="83" customWidth="1"/>
    <col min="10" max="11" width="14.3046875" style="83" customWidth="1"/>
    <col min="12" max="12" width="13.765625" style="83" customWidth="1"/>
    <col min="13" max="14" width="14.3046875" style="83" customWidth="1"/>
    <col min="15" max="15" width="13.765625" style="83" customWidth="1"/>
    <col min="16" max="17" width="14.3046875" style="83" customWidth="1"/>
    <col min="18" max="18" width="15.765625" style="84" customWidth="1"/>
    <col min="19" max="19" width="65.4609375" style="85" customWidth="1"/>
    <col min="20" max="21" width="22.07421875" style="85" customWidth="1"/>
    <col min="22" max="22" width="3.69140625" style="27" customWidth="1"/>
    <col min="23" max="23" width="8.84375" style="85" hidden="1" customWidth="1"/>
    <col min="24" max="16384" width="8.84375" style="85" hidden="1"/>
  </cols>
  <sheetData>
    <row r="1" spans="1:22" s="27" customFormat="1" x14ac:dyDescent="0.35">
      <c r="B1" s="28"/>
      <c r="C1" s="29"/>
      <c r="D1" s="30"/>
      <c r="E1" s="30"/>
      <c r="F1" s="30"/>
      <c r="G1" s="30"/>
      <c r="H1" s="30"/>
      <c r="I1" s="30"/>
      <c r="J1" s="30"/>
      <c r="K1" s="30"/>
      <c r="L1" s="30"/>
      <c r="M1" s="30"/>
      <c r="N1" s="30"/>
      <c r="O1" s="30"/>
      <c r="P1" s="30"/>
      <c r="Q1" s="30"/>
      <c r="R1" s="31"/>
    </row>
    <row r="2" spans="1:22" s="27" customFormat="1" x14ac:dyDescent="0.35">
      <c r="B2" s="310"/>
      <c r="C2" s="311"/>
      <c r="D2" s="312"/>
      <c r="E2" s="312"/>
      <c r="F2" s="312"/>
      <c r="G2" s="312"/>
      <c r="H2" s="312"/>
      <c r="I2" s="312"/>
      <c r="J2" s="312"/>
      <c r="K2" s="312"/>
      <c r="L2" s="312"/>
      <c r="M2" s="312"/>
      <c r="N2" s="312"/>
      <c r="O2" s="312"/>
      <c r="P2" s="312"/>
      <c r="Q2" s="312"/>
      <c r="R2" s="313"/>
      <c r="S2" s="314"/>
      <c r="T2" s="314"/>
      <c r="U2" s="314"/>
    </row>
    <row r="3" spans="1:22" s="36" customFormat="1" ht="16" thickBot="1" x14ac:dyDescent="0.4">
      <c r="A3" s="27"/>
      <c r="B3" s="315"/>
      <c r="C3" s="316">
        <f>Home!J17</f>
        <v>0</v>
      </c>
      <c r="D3" s="317"/>
      <c r="E3" s="317"/>
      <c r="F3" s="317"/>
      <c r="G3" s="317"/>
      <c r="H3" s="317"/>
      <c r="I3" s="317"/>
      <c r="J3" s="317"/>
      <c r="K3" s="317"/>
      <c r="L3" s="317"/>
      <c r="M3" s="317"/>
      <c r="N3" s="317"/>
      <c r="O3" s="317"/>
      <c r="P3" s="317"/>
      <c r="Q3" s="317"/>
      <c r="R3" s="318"/>
      <c r="S3" s="319"/>
      <c r="T3" s="319"/>
      <c r="U3" s="319"/>
      <c r="V3" s="27"/>
    </row>
    <row r="4" spans="1:22" s="43" customFormat="1" ht="33" customHeight="1" thickBot="1" x14ac:dyDescent="0.55000000000000004">
      <c r="A4" s="37"/>
      <c r="B4" s="38"/>
      <c r="C4" s="39" t="str">
        <f>Text!C95</f>
        <v xml:space="preserve">Gweithlyfr Fframwaith Rheoli Perfformiad Teuluoedd yn Gyntaf (data JAFF a TAF chwarterol) </v>
      </c>
      <c r="D4" s="40"/>
      <c r="E4" s="40"/>
      <c r="F4" s="40"/>
      <c r="G4" s="40"/>
      <c r="H4" s="40"/>
      <c r="I4" s="40"/>
      <c r="J4" s="40"/>
      <c r="K4" s="40"/>
      <c r="L4" s="40"/>
      <c r="M4" s="40"/>
      <c r="N4" s="40"/>
      <c r="O4" s="40"/>
      <c r="P4" s="41"/>
      <c r="Q4" s="185"/>
      <c r="R4" s="42"/>
      <c r="S4" s="38"/>
      <c r="T4" s="38"/>
      <c r="U4" s="38"/>
      <c r="V4" s="37"/>
    </row>
    <row r="5" spans="1:22" s="3" customFormat="1" x14ac:dyDescent="0.35">
      <c r="A5" s="2"/>
      <c r="B5" s="186"/>
      <c r="C5" s="44"/>
      <c r="D5" s="45"/>
      <c r="E5" s="45"/>
      <c r="F5" s="45"/>
      <c r="G5" s="45"/>
      <c r="H5" s="45"/>
      <c r="I5" s="45"/>
      <c r="J5" s="45"/>
      <c r="K5" s="45"/>
      <c r="L5" s="45"/>
      <c r="M5" s="45"/>
      <c r="N5" s="45"/>
      <c r="O5" s="45"/>
      <c r="P5" s="45"/>
      <c r="Q5" s="45"/>
      <c r="R5" s="35"/>
      <c r="S5" s="36"/>
      <c r="V5" s="2"/>
    </row>
    <row r="6" spans="1:22" s="3" customFormat="1" ht="16" thickBot="1" x14ac:dyDescent="0.4">
      <c r="A6" s="2"/>
      <c r="B6" s="44"/>
      <c r="C6" s="46"/>
      <c r="D6" s="47"/>
      <c r="E6" s="47"/>
      <c r="F6" s="47"/>
      <c r="G6" s="47"/>
      <c r="H6" s="47"/>
      <c r="I6" s="47"/>
      <c r="J6" s="47"/>
      <c r="K6" s="47"/>
      <c r="L6" s="47"/>
      <c r="M6" s="47"/>
      <c r="N6" s="47"/>
      <c r="O6" s="47"/>
      <c r="P6" s="47"/>
      <c r="Q6" s="47"/>
      <c r="R6" s="35"/>
      <c r="S6" s="36"/>
      <c r="V6" s="2"/>
    </row>
    <row r="7" spans="1:22" s="53" customFormat="1" ht="132.75" customHeight="1" thickBot="1" x14ac:dyDescent="0.4">
      <c r="A7" s="48"/>
      <c r="B7" s="49"/>
      <c r="C7" s="167" t="str">
        <f>Text!C39</f>
        <v>Casgliad data chwarterol
Nodwch Y GARFAN GYFAN yn y golofn chwarterol (werdd) gyntaf. 
Yn y golofn wedyn ar gyfer y chwarter, nodwch y data anabledd fel cyfran o'r cyfanswm hwnnw</v>
      </c>
      <c r="D7" s="204" t="str">
        <f>Text!$C96</f>
        <v>Cyfanswm Ch 1</v>
      </c>
      <c r="E7" s="205" t="str">
        <f>Text!$C97</f>
        <v xml:space="preserve">O gyfanswm Ch1 (col A), faint o deuluoedd sydd ag anghenion yn ymwneud ag anabledd? </v>
      </c>
      <c r="F7" s="206" t="str">
        <f>Text!$C98</f>
        <v>Gwirio nad oes mwy o bobl ag anableddau na chyfanswm y bobl fesul chwarter</v>
      </c>
      <c r="G7" s="203" t="str">
        <f>Text!$C99</f>
        <v>Cyfanswm Ch 2</v>
      </c>
      <c r="H7" s="50" t="str">
        <f>Text!$C100</f>
        <v xml:space="preserve">O gyfanswm Ch2 (col C), faint o deuluoedd sydd ag anghenion yn ymwneud ag anabledd? </v>
      </c>
      <c r="I7" s="135" t="str">
        <f>Text!$C101</f>
        <v>Gwirio nad oes mwy o bobl ag anableddau na chyfanswm y bobl fesul chwarter</v>
      </c>
      <c r="J7" s="204" t="str">
        <f>Text!$C102</f>
        <v>Cyfanswm Ch 3</v>
      </c>
      <c r="K7" s="205" t="str">
        <f>Text!$C103</f>
        <v xml:space="preserve">O gyfanswm Ch3 (col E), faint o deuluoedd sydd ag anghenion yn ymwneud ag anabledd? </v>
      </c>
      <c r="L7" s="206" t="str">
        <f>Text!$C104</f>
        <v>Gwirio nad oes mwy o bobl ag anableddau na chyfanswm y bobl fesul chwarter</v>
      </c>
      <c r="M7" s="203" t="str">
        <f>Text!$C105</f>
        <v>Cyfanswm Ch 4</v>
      </c>
      <c r="N7" s="50" t="str">
        <f>Text!$C106</f>
        <v xml:space="preserve">O gyfanswm Ch4 (col G), faint o deuluoedd sydd ag anghenion yn ymwneud ag anabledd? </v>
      </c>
      <c r="O7" s="135" t="str">
        <f>Text!$C107</f>
        <v>Gwirio nad oes mwy o bobl ag anableddau na chyfanswm y bobl fesul chwarter</v>
      </c>
      <c r="P7" s="184" t="str">
        <f>Text!C108</f>
        <v>Cyfanswm y Flwyddyn
(A+C+E+G)</v>
      </c>
      <c r="Q7" s="183" t="str">
        <f>Text!C109</f>
        <v xml:space="preserve">O’r cyfanswm am y flwyddyn, faint o deuluoedd sydd ag anghenion sy’n berthnasol i’r anabledd? </v>
      </c>
      <c r="R7" s="135" t="str">
        <f>Text!C111</f>
        <v>Gwirio bod esboniad wedi’i roi os oes rhybuddion mewn unrhyw chwarter</v>
      </c>
      <c r="S7" s="51" t="str">
        <f>Text!C110</f>
        <v>Gwybodaeth ychwanegol</v>
      </c>
      <c r="T7" s="187" t="str">
        <f>Text!C112</f>
        <v>Gwirio bod esboniad wedi’i roi os oes unrhyw “Eraill” mewn unrhyw chwarter</v>
      </c>
      <c r="U7" s="52"/>
      <c r="V7" s="48"/>
    </row>
    <row r="8" spans="1:22" customFormat="1" ht="42" customHeight="1" thickBot="1" x14ac:dyDescent="0.4">
      <c r="A8" s="2"/>
      <c r="B8" s="54"/>
      <c r="C8" s="188" t="str">
        <f>Text!C40</f>
        <v>Nifer y teuluoedd a gyfeiriwyd ar gyfer JAFF (yn ôl asiantaeth gyfeirio, gan gynnwys hunangyfeirio)</v>
      </c>
      <c r="D8" s="207">
        <f>SUM(D9:D28)</f>
        <v>0</v>
      </c>
      <c r="E8" s="56">
        <f>SUM(E9:E28)</f>
        <v>0</v>
      </c>
      <c r="F8" s="208" t="str">
        <f t="shared" ref="F8:F39" si="0">IF(E8&gt;D8,"!","ü")</f>
        <v>ü</v>
      </c>
      <c r="G8" s="55">
        <f>SUM(G9:G28)</f>
        <v>0</v>
      </c>
      <c r="H8" s="56">
        <f>SUM(H9:H28)</f>
        <v>0</v>
      </c>
      <c r="I8" s="198" t="str">
        <f t="shared" ref="I8:I39" si="1">IF(H8&gt;G8,"!","ü")</f>
        <v>ü</v>
      </c>
      <c r="J8" s="207">
        <f>SUM(J9:J28)</f>
        <v>0</v>
      </c>
      <c r="K8" s="56">
        <f>SUM(K9:K28)</f>
        <v>0</v>
      </c>
      <c r="L8" s="208" t="str">
        <f t="shared" ref="L8:L39" si="2">IF(K8&gt;J8,"!","ü")</f>
        <v>ü</v>
      </c>
      <c r="M8" s="55">
        <f>SUM(M9:M28)</f>
        <v>0</v>
      </c>
      <c r="N8" s="56">
        <f>SUM(N9:N28)</f>
        <v>0</v>
      </c>
      <c r="O8" s="198" t="str">
        <f t="shared" ref="O8:O39" si="3">IF(N8&gt;M8,"!","ü")</f>
        <v>ü</v>
      </c>
      <c r="P8" s="224">
        <f t="shared" ref="P8:Q39" si="4">D8+G8+J8+M8</f>
        <v>0</v>
      </c>
      <c r="Q8" s="259">
        <f t="shared" si="4"/>
        <v>0</v>
      </c>
      <c r="R8" s="225" t="str">
        <f t="shared" ref="R8:R39" si="5">IF(AND(OR(F8="!", I8="!", L8="!", O8="!"), S8=""), "û","ü")</f>
        <v>ü</v>
      </c>
      <c r="S8" s="328"/>
      <c r="T8" s="57"/>
      <c r="U8" s="36"/>
      <c r="V8" s="27"/>
    </row>
    <row r="9" spans="1:22" customFormat="1" ht="15.75" customHeight="1" x14ac:dyDescent="0.35">
      <c r="A9" s="2"/>
      <c r="B9" s="58"/>
      <c r="C9" s="189" t="str">
        <f>Text!C41</f>
        <v>Gwasanaethau cymdeithasol oedolion</v>
      </c>
      <c r="D9" s="253"/>
      <c r="E9" s="254"/>
      <c r="F9" s="210" t="str">
        <f t="shared" si="0"/>
        <v>ü</v>
      </c>
      <c r="G9" s="273"/>
      <c r="H9" s="274"/>
      <c r="I9" s="199" t="str">
        <f t="shared" si="1"/>
        <v>ü</v>
      </c>
      <c r="J9" s="209"/>
      <c r="K9" s="60"/>
      <c r="L9" s="210" t="str">
        <f t="shared" si="2"/>
        <v>ü</v>
      </c>
      <c r="M9" s="59"/>
      <c r="N9" s="60"/>
      <c r="O9" s="199" t="str">
        <f t="shared" si="3"/>
        <v>ü</v>
      </c>
      <c r="P9" s="226">
        <f t="shared" si="4"/>
        <v>0</v>
      </c>
      <c r="Q9" s="252">
        <f t="shared" si="4"/>
        <v>0</v>
      </c>
      <c r="R9" s="227" t="str">
        <f t="shared" si="5"/>
        <v>ü</v>
      </c>
      <c r="S9" s="329"/>
      <c r="T9" s="61"/>
      <c r="U9" s="36"/>
      <c r="V9" s="27"/>
    </row>
    <row r="10" spans="1:22" customFormat="1" ht="15.75" customHeight="1" x14ac:dyDescent="0.35">
      <c r="A10" s="2"/>
      <c r="B10" s="58"/>
      <c r="C10" s="189" t="str">
        <f>Text!C42</f>
        <v>Gwasanaethau camddefnyddio sylweddau oedolion</v>
      </c>
      <c r="D10" s="253"/>
      <c r="E10" s="254"/>
      <c r="F10" s="210" t="str">
        <f t="shared" si="0"/>
        <v>ü</v>
      </c>
      <c r="G10" s="273"/>
      <c r="H10" s="274"/>
      <c r="I10" s="199" t="str">
        <f t="shared" si="1"/>
        <v>ü</v>
      </c>
      <c r="J10" s="209"/>
      <c r="K10" s="60"/>
      <c r="L10" s="210" t="str">
        <f t="shared" si="2"/>
        <v>ü</v>
      </c>
      <c r="M10" s="59"/>
      <c r="N10" s="60"/>
      <c r="O10" s="199" t="str">
        <f t="shared" si="3"/>
        <v>ü</v>
      </c>
      <c r="P10" s="226">
        <f t="shared" si="4"/>
        <v>0</v>
      </c>
      <c r="Q10" s="261">
        <f t="shared" si="4"/>
        <v>0</v>
      </c>
      <c r="R10" s="227" t="str">
        <f t="shared" si="5"/>
        <v>ü</v>
      </c>
      <c r="S10" s="330"/>
      <c r="T10" s="61"/>
      <c r="U10" s="36"/>
      <c r="V10" s="27"/>
    </row>
    <row r="11" spans="1:22" customFormat="1" ht="15.75" customHeight="1" x14ac:dyDescent="0.35">
      <c r="A11" s="2"/>
      <c r="B11" s="58"/>
      <c r="C11" s="190" t="str">
        <f>Text!C43</f>
        <v>Gwasanaethau iechyd meddwl plant a'r glasoed</v>
      </c>
      <c r="D11" s="255"/>
      <c r="E11" s="256"/>
      <c r="F11" s="210" t="str">
        <f t="shared" si="0"/>
        <v>ü</v>
      </c>
      <c r="G11" s="275"/>
      <c r="H11" s="276"/>
      <c r="I11" s="199" t="str">
        <f t="shared" si="1"/>
        <v>ü</v>
      </c>
      <c r="J11" s="211"/>
      <c r="K11" s="63"/>
      <c r="L11" s="210" t="str">
        <f t="shared" si="2"/>
        <v>ü</v>
      </c>
      <c r="M11" s="62"/>
      <c r="N11" s="63"/>
      <c r="O11" s="199" t="str">
        <f t="shared" si="3"/>
        <v>ü</v>
      </c>
      <c r="P11" s="226">
        <f t="shared" si="4"/>
        <v>0</v>
      </c>
      <c r="Q11" s="261">
        <f t="shared" si="4"/>
        <v>0</v>
      </c>
      <c r="R11" s="227" t="str">
        <f t="shared" si="5"/>
        <v>ü</v>
      </c>
      <c r="S11" s="330"/>
      <c r="T11" s="61"/>
      <c r="U11" s="36"/>
      <c r="V11" s="27"/>
    </row>
    <row r="12" spans="1:22" customFormat="1" ht="15.75" customHeight="1" x14ac:dyDescent="0.35">
      <c r="A12" s="2"/>
      <c r="B12" s="58"/>
      <c r="C12" s="190" t="str">
        <f>Text!C44</f>
        <v xml:space="preserve">Gwasanaethau cymdeithasol plant </v>
      </c>
      <c r="D12" s="255"/>
      <c r="E12" s="256"/>
      <c r="F12" s="210" t="str">
        <f t="shared" si="0"/>
        <v>ü</v>
      </c>
      <c r="G12" s="275"/>
      <c r="H12" s="276"/>
      <c r="I12" s="199" t="str">
        <f t="shared" si="1"/>
        <v>ü</v>
      </c>
      <c r="J12" s="211"/>
      <c r="K12" s="63"/>
      <c r="L12" s="210" t="str">
        <f t="shared" si="2"/>
        <v>ü</v>
      </c>
      <c r="M12" s="62"/>
      <c r="N12" s="63"/>
      <c r="O12" s="199" t="str">
        <f t="shared" si="3"/>
        <v>ü</v>
      </c>
      <c r="P12" s="226">
        <f t="shared" si="4"/>
        <v>0</v>
      </c>
      <c r="Q12" s="261">
        <f t="shared" si="4"/>
        <v>0</v>
      </c>
      <c r="R12" s="227" t="str">
        <f t="shared" si="5"/>
        <v>ü</v>
      </c>
      <c r="S12" s="330"/>
      <c r="T12" s="61"/>
      <c r="U12" s="36"/>
      <c r="V12" s="27"/>
    </row>
    <row r="13" spans="1:22" customFormat="1" ht="15.75" customHeight="1" x14ac:dyDescent="0.35">
      <c r="A13" s="2"/>
      <c r="B13" s="58"/>
      <c r="C13" s="190" t="str">
        <f>Text!C45</f>
        <v>Gwasanaethau cymorth cyflogaeth</v>
      </c>
      <c r="D13" s="255"/>
      <c r="E13" s="256"/>
      <c r="F13" s="210" t="str">
        <f t="shared" si="0"/>
        <v>ü</v>
      </c>
      <c r="G13" s="275"/>
      <c r="H13" s="276"/>
      <c r="I13" s="199" t="str">
        <f t="shared" si="1"/>
        <v>ü</v>
      </c>
      <c r="J13" s="211"/>
      <c r="K13" s="63"/>
      <c r="L13" s="210" t="str">
        <f t="shared" si="2"/>
        <v>ü</v>
      </c>
      <c r="M13" s="62"/>
      <c r="N13" s="63"/>
      <c r="O13" s="199" t="str">
        <f t="shared" si="3"/>
        <v>ü</v>
      </c>
      <c r="P13" s="226">
        <f t="shared" si="4"/>
        <v>0</v>
      </c>
      <c r="Q13" s="261">
        <f t="shared" si="4"/>
        <v>0</v>
      </c>
      <c r="R13" s="227" t="str">
        <f t="shared" si="5"/>
        <v>ü</v>
      </c>
      <c r="S13" s="330"/>
      <c r="T13" s="61"/>
      <c r="U13" s="36"/>
      <c r="V13" s="27"/>
    </row>
    <row r="14" spans="1:22" customFormat="1" ht="15.75" customHeight="1" x14ac:dyDescent="0.35">
      <c r="A14" s="2"/>
      <c r="B14" s="58"/>
      <c r="C14" s="190" t="str">
        <f>Text!C46</f>
        <v>Prosiectau a Gomisiynwyd gan Teuluoedd yn Gyntaf</v>
      </c>
      <c r="D14" s="255"/>
      <c r="E14" s="256"/>
      <c r="F14" s="210" t="str">
        <f t="shared" si="0"/>
        <v>ü</v>
      </c>
      <c r="G14" s="275"/>
      <c r="H14" s="276"/>
      <c r="I14" s="199" t="str">
        <f t="shared" si="1"/>
        <v>ü</v>
      </c>
      <c r="J14" s="211"/>
      <c r="K14" s="63"/>
      <c r="L14" s="210" t="str">
        <f t="shared" si="2"/>
        <v>ü</v>
      </c>
      <c r="M14" s="62"/>
      <c r="N14" s="63"/>
      <c r="O14" s="199" t="str">
        <f t="shared" si="3"/>
        <v>ü</v>
      </c>
      <c r="P14" s="226">
        <f t="shared" si="4"/>
        <v>0</v>
      </c>
      <c r="Q14" s="261">
        <f t="shared" si="4"/>
        <v>0</v>
      </c>
      <c r="R14" s="227" t="str">
        <f t="shared" si="5"/>
        <v>ü</v>
      </c>
      <c r="S14" s="330"/>
      <c r="T14" s="61"/>
      <c r="U14" s="36"/>
      <c r="V14" s="27"/>
    </row>
    <row r="15" spans="1:22" customFormat="1" ht="15.75" customHeight="1" x14ac:dyDescent="0.35">
      <c r="A15" s="2"/>
      <c r="B15" s="58"/>
      <c r="C15" s="190" t="str">
        <f>Text!C47</f>
        <v>Dechrau'n Deg</v>
      </c>
      <c r="D15" s="255"/>
      <c r="E15" s="256"/>
      <c r="F15" s="210" t="str">
        <f t="shared" si="0"/>
        <v>ü</v>
      </c>
      <c r="G15" s="275"/>
      <c r="H15" s="276"/>
      <c r="I15" s="199" t="str">
        <f t="shared" si="1"/>
        <v>ü</v>
      </c>
      <c r="J15" s="211"/>
      <c r="K15" s="63"/>
      <c r="L15" s="210" t="str">
        <f t="shared" si="2"/>
        <v>ü</v>
      </c>
      <c r="M15" s="62"/>
      <c r="N15" s="63"/>
      <c r="O15" s="199" t="str">
        <f t="shared" si="3"/>
        <v>ü</v>
      </c>
      <c r="P15" s="226">
        <f t="shared" si="4"/>
        <v>0</v>
      </c>
      <c r="Q15" s="261">
        <f t="shared" si="4"/>
        <v>0</v>
      </c>
      <c r="R15" s="227" t="str">
        <f t="shared" si="5"/>
        <v>ü</v>
      </c>
      <c r="S15" s="330"/>
      <c r="T15" s="61"/>
      <c r="U15" s="36"/>
      <c r="V15" s="27"/>
    </row>
    <row r="16" spans="1:22" customFormat="1" ht="15.75" customHeight="1" x14ac:dyDescent="0.35">
      <c r="A16" s="2"/>
      <c r="B16" s="58"/>
      <c r="C16" s="190" t="str">
        <f>Text!C48</f>
        <v>Meddygon teulu</v>
      </c>
      <c r="D16" s="255"/>
      <c r="E16" s="256"/>
      <c r="F16" s="210" t="str">
        <f t="shared" si="0"/>
        <v>ü</v>
      </c>
      <c r="G16" s="275"/>
      <c r="H16" s="276"/>
      <c r="I16" s="199" t="str">
        <f t="shared" si="1"/>
        <v>ü</v>
      </c>
      <c r="J16" s="211"/>
      <c r="K16" s="63"/>
      <c r="L16" s="210" t="str">
        <f t="shared" si="2"/>
        <v>ü</v>
      </c>
      <c r="M16" s="62"/>
      <c r="N16" s="63"/>
      <c r="O16" s="199" t="str">
        <f t="shared" si="3"/>
        <v>ü</v>
      </c>
      <c r="P16" s="226">
        <f t="shared" si="4"/>
        <v>0</v>
      </c>
      <c r="Q16" s="261">
        <f t="shared" si="4"/>
        <v>0</v>
      </c>
      <c r="R16" s="227" t="str">
        <f t="shared" si="5"/>
        <v>ü</v>
      </c>
      <c r="S16" s="330"/>
      <c r="T16" s="61"/>
      <c r="U16" s="36"/>
      <c r="V16" s="27"/>
    </row>
    <row r="17" spans="1:22" customFormat="1" ht="15.75" customHeight="1" x14ac:dyDescent="0.35">
      <c r="A17" s="2"/>
      <c r="B17" s="58"/>
      <c r="C17" s="190" t="str">
        <f>Text!C49</f>
        <v>Ymwelwyr iechyd</v>
      </c>
      <c r="D17" s="255"/>
      <c r="E17" s="256"/>
      <c r="F17" s="210" t="str">
        <f t="shared" si="0"/>
        <v>ü</v>
      </c>
      <c r="G17" s="275"/>
      <c r="H17" s="276"/>
      <c r="I17" s="199" t="str">
        <f t="shared" si="1"/>
        <v>ü</v>
      </c>
      <c r="J17" s="211"/>
      <c r="K17" s="63"/>
      <c r="L17" s="210" t="str">
        <f t="shared" si="2"/>
        <v>ü</v>
      </c>
      <c r="M17" s="62"/>
      <c r="N17" s="63"/>
      <c r="O17" s="199" t="str">
        <f t="shared" si="3"/>
        <v>ü</v>
      </c>
      <c r="P17" s="226">
        <f t="shared" si="4"/>
        <v>0</v>
      </c>
      <c r="Q17" s="261">
        <f t="shared" si="4"/>
        <v>0</v>
      </c>
      <c r="R17" s="227" t="str">
        <f t="shared" si="5"/>
        <v>ü</v>
      </c>
      <c r="S17" s="330"/>
      <c r="T17" s="61"/>
      <c r="U17" s="36"/>
      <c r="V17" s="27"/>
    </row>
    <row r="18" spans="1:22" customFormat="1" ht="15.75" customHeight="1" x14ac:dyDescent="0.35">
      <c r="A18" s="2"/>
      <c r="B18" s="58"/>
      <c r="C18" s="190" t="str">
        <f>Text!C50</f>
        <v>Gwasanaethau tai</v>
      </c>
      <c r="D18" s="255"/>
      <c r="E18" s="256"/>
      <c r="F18" s="210" t="str">
        <f t="shared" si="0"/>
        <v>ü</v>
      </c>
      <c r="G18" s="275"/>
      <c r="H18" s="276"/>
      <c r="I18" s="199" t="str">
        <f t="shared" si="1"/>
        <v>ü</v>
      </c>
      <c r="J18" s="211"/>
      <c r="K18" s="63"/>
      <c r="L18" s="210" t="str">
        <f t="shared" si="2"/>
        <v>ü</v>
      </c>
      <c r="M18" s="62"/>
      <c r="N18" s="63"/>
      <c r="O18" s="199" t="str">
        <f t="shared" si="3"/>
        <v>ü</v>
      </c>
      <c r="P18" s="226">
        <f t="shared" si="4"/>
        <v>0</v>
      </c>
      <c r="Q18" s="261">
        <f t="shared" si="4"/>
        <v>0</v>
      </c>
      <c r="R18" s="227" t="str">
        <f t="shared" si="5"/>
        <v>ü</v>
      </c>
      <c r="S18" s="330"/>
      <c r="T18" s="61"/>
      <c r="U18" s="36"/>
      <c r="V18" s="27"/>
    </row>
    <row r="19" spans="1:22" customFormat="1" ht="15.75" customHeight="1" x14ac:dyDescent="0.35">
      <c r="A19" s="2"/>
      <c r="B19" s="58"/>
      <c r="C19" s="190" t="str">
        <f>Text!C51</f>
        <v>Gwasanaethau addysg Awdurdodau Lleol (ble na chofnodwyd yn rhywle arall)</v>
      </c>
      <c r="D19" s="255"/>
      <c r="E19" s="256"/>
      <c r="F19" s="210" t="str">
        <f t="shared" si="0"/>
        <v>ü</v>
      </c>
      <c r="G19" s="275"/>
      <c r="H19" s="276"/>
      <c r="I19" s="199" t="str">
        <f t="shared" si="1"/>
        <v>ü</v>
      </c>
      <c r="J19" s="211"/>
      <c r="K19" s="63"/>
      <c r="L19" s="210" t="str">
        <f t="shared" si="2"/>
        <v>ü</v>
      </c>
      <c r="M19" s="62"/>
      <c r="N19" s="63"/>
      <c r="O19" s="199" t="str">
        <f t="shared" si="3"/>
        <v>ü</v>
      </c>
      <c r="P19" s="226">
        <f t="shared" si="4"/>
        <v>0</v>
      </c>
      <c r="Q19" s="261">
        <f t="shared" si="4"/>
        <v>0</v>
      </c>
      <c r="R19" s="227" t="str">
        <f t="shared" si="5"/>
        <v>ü</v>
      </c>
      <c r="S19" s="330"/>
      <c r="T19" s="61"/>
      <c r="U19" s="36"/>
      <c r="V19" s="27"/>
    </row>
    <row r="20" spans="1:22" customFormat="1" ht="15.75" customHeight="1" x14ac:dyDescent="0.35">
      <c r="A20" s="2"/>
      <c r="B20" s="58"/>
      <c r="C20" s="191" t="str">
        <f>Text!C52</f>
        <v>Heddlu</v>
      </c>
      <c r="D20" s="257"/>
      <c r="E20" s="258"/>
      <c r="F20" s="210" t="str">
        <f t="shared" si="0"/>
        <v>ü</v>
      </c>
      <c r="G20" s="277"/>
      <c r="H20" s="278"/>
      <c r="I20" s="199" t="str">
        <f t="shared" si="1"/>
        <v>ü</v>
      </c>
      <c r="J20" s="212"/>
      <c r="K20" s="65"/>
      <c r="L20" s="210" t="str">
        <f t="shared" si="2"/>
        <v>ü</v>
      </c>
      <c r="M20" s="64"/>
      <c r="N20" s="65"/>
      <c r="O20" s="199" t="str">
        <f t="shared" si="3"/>
        <v>ü</v>
      </c>
      <c r="P20" s="226">
        <f t="shared" si="4"/>
        <v>0</v>
      </c>
      <c r="Q20" s="261">
        <f t="shared" si="4"/>
        <v>0</v>
      </c>
      <c r="R20" s="227" t="str">
        <f t="shared" si="5"/>
        <v>ü</v>
      </c>
      <c r="S20" s="330"/>
      <c r="T20" s="61"/>
      <c r="U20" s="36"/>
      <c r="V20" s="27"/>
    </row>
    <row r="21" spans="1:22" customFormat="1" ht="15.75" customHeight="1" x14ac:dyDescent="0.35">
      <c r="A21" s="2"/>
      <c r="B21" s="58"/>
      <c r="C21" s="191" t="str">
        <f>Text!C53</f>
        <v>Gwasanaethau gofal sylfaenol (ble na chofnodwyd yn rhywle arall)</v>
      </c>
      <c r="D21" s="257"/>
      <c r="E21" s="258"/>
      <c r="F21" s="210" t="str">
        <f t="shared" si="0"/>
        <v>ü</v>
      </c>
      <c r="G21" s="277"/>
      <c r="H21" s="278"/>
      <c r="I21" s="199" t="str">
        <f t="shared" si="1"/>
        <v>ü</v>
      </c>
      <c r="J21" s="212"/>
      <c r="K21" s="65"/>
      <c r="L21" s="210" t="str">
        <f t="shared" si="2"/>
        <v>ü</v>
      </c>
      <c r="M21" s="64"/>
      <c r="N21" s="65"/>
      <c r="O21" s="199" t="str">
        <f t="shared" si="3"/>
        <v>ü</v>
      </c>
      <c r="P21" s="226">
        <f t="shared" si="4"/>
        <v>0</v>
      </c>
      <c r="Q21" s="261">
        <f t="shared" si="4"/>
        <v>0</v>
      </c>
      <c r="R21" s="227" t="str">
        <f t="shared" si="5"/>
        <v>ü</v>
      </c>
      <c r="S21" s="330"/>
      <c r="T21" s="61"/>
      <c r="U21" s="36"/>
      <c r="V21" s="27"/>
    </row>
    <row r="22" spans="1:22" customFormat="1" ht="15.75" customHeight="1" x14ac:dyDescent="0.35">
      <c r="A22" s="2"/>
      <c r="B22" s="58"/>
      <c r="C22" s="191" t="str">
        <f>Text!C54</f>
        <v>Gwasanaethau Prawf</v>
      </c>
      <c r="D22" s="257"/>
      <c r="E22" s="258"/>
      <c r="F22" s="210" t="str">
        <f t="shared" si="0"/>
        <v>ü</v>
      </c>
      <c r="G22" s="277"/>
      <c r="H22" s="278"/>
      <c r="I22" s="199" t="str">
        <f t="shared" si="1"/>
        <v>ü</v>
      </c>
      <c r="J22" s="212"/>
      <c r="K22" s="65"/>
      <c r="L22" s="210" t="str">
        <f t="shared" si="2"/>
        <v>ü</v>
      </c>
      <c r="M22" s="64"/>
      <c r="N22" s="65"/>
      <c r="O22" s="199" t="str">
        <f t="shared" si="3"/>
        <v>ü</v>
      </c>
      <c r="P22" s="226">
        <f t="shared" si="4"/>
        <v>0</v>
      </c>
      <c r="Q22" s="261">
        <f t="shared" si="4"/>
        <v>0</v>
      </c>
      <c r="R22" s="227" t="str">
        <f t="shared" si="5"/>
        <v>ü</v>
      </c>
      <c r="S22" s="330"/>
      <c r="T22" s="61"/>
      <c r="U22" s="36"/>
      <c r="V22" s="27"/>
    </row>
    <row r="23" spans="1:22" customFormat="1" ht="15.75" customHeight="1" x14ac:dyDescent="0.35">
      <c r="A23" s="2"/>
      <c r="B23" s="58"/>
      <c r="C23" s="191" t="str">
        <f>Text!C55</f>
        <v>Ysgolion - gynradd</v>
      </c>
      <c r="D23" s="257"/>
      <c r="E23" s="258"/>
      <c r="F23" s="210" t="str">
        <f t="shared" si="0"/>
        <v>ü</v>
      </c>
      <c r="G23" s="277"/>
      <c r="H23" s="278"/>
      <c r="I23" s="199" t="str">
        <f t="shared" si="1"/>
        <v>ü</v>
      </c>
      <c r="J23" s="212"/>
      <c r="K23" s="65"/>
      <c r="L23" s="210" t="str">
        <f t="shared" si="2"/>
        <v>ü</v>
      </c>
      <c r="M23" s="64"/>
      <c r="N23" s="65"/>
      <c r="O23" s="199" t="str">
        <f t="shared" si="3"/>
        <v>ü</v>
      </c>
      <c r="P23" s="226">
        <f t="shared" si="4"/>
        <v>0</v>
      </c>
      <c r="Q23" s="261">
        <f t="shared" si="4"/>
        <v>0</v>
      </c>
      <c r="R23" s="227" t="str">
        <f t="shared" si="5"/>
        <v>ü</v>
      </c>
      <c r="S23" s="330"/>
      <c r="T23" s="61"/>
      <c r="U23" s="36"/>
      <c r="V23" s="27"/>
    </row>
    <row r="24" spans="1:22" customFormat="1" ht="15.75" customHeight="1" x14ac:dyDescent="0.35">
      <c r="A24" s="2"/>
      <c r="B24" s="58"/>
      <c r="C24" s="191" t="str">
        <f>Text!C56</f>
        <v>Ysgolion - uwchradd</v>
      </c>
      <c r="D24" s="257"/>
      <c r="E24" s="258"/>
      <c r="F24" s="210" t="str">
        <f t="shared" si="0"/>
        <v>ü</v>
      </c>
      <c r="G24" s="277"/>
      <c r="H24" s="278"/>
      <c r="I24" s="199" t="str">
        <f t="shared" si="1"/>
        <v>ü</v>
      </c>
      <c r="J24" s="212"/>
      <c r="K24" s="65"/>
      <c r="L24" s="210" t="str">
        <f t="shared" si="2"/>
        <v>ü</v>
      </c>
      <c r="M24" s="64"/>
      <c r="N24" s="65"/>
      <c r="O24" s="199" t="str">
        <f t="shared" si="3"/>
        <v>ü</v>
      </c>
      <c r="P24" s="226">
        <f t="shared" si="4"/>
        <v>0</v>
      </c>
      <c r="Q24" s="261">
        <f t="shared" si="4"/>
        <v>0</v>
      </c>
      <c r="R24" s="227" t="str">
        <f t="shared" si="5"/>
        <v>ü</v>
      </c>
      <c r="S24" s="330"/>
      <c r="T24" s="61"/>
      <c r="U24" s="36"/>
      <c r="V24" s="27"/>
    </row>
    <row r="25" spans="1:22" customFormat="1" ht="15.75" customHeight="1" x14ac:dyDescent="0.35">
      <c r="A25" s="2"/>
      <c r="B25" s="58"/>
      <c r="C25" s="191" t="str">
        <f>Text!C57</f>
        <v>Hunanatgyfeiriad</v>
      </c>
      <c r="D25" s="257"/>
      <c r="E25" s="258"/>
      <c r="F25" s="210" t="str">
        <f t="shared" si="0"/>
        <v>ü</v>
      </c>
      <c r="G25" s="277"/>
      <c r="H25" s="278"/>
      <c r="I25" s="199" t="str">
        <f t="shared" si="1"/>
        <v>ü</v>
      </c>
      <c r="J25" s="212"/>
      <c r="K25" s="65"/>
      <c r="L25" s="210" t="str">
        <f t="shared" si="2"/>
        <v>ü</v>
      </c>
      <c r="M25" s="64"/>
      <c r="N25" s="65"/>
      <c r="O25" s="199" t="str">
        <f t="shared" si="3"/>
        <v>ü</v>
      </c>
      <c r="P25" s="226">
        <f t="shared" si="4"/>
        <v>0</v>
      </c>
      <c r="Q25" s="261">
        <f t="shared" si="4"/>
        <v>0</v>
      </c>
      <c r="R25" s="227" t="str">
        <f t="shared" si="5"/>
        <v>ü</v>
      </c>
      <c r="S25" s="330"/>
      <c r="T25" s="61"/>
      <c r="U25" s="36"/>
      <c r="V25" s="27"/>
    </row>
    <row r="26" spans="1:22" customFormat="1" ht="15.75" customHeight="1" x14ac:dyDescent="0.35">
      <c r="A26" s="2"/>
      <c r="B26" s="58"/>
      <c r="C26" s="190" t="str">
        <f>Text!C58</f>
        <v>Sefydliadau'r Trydydd Sector</v>
      </c>
      <c r="D26" s="257"/>
      <c r="E26" s="258"/>
      <c r="F26" s="210" t="str">
        <f t="shared" si="0"/>
        <v>ü</v>
      </c>
      <c r="G26" s="277"/>
      <c r="H26" s="278"/>
      <c r="I26" s="199" t="str">
        <f t="shared" si="1"/>
        <v>ü</v>
      </c>
      <c r="J26" s="212"/>
      <c r="K26" s="65"/>
      <c r="L26" s="210" t="str">
        <f t="shared" si="2"/>
        <v>ü</v>
      </c>
      <c r="M26" s="64"/>
      <c r="N26" s="65"/>
      <c r="O26" s="199" t="str">
        <f t="shared" si="3"/>
        <v>ü</v>
      </c>
      <c r="P26" s="226">
        <f t="shared" si="4"/>
        <v>0</v>
      </c>
      <c r="Q26" s="261">
        <f t="shared" si="4"/>
        <v>0</v>
      </c>
      <c r="R26" s="227" t="str">
        <f t="shared" si="5"/>
        <v>ü</v>
      </c>
      <c r="S26" s="330"/>
      <c r="T26" s="61"/>
      <c r="U26" s="36"/>
      <c r="V26" s="27"/>
    </row>
    <row r="27" spans="1:22" customFormat="1" ht="15.75" customHeight="1" x14ac:dyDescent="0.35">
      <c r="A27" s="2"/>
      <c r="B27" s="58"/>
      <c r="C27" s="192" t="str">
        <f>Text!C59</f>
        <v>Gwasanaeth Ieuenctid / Timau Troseddau Ieuenctid</v>
      </c>
      <c r="D27" s="257"/>
      <c r="E27" s="258"/>
      <c r="F27" s="210" t="str">
        <f t="shared" si="0"/>
        <v>ü</v>
      </c>
      <c r="G27" s="277"/>
      <c r="H27" s="278"/>
      <c r="I27" s="199" t="str">
        <f t="shared" si="1"/>
        <v>ü</v>
      </c>
      <c r="J27" s="212"/>
      <c r="K27" s="65"/>
      <c r="L27" s="210" t="str">
        <f t="shared" si="2"/>
        <v>ü</v>
      </c>
      <c r="M27" s="64"/>
      <c r="N27" s="65"/>
      <c r="O27" s="199" t="str">
        <f t="shared" si="3"/>
        <v>ü</v>
      </c>
      <c r="P27" s="226">
        <f t="shared" si="4"/>
        <v>0</v>
      </c>
      <c r="Q27" s="261">
        <f t="shared" si="4"/>
        <v>0</v>
      </c>
      <c r="R27" s="227" t="str">
        <f t="shared" si="5"/>
        <v>ü</v>
      </c>
      <c r="S27" s="330"/>
      <c r="T27" s="61"/>
      <c r="U27" s="36"/>
      <c r="V27" s="27"/>
    </row>
    <row r="28" spans="1:22" customFormat="1" ht="16" thickBot="1" x14ac:dyDescent="0.4">
      <c r="A28" s="2"/>
      <c r="B28" s="32"/>
      <c r="C28" s="191" t="str">
        <f>Text!C60</f>
        <v>Arall (nodwch bob categori ychwanegol a rhifau pob categori yng ngholofn m)</v>
      </c>
      <c r="D28" s="257"/>
      <c r="E28" s="258"/>
      <c r="F28" s="213" t="str">
        <f t="shared" si="0"/>
        <v>ü</v>
      </c>
      <c r="G28" s="279"/>
      <c r="H28" s="280"/>
      <c r="I28" s="200" t="str">
        <f t="shared" si="1"/>
        <v>ü</v>
      </c>
      <c r="J28" s="212"/>
      <c r="K28" s="65"/>
      <c r="L28" s="213" t="str">
        <f t="shared" si="2"/>
        <v>ü</v>
      </c>
      <c r="M28" s="64"/>
      <c r="N28" s="65"/>
      <c r="O28" s="200" t="str">
        <f t="shared" si="3"/>
        <v>ü</v>
      </c>
      <c r="P28" s="228">
        <f t="shared" si="4"/>
        <v>0</v>
      </c>
      <c r="Q28" s="260">
        <f t="shared" si="4"/>
        <v>0</v>
      </c>
      <c r="R28" s="229" t="str">
        <f t="shared" si="5"/>
        <v>ü</v>
      </c>
      <c r="S28" s="331"/>
      <c r="T28" s="129" t="str">
        <f>IF(AND(P28&gt;0, S28=""), "û","ü")</f>
        <v>ü</v>
      </c>
      <c r="U28" s="36"/>
      <c r="V28" s="27"/>
    </row>
    <row r="29" spans="1:22" customFormat="1" ht="42" customHeight="1" thickBot="1" x14ac:dyDescent="0.4">
      <c r="A29" s="2"/>
      <c r="B29" s="66"/>
      <c r="C29" s="193" t="str">
        <f>Text!C61</f>
        <v>Nifer y teuluoedd sydd wedi cwblhau asesiad JAFF (yn ôl asiantaeth gyfeirio)</v>
      </c>
      <c r="D29" s="207">
        <f>SUM(D30:D49)</f>
        <v>0</v>
      </c>
      <c r="E29" s="56">
        <f>SUM(E30:E49)</f>
        <v>0</v>
      </c>
      <c r="F29" s="208" t="str">
        <f t="shared" si="0"/>
        <v>ü</v>
      </c>
      <c r="G29" s="55">
        <f>SUM(G30:G49)</f>
        <v>0</v>
      </c>
      <c r="H29" s="56">
        <f>SUM(H30:H49)</f>
        <v>0</v>
      </c>
      <c r="I29" s="198" t="str">
        <f t="shared" si="1"/>
        <v>ü</v>
      </c>
      <c r="J29" s="207">
        <f>SUM(J30:J49)</f>
        <v>0</v>
      </c>
      <c r="K29" s="56">
        <f>SUM(K30:K49)</f>
        <v>0</v>
      </c>
      <c r="L29" s="208" t="str">
        <f t="shared" si="2"/>
        <v>ü</v>
      </c>
      <c r="M29" s="55">
        <f>SUM(M30:M49)</f>
        <v>0</v>
      </c>
      <c r="N29" s="56">
        <f>SUM(N30:N49)</f>
        <v>0</v>
      </c>
      <c r="O29" s="198" t="str">
        <f t="shared" si="3"/>
        <v>ü</v>
      </c>
      <c r="P29" s="230">
        <f t="shared" si="4"/>
        <v>0</v>
      </c>
      <c r="Q29" s="246">
        <f t="shared" si="4"/>
        <v>0</v>
      </c>
      <c r="R29" s="231" t="str">
        <f t="shared" si="5"/>
        <v>ü</v>
      </c>
      <c r="S29" s="328"/>
      <c r="T29" s="57"/>
      <c r="U29" s="36"/>
      <c r="V29" s="27"/>
    </row>
    <row r="30" spans="1:22" customFormat="1" x14ac:dyDescent="0.35">
      <c r="A30" s="2"/>
      <c r="B30" s="58"/>
      <c r="C30" s="189" t="str">
        <f>Text!C62</f>
        <v>Gwasanaethau cymdeithasol oedolion</v>
      </c>
      <c r="D30" s="262"/>
      <c r="E30" s="263"/>
      <c r="F30" s="210" t="str">
        <f t="shared" si="0"/>
        <v>ü</v>
      </c>
      <c r="G30" s="268"/>
      <c r="H30" s="270"/>
      <c r="I30" s="199" t="str">
        <f t="shared" si="1"/>
        <v>ü</v>
      </c>
      <c r="J30" s="209"/>
      <c r="K30" s="60"/>
      <c r="L30" s="210" t="str">
        <f t="shared" si="2"/>
        <v>ü</v>
      </c>
      <c r="M30" s="59"/>
      <c r="N30" s="60"/>
      <c r="O30" s="199" t="str">
        <f t="shared" si="3"/>
        <v>ü</v>
      </c>
      <c r="P30" s="226">
        <f t="shared" si="4"/>
        <v>0</v>
      </c>
      <c r="Q30" s="252">
        <f t="shared" si="4"/>
        <v>0</v>
      </c>
      <c r="R30" s="227" t="str">
        <f t="shared" si="5"/>
        <v>ü</v>
      </c>
      <c r="S30" s="329"/>
      <c r="T30" s="61"/>
      <c r="U30" s="36"/>
      <c r="V30" s="27"/>
    </row>
    <row r="31" spans="1:22" customFormat="1" x14ac:dyDescent="0.35">
      <c r="A31" s="2"/>
      <c r="B31" s="58"/>
      <c r="C31" s="189" t="str">
        <f>Text!C63</f>
        <v>Gwasanaethau camddefnyddio sylweddau oedolion</v>
      </c>
      <c r="D31" s="262"/>
      <c r="E31" s="263"/>
      <c r="F31" s="210" t="str">
        <f t="shared" si="0"/>
        <v>ü</v>
      </c>
      <c r="G31" s="268"/>
      <c r="H31" s="270"/>
      <c r="I31" s="199" t="str">
        <f t="shared" si="1"/>
        <v>ü</v>
      </c>
      <c r="J31" s="211"/>
      <c r="K31" s="63"/>
      <c r="L31" s="210" t="str">
        <f t="shared" si="2"/>
        <v>ü</v>
      </c>
      <c r="M31" s="59"/>
      <c r="N31" s="63"/>
      <c r="O31" s="199" t="str">
        <f t="shared" si="3"/>
        <v>ü</v>
      </c>
      <c r="P31" s="226">
        <f t="shared" si="4"/>
        <v>0</v>
      </c>
      <c r="Q31" s="261">
        <f t="shared" si="4"/>
        <v>0</v>
      </c>
      <c r="R31" s="227" t="str">
        <f t="shared" si="5"/>
        <v>ü</v>
      </c>
      <c r="S31" s="330"/>
      <c r="T31" s="61"/>
      <c r="U31" s="36"/>
      <c r="V31" s="27"/>
    </row>
    <row r="32" spans="1:22" customFormat="1" x14ac:dyDescent="0.35">
      <c r="A32" s="2"/>
      <c r="B32" s="58"/>
      <c r="C32" s="190" t="str">
        <f>Text!C64</f>
        <v>Gwasanaethau iechyd meddwl plant a'r glasoed</v>
      </c>
      <c r="D32" s="264"/>
      <c r="E32" s="265"/>
      <c r="F32" s="210" t="str">
        <f t="shared" si="0"/>
        <v>ü</v>
      </c>
      <c r="G32" s="269"/>
      <c r="H32" s="270"/>
      <c r="I32" s="199" t="str">
        <f t="shared" si="1"/>
        <v>ü</v>
      </c>
      <c r="J32" s="211"/>
      <c r="K32" s="63"/>
      <c r="L32" s="210" t="str">
        <f t="shared" si="2"/>
        <v>ü</v>
      </c>
      <c r="M32" s="62"/>
      <c r="N32" s="63"/>
      <c r="O32" s="199" t="str">
        <f t="shared" si="3"/>
        <v>ü</v>
      </c>
      <c r="P32" s="226">
        <f t="shared" si="4"/>
        <v>0</v>
      </c>
      <c r="Q32" s="261">
        <f t="shared" si="4"/>
        <v>0</v>
      </c>
      <c r="R32" s="227" t="str">
        <f t="shared" si="5"/>
        <v>ü</v>
      </c>
      <c r="S32" s="330"/>
      <c r="T32" s="61"/>
      <c r="U32" s="36"/>
      <c r="V32" s="27"/>
    </row>
    <row r="33" spans="1:22" customFormat="1" x14ac:dyDescent="0.35">
      <c r="A33" s="2"/>
      <c r="B33" s="58"/>
      <c r="C33" s="190" t="str">
        <f>Text!C65</f>
        <v xml:space="preserve">Gwasanaethau cymdeithasol plant </v>
      </c>
      <c r="D33" s="264"/>
      <c r="E33" s="265"/>
      <c r="F33" s="210" t="str">
        <f t="shared" si="0"/>
        <v>ü</v>
      </c>
      <c r="G33" s="269"/>
      <c r="H33" s="270"/>
      <c r="I33" s="199" t="str">
        <f t="shared" si="1"/>
        <v>ü</v>
      </c>
      <c r="J33" s="211"/>
      <c r="K33" s="63"/>
      <c r="L33" s="210" t="str">
        <f t="shared" si="2"/>
        <v>ü</v>
      </c>
      <c r="M33" s="62"/>
      <c r="N33" s="63"/>
      <c r="O33" s="199" t="str">
        <f t="shared" si="3"/>
        <v>ü</v>
      </c>
      <c r="P33" s="226">
        <f t="shared" si="4"/>
        <v>0</v>
      </c>
      <c r="Q33" s="261">
        <f t="shared" si="4"/>
        <v>0</v>
      </c>
      <c r="R33" s="227" t="str">
        <f t="shared" si="5"/>
        <v>ü</v>
      </c>
      <c r="S33" s="330"/>
      <c r="T33" s="61"/>
      <c r="U33" s="36"/>
      <c r="V33" s="27"/>
    </row>
    <row r="34" spans="1:22" customFormat="1" x14ac:dyDescent="0.35">
      <c r="A34" s="2"/>
      <c r="B34" s="58"/>
      <c r="C34" s="190" t="str">
        <f>Text!C66</f>
        <v>Gwasanaethau cymorth cyflogaeth</v>
      </c>
      <c r="D34" s="264"/>
      <c r="E34" s="265"/>
      <c r="F34" s="210" t="str">
        <f t="shared" si="0"/>
        <v>ü</v>
      </c>
      <c r="G34" s="269"/>
      <c r="H34" s="270"/>
      <c r="I34" s="199" t="str">
        <f t="shared" si="1"/>
        <v>ü</v>
      </c>
      <c r="J34" s="211"/>
      <c r="K34" s="63"/>
      <c r="L34" s="210" t="str">
        <f t="shared" si="2"/>
        <v>ü</v>
      </c>
      <c r="M34" s="62"/>
      <c r="N34" s="63"/>
      <c r="O34" s="199" t="str">
        <f t="shared" si="3"/>
        <v>ü</v>
      </c>
      <c r="P34" s="226">
        <f t="shared" si="4"/>
        <v>0</v>
      </c>
      <c r="Q34" s="261">
        <f t="shared" si="4"/>
        <v>0</v>
      </c>
      <c r="R34" s="227" t="str">
        <f t="shared" si="5"/>
        <v>ü</v>
      </c>
      <c r="S34" s="330"/>
      <c r="T34" s="61"/>
      <c r="U34" s="36"/>
      <c r="V34" s="27"/>
    </row>
    <row r="35" spans="1:22" customFormat="1" x14ac:dyDescent="0.35">
      <c r="A35" s="2"/>
      <c r="B35" s="58"/>
      <c r="C35" s="190" t="str">
        <f>Text!C67</f>
        <v>Prosiectau a Gomisiynwyd gan Teuluoedd yn Gyntaf</v>
      </c>
      <c r="D35" s="264"/>
      <c r="E35" s="265"/>
      <c r="F35" s="210" t="str">
        <f t="shared" si="0"/>
        <v>ü</v>
      </c>
      <c r="G35" s="269"/>
      <c r="H35" s="270"/>
      <c r="I35" s="199" t="str">
        <f t="shared" si="1"/>
        <v>ü</v>
      </c>
      <c r="J35" s="211"/>
      <c r="K35" s="63"/>
      <c r="L35" s="210" t="str">
        <f t="shared" si="2"/>
        <v>ü</v>
      </c>
      <c r="M35" s="62"/>
      <c r="N35" s="63"/>
      <c r="O35" s="199" t="str">
        <f t="shared" si="3"/>
        <v>ü</v>
      </c>
      <c r="P35" s="226">
        <f t="shared" si="4"/>
        <v>0</v>
      </c>
      <c r="Q35" s="261">
        <f t="shared" si="4"/>
        <v>0</v>
      </c>
      <c r="R35" s="227" t="str">
        <f t="shared" si="5"/>
        <v>ü</v>
      </c>
      <c r="S35" s="330"/>
      <c r="T35" s="61"/>
      <c r="U35" s="36"/>
      <c r="V35" s="27"/>
    </row>
    <row r="36" spans="1:22" customFormat="1" x14ac:dyDescent="0.35">
      <c r="A36" s="2"/>
      <c r="B36" s="58"/>
      <c r="C36" s="190" t="str">
        <f>Text!C68</f>
        <v>Dechrau'n Deg</v>
      </c>
      <c r="D36" s="264"/>
      <c r="E36" s="265"/>
      <c r="F36" s="210" t="str">
        <f t="shared" si="0"/>
        <v>ü</v>
      </c>
      <c r="G36" s="269"/>
      <c r="H36" s="270"/>
      <c r="I36" s="199" t="str">
        <f t="shared" si="1"/>
        <v>ü</v>
      </c>
      <c r="J36" s="211"/>
      <c r="K36" s="63"/>
      <c r="L36" s="210" t="str">
        <f t="shared" si="2"/>
        <v>ü</v>
      </c>
      <c r="M36" s="62"/>
      <c r="N36" s="63"/>
      <c r="O36" s="199" t="str">
        <f t="shared" si="3"/>
        <v>ü</v>
      </c>
      <c r="P36" s="226">
        <f t="shared" si="4"/>
        <v>0</v>
      </c>
      <c r="Q36" s="261">
        <f t="shared" si="4"/>
        <v>0</v>
      </c>
      <c r="R36" s="227" t="str">
        <f t="shared" si="5"/>
        <v>ü</v>
      </c>
      <c r="S36" s="330"/>
      <c r="T36" s="61"/>
      <c r="U36" s="36"/>
      <c r="V36" s="27"/>
    </row>
    <row r="37" spans="1:22" customFormat="1" x14ac:dyDescent="0.35">
      <c r="A37" s="2"/>
      <c r="B37" s="58"/>
      <c r="C37" s="190" t="str">
        <f>Text!C69</f>
        <v>Meddygon teulu</v>
      </c>
      <c r="D37" s="264"/>
      <c r="E37" s="265"/>
      <c r="F37" s="210" t="str">
        <f t="shared" si="0"/>
        <v>ü</v>
      </c>
      <c r="G37" s="269"/>
      <c r="H37" s="270"/>
      <c r="I37" s="199" t="str">
        <f t="shared" si="1"/>
        <v>ü</v>
      </c>
      <c r="J37" s="211"/>
      <c r="K37" s="63"/>
      <c r="L37" s="210" t="str">
        <f t="shared" si="2"/>
        <v>ü</v>
      </c>
      <c r="M37" s="62"/>
      <c r="N37" s="63"/>
      <c r="O37" s="199" t="str">
        <f t="shared" si="3"/>
        <v>ü</v>
      </c>
      <c r="P37" s="226">
        <f t="shared" si="4"/>
        <v>0</v>
      </c>
      <c r="Q37" s="261">
        <f t="shared" si="4"/>
        <v>0</v>
      </c>
      <c r="R37" s="227" t="str">
        <f t="shared" si="5"/>
        <v>ü</v>
      </c>
      <c r="S37" s="330"/>
      <c r="T37" s="61"/>
      <c r="U37" s="36"/>
      <c r="V37" s="27"/>
    </row>
    <row r="38" spans="1:22" customFormat="1" x14ac:dyDescent="0.35">
      <c r="A38" s="2"/>
      <c r="B38" s="58"/>
      <c r="C38" s="190" t="str">
        <f>Text!C70</f>
        <v>Ymwelwyr iechyd</v>
      </c>
      <c r="D38" s="264"/>
      <c r="E38" s="265"/>
      <c r="F38" s="210" t="str">
        <f t="shared" si="0"/>
        <v>ü</v>
      </c>
      <c r="G38" s="269"/>
      <c r="H38" s="270"/>
      <c r="I38" s="199" t="str">
        <f t="shared" si="1"/>
        <v>ü</v>
      </c>
      <c r="J38" s="211"/>
      <c r="K38" s="63"/>
      <c r="L38" s="210" t="str">
        <f t="shared" si="2"/>
        <v>ü</v>
      </c>
      <c r="M38" s="62"/>
      <c r="N38" s="63"/>
      <c r="O38" s="199" t="str">
        <f t="shared" si="3"/>
        <v>ü</v>
      </c>
      <c r="P38" s="226">
        <f t="shared" si="4"/>
        <v>0</v>
      </c>
      <c r="Q38" s="261">
        <f t="shared" si="4"/>
        <v>0</v>
      </c>
      <c r="R38" s="227" t="str">
        <f t="shared" si="5"/>
        <v>ü</v>
      </c>
      <c r="S38" s="330"/>
      <c r="T38" s="61"/>
      <c r="U38" s="36"/>
      <c r="V38" s="27"/>
    </row>
    <row r="39" spans="1:22" customFormat="1" x14ac:dyDescent="0.35">
      <c r="A39" s="2"/>
      <c r="B39" s="58"/>
      <c r="C39" s="190" t="str">
        <f>Text!C71</f>
        <v>Gwasanaethau tai</v>
      </c>
      <c r="D39" s="264"/>
      <c r="E39" s="265"/>
      <c r="F39" s="210" t="str">
        <f t="shared" si="0"/>
        <v>ü</v>
      </c>
      <c r="G39" s="269"/>
      <c r="H39" s="270"/>
      <c r="I39" s="199" t="str">
        <f t="shared" si="1"/>
        <v>ü</v>
      </c>
      <c r="J39" s="211"/>
      <c r="K39" s="63"/>
      <c r="L39" s="210" t="str">
        <f t="shared" si="2"/>
        <v>ü</v>
      </c>
      <c r="M39" s="62"/>
      <c r="N39" s="63"/>
      <c r="O39" s="199" t="str">
        <f t="shared" si="3"/>
        <v>ü</v>
      </c>
      <c r="P39" s="226">
        <f t="shared" si="4"/>
        <v>0</v>
      </c>
      <c r="Q39" s="261">
        <f t="shared" si="4"/>
        <v>0</v>
      </c>
      <c r="R39" s="227" t="str">
        <f t="shared" si="5"/>
        <v>ü</v>
      </c>
      <c r="S39" s="330"/>
      <c r="T39" s="61"/>
      <c r="U39" s="36"/>
      <c r="V39" s="27"/>
    </row>
    <row r="40" spans="1:22" customFormat="1" x14ac:dyDescent="0.35">
      <c r="A40" s="2"/>
      <c r="B40" s="58"/>
      <c r="C40" s="190" t="str">
        <f>Text!C72</f>
        <v>Gwasanaethau addysg Awdurdodau Lleol (ble na chofnodwyd yn rhywle arall)</v>
      </c>
      <c r="D40" s="264"/>
      <c r="E40" s="265"/>
      <c r="F40" s="210" t="str">
        <f t="shared" ref="F40:F62" si="6">IF(E40&gt;D40,"!","ü")</f>
        <v>ü</v>
      </c>
      <c r="G40" s="269"/>
      <c r="H40" s="270"/>
      <c r="I40" s="199" t="str">
        <f t="shared" ref="I40:I62" si="7">IF(H40&gt;G40,"!","ü")</f>
        <v>ü</v>
      </c>
      <c r="J40" s="211"/>
      <c r="K40" s="63"/>
      <c r="L40" s="210" t="str">
        <f t="shared" ref="L40:L62" si="8">IF(K40&gt;J40,"!","ü")</f>
        <v>ü</v>
      </c>
      <c r="M40" s="62"/>
      <c r="N40" s="63"/>
      <c r="O40" s="199" t="str">
        <f t="shared" ref="O40:O62" si="9">IF(N40&gt;M40,"!","ü")</f>
        <v>ü</v>
      </c>
      <c r="P40" s="226">
        <f t="shared" ref="P40:Q61" si="10">D40+G40+J40+M40</f>
        <v>0</v>
      </c>
      <c r="Q40" s="261">
        <f t="shared" si="10"/>
        <v>0</v>
      </c>
      <c r="R40" s="227" t="str">
        <f t="shared" ref="R40:R62" si="11">IF(AND(OR(F40="!", I40="!", L40="!", O40="!"), S40=""), "û","ü")</f>
        <v>ü</v>
      </c>
      <c r="S40" s="330"/>
      <c r="T40" s="61"/>
      <c r="U40" s="36"/>
      <c r="V40" s="27"/>
    </row>
    <row r="41" spans="1:22" customFormat="1" x14ac:dyDescent="0.35">
      <c r="A41" s="2"/>
      <c r="B41" s="58"/>
      <c r="C41" s="191" t="str">
        <f>Text!C73</f>
        <v>Heddlu</v>
      </c>
      <c r="D41" s="264"/>
      <c r="E41" s="265"/>
      <c r="F41" s="210" t="str">
        <f t="shared" si="6"/>
        <v>ü</v>
      </c>
      <c r="G41" s="269"/>
      <c r="H41" s="270"/>
      <c r="I41" s="199" t="str">
        <f t="shared" si="7"/>
        <v>ü</v>
      </c>
      <c r="J41" s="211"/>
      <c r="K41" s="63"/>
      <c r="L41" s="210" t="str">
        <f t="shared" si="8"/>
        <v>ü</v>
      </c>
      <c r="M41" s="62"/>
      <c r="N41" s="63"/>
      <c r="O41" s="199" t="str">
        <f t="shared" si="9"/>
        <v>ü</v>
      </c>
      <c r="P41" s="226">
        <f t="shared" si="10"/>
        <v>0</v>
      </c>
      <c r="Q41" s="261">
        <f t="shared" si="10"/>
        <v>0</v>
      </c>
      <c r="R41" s="227" t="str">
        <f t="shared" si="11"/>
        <v>ü</v>
      </c>
      <c r="S41" s="330"/>
      <c r="T41" s="61"/>
      <c r="U41" s="36"/>
      <c r="V41" s="27"/>
    </row>
    <row r="42" spans="1:22" customFormat="1" x14ac:dyDescent="0.35">
      <c r="A42" s="2"/>
      <c r="B42" s="58"/>
      <c r="C42" s="191" t="str">
        <f>Text!C74</f>
        <v>Gwasanaethau gofal sylfaenol (ble na chofnodwyd yn rhywle arall)</v>
      </c>
      <c r="D42" s="264"/>
      <c r="E42" s="265"/>
      <c r="F42" s="210" t="str">
        <f t="shared" si="6"/>
        <v>ü</v>
      </c>
      <c r="G42" s="269"/>
      <c r="H42" s="270"/>
      <c r="I42" s="199" t="str">
        <f t="shared" si="7"/>
        <v>ü</v>
      </c>
      <c r="J42" s="211"/>
      <c r="K42" s="63"/>
      <c r="L42" s="210" t="str">
        <f t="shared" si="8"/>
        <v>ü</v>
      </c>
      <c r="M42" s="62"/>
      <c r="N42" s="63"/>
      <c r="O42" s="199" t="str">
        <f t="shared" si="9"/>
        <v>ü</v>
      </c>
      <c r="P42" s="226">
        <f t="shared" si="10"/>
        <v>0</v>
      </c>
      <c r="Q42" s="261">
        <f t="shared" si="10"/>
        <v>0</v>
      </c>
      <c r="R42" s="227" t="str">
        <f t="shared" si="11"/>
        <v>ü</v>
      </c>
      <c r="S42" s="330"/>
      <c r="T42" s="61"/>
      <c r="U42" s="36"/>
      <c r="V42" s="27"/>
    </row>
    <row r="43" spans="1:22" customFormat="1" x14ac:dyDescent="0.35">
      <c r="A43" s="2"/>
      <c r="B43" s="58"/>
      <c r="C43" s="191" t="str">
        <f>Text!C75</f>
        <v>Gwasanaethau Prawf</v>
      </c>
      <c r="D43" s="264"/>
      <c r="E43" s="265"/>
      <c r="F43" s="210" t="str">
        <f t="shared" si="6"/>
        <v>ü</v>
      </c>
      <c r="G43" s="269"/>
      <c r="H43" s="270"/>
      <c r="I43" s="199" t="str">
        <f t="shared" si="7"/>
        <v>ü</v>
      </c>
      <c r="J43" s="211"/>
      <c r="K43" s="63"/>
      <c r="L43" s="210" t="str">
        <f t="shared" si="8"/>
        <v>ü</v>
      </c>
      <c r="M43" s="62"/>
      <c r="N43" s="63"/>
      <c r="O43" s="199" t="str">
        <f t="shared" si="9"/>
        <v>ü</v>
      </c>
      <c r="P43" s="226">
        <f t="shared" si="10"/>
        <v>0</v>
      </c>
      <c r="Q43" s="261">
        <f t="shared" si="10"/>
        <v>0</v>
      </c>
      <c r="R43" s="227" t="str">
        <f t="shared" si="11"/>
        <v>ü</v>
      </c>
      <c r="S43" s="330"/>
      <c r="T43" s="61"/>
      <c r="U43" s="36"/>
      <c r="V43" s="27"/>
    </row>
    <row r="44" spans="1:22" customFormat="1" x14ac:dyDescent="0.35">
      <c r="A44" s="2"/>
      <c r="B44" s="58"/>
      <c r="C44" s="191" t="str">
        <f>Text!C76</f>
        <v>Ysgolion - gynradd</v>
      </c>
      <c r="D44" s="264"/>
      <c r="E44" s="265"/>
      <c r="F44" s="210" t="str">
        <f t="shared" si="6"/>
        <v>ü</v>
      </c>
      <c r="G44" s="269"/>
      <c r="H44" s="270"/>
      <c r="I44" s="199" t="str">
        <f t="shared" si="7"/>
        <v>ü</v>
      </c>
      <c r="J44" s="211"/>
      <c r="K44" s="63"/>
      <c r="L44" s="210" t="str">
        <f t="shared" si="8"/>
        <v>ü</v>
      </c>
      <c r="M44" s="62"/>
      <c r="N44" s="63"/>
      <c r="O44" s="199" t="str">
        <f t="shared" si="9"/>
        <v>ü</v>
      </c>
      <c r="P44" s="226">
        <f t="shared" si="10"/>
        <v>0</v>
      </c>
      <c r="Q44" s="261">
        <f t="shared" si="10"/>
        <v>0</v>
      </c>
      <c r="R44" s="227" t="str">
        <f t="shared" si="11"/>
        <v>ü</v>
      </c>
      <c r="S44" s="330"/>
      <c r="T44" s="61"/>
      <c r="U44" s="36"/>
      <c r="V44" s="27"/>
    </row>
    <row r="45" spans="1:22" customFormat="1" x14ac:dyDescent="0.35">
      <c r="A45" s="2"/>
      <c r="B45" s="58"/>
      <c r="C45" s="191" t="str">
        <f>Text!C77</f>
        <v>Ysgolion - uwchradd</v>
      </c>
      <c r="D45" s="266"/>
      <c r="E45" s="267"/>
      <c r="F45" s="210" t="str">
        <f t="shared" si="6"/>
        <v>ü</v>
      </c>
      <c r="G45" s="271"/>
      <c r="H45" s="272"/>
      <c r="I45" s="199" t="str">
        <f t="shared" si="7"/>
        <v>ü</v>
      </c>
      <c r="J45" s="212"/>
      <c r="K45" s="65"/>
      <c r="L45" s="210" t="str">
        <f t="shared" si="8"/>
        <v>ü</v>
      </c>
      <c r="M45" s="64"/>
      <c r="N45" s="65"/>
      <c r="O45" s="199" t="str">
        <f t="shared" si="9"/>
        <v>ü</v>
      </c>
      <c r="P45" s="226">
        <f t="shared" si="10"/>
        <v>0</v>
      </c>
      <c r="Q45" s="261">
        <f t="shared" si="10"/>
        <v>0</v>
      </c>
      <c r="R45" s="227" t="str">
        <f t="shared" si="11"/>
        <v>ü</v>
      </c>
      <c r="S45" s="330"/>
      <c r="T45" s="61"/>
      <c r="U45" s="36"/>
      <c r="V45" s="27"/>
    </row>
    <row r="46" spans="1:22" customFormat="1" x14ac:dyDescent="0.35">
      <c r="A46" s="2"/>
      <c r="B46" s="58"/>
      <c r="C46" s="191" t="str">
        <f>Text!C78</f>
        <v>Hunanatgyfeiriad</v>
      </c>
      <c r="D46" s="266"/>
      <c r="E46" s="267"/>
      <c r="F46" s="210" t="str">
        <f t="shared" si="6"/>
        <v>ü</v>
      </c>
      <c r="G46" s="271"/>
      <c r="H46" s="272"/>
      <c r="I46" s="199" t="str">
        <f t="shared" si="7"/>
        <v>ü</v>
      </c>
      <c r="J46" s="212"/>
      <c r="K46" s="65"/>
      <c r="L46" s="210" t="str">
        <f t="shared" si="8"/>
        <v>ü</v>
      </c>
      <c r="M46" s="64"/>
      <c r="N46" s="65"/>
      <c r="O46" s="199" t="str">
        <f t="shared" si="9"/>
        <v>ü</v>
      </c>
      <c r="P46" s="226">
        <f t="shared" si="10"/>
        <v>0</v>
      </c>
      <c r="Q46" s="261">
        <f t="shared" si="10"/>
        <v>0</v>
      </c>
      <c r="R46" s="227" t="str">
        <f t="shared" si="11"/>
        <v>ü</v>
      </c>
      <c r="S46" s="330"/>
      <c r="T46" s="61"/>
      <c r="U46" s="36"/>
      <c r="V46" s="27"/>
    </row>
    <row r="47" spans="1:22" customFormat="1" x14ac:dyDescent="0.35">
      <c r="A47" s="2"/>
      <c r="B47" s="58"/>
      <c r="C47" s="190" t="str">
        <f>Text!C79</f>
        <v>Sefydliadau'r Trydydd Sector</v>
      </c>
      <c r="D47" s="266"/>
      <c r="E47" s="267"/>
      <c r="F47" s="210" t="str">
        <f t="shared" si="6"/>
        <v>ü</v>
      </c>
      <c r="G47" s="271"/>
      <c r="H47" s="272"/>
      <c r="I47" s="199" t="str">
        <f t="shared" si="7"/>
        <v>ü</v>
      </c>
      <c r="J47" s="212"/>
      <c r="K47" s="65"/>
      <c r="L47" s="210" t="str">
        <f t="shared" si="8"/>
        <v>ü</v>
      </c>
      <c r="M47" s="64"/>
      <c r="N47" s="65"/>
      <c r="O47" s="199" t="str">
        <f t="shared" si="9"/>
        <v>ü</v>
      </c>
      <c r="P47" s="226">
        <f t="shared" si="10"/>
        <v>0</v>
      </c>
      <c r="Q47" s="261">
        <f t="shared" si="10"/>
        <v>0</v>
      </c>
      <c r="R47" s="227" t="str">
        <f t="shared" si="11"/>
        <v>ü</v>
      </c>
      <c r="S47" s="330"/>
      <c r="T47" s="61"/>
      <c r="U47" s="36"/>
      <c r="V47" s="27"/>
    </row>
    <row r="48" spans="1:22" customFormat="1" x14ac:dyDescent="0.35">
      <c r="A48" s="2"/>
      <c r="B48" s="58"/>
      <c r="C48" s="192" t="str">
        <f>Text!C80</f>
        <v>Gwasanaeth Ieuenctid / Timau Troseddau Ieuenctid</v>
      </c>
      <c r="D48" s="266"/>
      <c r="E48" s="267"/>
      <c r="F48" s="210" t="str">
        <f t="shared" si="6"/>
        <v>ü</v>
      </c>
      <c r="G48" s="271"/>
      <c r="H48" s="272"/>
      <c r="I48" s="199" t="str">
        <f t="shared" si="7"/>
        <v>ü</v>
      </c>
      <c r="J48" s="212"/>
      <c r="K48" s="65"/>
      <c r="L48" s="210" t="str">
        <f t="shared" si="8"/>
        <v>ü</v>
      </c>
      <c r="M48" s="64"/>
      <c r="N48" s="65"/>
      <c r="O48" s="199" t="str">
        <f t="shared" si="9"/>
        <v>ü</v>
      </c>
      <c r="P48" s="226">
        <f t="shared" si="10"/>
        <v>0</v>
      </c>
      <c r="Q48" s="261">
        <f t="shared" si="10"/>
        <v>0</v>
      </c>
      <c r="R48" s="227" t="str">
        <f t="shared" si="11"/>
        <v>ü</v>
      </c>
      <c r="S48" s="330"/>
      <c r="T48" s="61"/>
      <c r="U48" s="36"/>
      <c r="V48" s="27"/>
    </row>
    <row r="49" spans="1:22" customFormat="1" ht="16" thickBot="1" x14ac:dyDescent="0.4">
      <c r="A49" s="2"/>
      <c r="B49" s="32"/>
      <c r="C49" s="191" t="str">
        <f>Text!C81</f>
        <v>Arall (nodwch bob categori ychwanegol a rhifau pob categori yng ngholofn m)</v>
      </c>
      <c r="D49" s="266"/>
      <c r="E49" s="267"/>
      <c r="F49" s="213" t="str">
        <f t="shared" si="6"/>
        <v>ü</v>
      </c>
      <c r="G49" s="271"/>
      <c r="H49" s="272"/>
      <c r="I49" s="200" t="str">
        <f t="shared" si="7"/>
        <v>ü</v>
      </c>
      <c r="J49" s="212"/>
      <c r="K49" s="65"/>
      <c r="L49" s="213" t="str">
        <f t="shared" si="8"/>
        <v>ü</v>
      </c>
      <c r="M49" s="64"/>
      <c r="N49" s="65"/>
      <c r="O49" s="200" t="str">
        <f t="shared" si="9"/>
        <v>ü</v>
      </c>
      <c r="P49" s="228">
        <f t="shared" si="10"/>
        <v>0</v>
      </c>
      <c r="Q49" s="260">
        <f t="shared" si="10"/>
        <v>0</v>
      </c>
      <c r="R49" s="229" t="str">
        <f t="shared" si="11"/>
        <v>ü</v>
      </c>
      <c r="S49" s="331"/>
      <c r="T49" s="129" t="str">
        <f>IF(AND(P49&gt;0, S49=""), "û","ü")</f>
        <v>ü</v>
      </c>
      <c r="U49" s="36"/>
      <c r="V49" s="27"/>
    </row>
    <row r="50" spans="1:22" customFormat="1" ht="42" customHeight="1" thickBot="1" x14ac:dyDescent="0.4">
      <c r="A50" s="2"/>
      <c r="B50" s="66"/>
      <c r="C50" s="188" t="str">
        <f>Text!C82</f>
        <v>Nifer y teuluoedd a lofnododd gynllun gweithredu TAF</v>
      </c>
      <c r="D50" s="326"/>
      <c r="E50" s="327"/>
      <c r="F50" s="208" t="str">
        <f t="shared" si="6"/>
        <v>ü</v>
      </c>
      <c r="G50" s="326"/>
      <c r="H50" s="327"/>
      <c r="I50" s="198" t="str">
        <f t="shared" si="7"/>
        <v>ü</v>
      </c>
      <c r="J50" s="243"/>
      <c r="K50" s="247"/>
      <c r="L50" s="208" t="str">
        <f t="shared" si="8"/>
        <v>ü</v>
      </c>
      <c r="M50" s="248"/>
      <c r="N50" s="247"/>
      <c r="O50" s="198" t="str">
        <f t="shared" si="9"/>
        <v>ü</v>
      </c>
      <c r="P50" s="230">
        <f t="shared" si="10"/>
        <v>0</v>
      </c>
      <c r="Q50" s="246">
        <f t="shared" si="10"/>
        <v>0</v>
      </c>
      <c r="R50" s="231" t="str">
        <f t="shared" si="11"/>
        <v>ü</v>
      </c>
      <c r="S50" s="328"/>
      <c r="T50" s="57"/>
      <c r="U50" s="36"/>
      <c r="V50" s="27"/>
    </row>
    <row r="51" spans="1:22" customFormat="1" ht="42" customHeight="1" thickBot="1" x14ac:dyDescent="0.4">
      <c r="A51" s="2"/>
      <c r="B51" s="67"/>
      <c r="C51" s="194" t="str">
        <f>Text!C83</f>
        <v>Canlyniad cynllun gweithredu TAF - Nifer y cynlluniau gweithredu TAF a gaewyd (lle mae teulu wedi llofnodi cynllun gweithredu TAF)</v>
      </c>
      <c r="D51" s="207">
        <f>SUM(D52:D58)</f>
        <v>0</v>
      </c>
      <c r="E51" s="56">
        <f>SUM(E52:E58)</f>
        <v>0</v>
      </c>
      <c r="F51" s="208" t="str">
        <f t="shared" si="6"/>
        <v>ü</v>
      </c>
      <c r="G51" s="55">
        <f>SUM(G52:G58)</f>
        <v>0</v>
      </c>
      <c r="H51" s="56">
        <f>SUM(H52:H58)</f>
        <v>0</v>
      </c>
      <c r="I51" s="198" t="str">
        <f t="shared" si="7"/>
        <v>ü</v>
      </c>
      <c r="J51" s="207">
        <f>SUM(J52:J58)</f>
        <v>0</v>
      </c>
      <c r="K51" s="56">
        <f>SUM(K52:K58)</f>
        <v>0</v>
      </c>
      <c r="L51" s="208" t="str">
        <f t="shared" si="8"/>
        <v>ü</v>
      </c>
      <c r="M51" s="55">
        <f>SUM(M52:M58)</f>
        <v>0</v>
      </c>
      <c r="N51" s="56">
        <f>SUM(N52:N58)</f>
        <v>0</v>
      </c>
      <c r="O51" s="198" t="str">
        <f t="shared" si="9"/>
        <v>ü</v>
      </c>
      <c r="P51" s="230">
        <f t="shared" si="10"/>
        <v>0</v>
      </c>
      <c r="Q51" s="246">
        <f t="shared" si="10"/>
        <v>0</v>
      </c>
      <c r="R51" s="231" t="str">
        <f t="shared" si="11"/>
        <v>ü</v>
      </c>
      <c r="S51" s="328"/>
      <c r="T51" s="57"/>
      <c r="U51" s="36"/>
      <c r="V51" s="27"/>
    </row>
    <row r="52" spans="1:22" customFormat="1" x14ac:dyDescent="0.35">
      <c r="A52" s="2"/>
      <c r="B52" s="58"/>
      <c r="C52" s="195" t="str">
        <f>Text!C84</f>
        <v xml:space="preserve">y caewyd eu cynllun gweithredu TAF gyda chanlyniad llwyddiannus </v>
      </c>
      <c r="D52" s="281"/>
      <c r="E52" s="282"/>
      <c r="F52" s="210" t="str">
        <f t="shared" si="6"/>
        <v>ü</v>
      </c>
      <c r="G52" s="294"/>
      <c r="H52" s="295"/>
      <c r="I52" s="199" t="str">
        <f t="shared" si="7"/>
        <v>ü</v>
      </c>
      <c r="J52" s="209"/>
      <c r="K52" s="60"/>
      <c r="L52" s="210" t="str">
        <f t="shared" si="8"/>
        <v>ü</v>
      </c>
      <c r="M52" s="59"/>
      <c r="N52" s="60"/>
      <c r="O52" s="199" t="str">
        <f t="shared" si="9"/>
        <v>ü</v>
      </c>
      <c r="P52" s="226">
        <f t="shared" si="10"/>
        <v>0</v>
      </c>
      <c r="Q52" s="252">
        <f t="shared" si="10"/>
        <v>0</v>
      </c>
      <c r="R52" s="227" t="str">
        <f t="shared" si="11"/>
        <v>ü</v>
      </c>
      <c r="S52" s="329"/>
      <c r="T52" s="61"/>
      <c r="U52" s="36"/>
      <c r="V52" s="27"/>
    </row>
    <row r="53" spans="1:22" customFormat="1" x14ac:dyDescent="0.35">
      <c r="A53" s="2"/>
      <c r="B53" s="58"/>
      <c r="C53" s="191" t="str">
        <f>Text!C85</f>
        <v>y caewyd eu cynllun am fod y teulu wedi tynnu allan</v>
      </c>
      <c r="D53" s="283"/>
      <c r="E53" s="284"/>
      <c r="F53" s="210" t="str">
        <f t="shared" si="6"/>
        <v>ü</v>
      </c>
      <c r="G53" s="296"/>
      <c r="H53" s="297"/>
      <c r="I53" s="199" t="str">
        <f t="shared" si="7"/>
        <v>ü</v>
      </c>
      <c r="J53" s="211"/>
      <c r="K53" s="63"/>
      <c r="L53" s="210" t="str">
        <f t="shared" si="8"/>
        <v>ü</v>
      </c>
      <c r="M53" s="62"/>
      <c r="N53" s="63"/>
      <c r="O53" s="199" t="str">
        <f t="shared" si="9"/>
        <v>ü</v>
      </c>
      <c r="P53" s="226">
        <f t="shared" si="10"/>
        <v>0</v>
      </c>
      <c r="Q53" s="261">
        <f t="shared" si="10"/>
        <v>0</v>
      </c>
      <c r="R53" s="227" t="str">
        <f t="shared" si="11"/>
        <v>ü</v>
      </c>
      <c r="S53" s="330"/>
      <c r="T53" s="61"/>
      <c r="U53" s="36"/>
      <c r="V53" s="27"/>
    </row>
    <row r="54" spans="1:22" customFormat="1" x14ac:dyDescent="0.35">
      <c r="A54" s="2"/>
      <c r="B54" s="58"/>
      <c r="C54" s="191" t="str">
        <f>Text!C86</f>
        <v>y caewyd eu cynllun oherwydd diffyg cyfranogiad</v>
      </c>
      <c r="D54" s="283"/>
      <c r="E54" s="284"/>
      <c r="F54" s="210" t="str">
        <f t="shared" si="6"/>
        <v>ü</v>
      </c>
      <c r="G54" s="296"/>
      <c r="H54" s="297"/>
      <c r="I54" s="199" t="str">
        <f t="shared" si="7"/>
        <v>ü</v>
      </c>
      <c r="J54" s="211"/>
      <c r="K54" s="63"/>
      <c r="L54" s="210" t="str">
        <f t="shared" si="8"/>
        <v>ü</v>
      </c>
      <c r="M54" s="62"/>
      <c r="N54" s="63"/>
      <c r="O54" s="199" t="str">
        <f t="shared" si="9"/>
        <v>ü</v>
      </c>
      <c r="P54" s="226">
        <f t="shared" si="10"/>
        <v>0</v>
      </c>
      <c r="Q54" s="261">
        <f t="shared" si="10"/>
        <v>0</v>
      </c>
      <c r="R54" s="227" t="str">
        <f t="shared" si="11"/>
        <v>ü</v>
      </c>
      <c r="S54" s="330"/>
      <c r="T54" s="61"/>
      <c r="U54" s="36"/>
      <c r="V54" s="27"/>
    </row>
    <row r="55" spans="1:22" customFormat="1" ht="16.5" customHeight="1" x14ac:dyDescent="0.35">
      <c r="A55" s="2"/>
      <c r="B55" s="58"/>
      <c r="C55" s="191" t="str">
        <f>Text!C87</f>
        <v xml:space="preserve">y caewyd eu cynllun am fod y teulu wedi symud o ardal yr ALl ac wedi'u hatgyfeirio i ALl arall  </v>
      </c>
      <c r="D55" s="283"/>
      <c r="E55" s="284"/>
      <c r="F55" s="210" t="str">
        <f t="shared" si="6"/>
        <v>ü</v>
      </c>
      <c r="G55" s="296"/>
      <c r="H55" s="297"/>
      <c r="I55" s="199" t="str">
        <f t="shared" si="7"/>
        <v>ü</v>
      </c>
      <c r="J55" s="211"/>
      <c r="K55" s="63"/>
      <c r="L55" s="210" t="str">
        <f t="shared" si="8"/>
        <v>ü</v>
      </c>
      <c r="M55" s="62"/>
      <c r="N55" s="63"/>
      <c r="O55" s="199" t="str">
        <f t="shared" si="9"/>
        <v>ü</v>
      </c>
      <c r="P55" s="226">
        <f t="shared" si="10"/>
        <v>0</v>
      </c>
      <c r="Q55" s="261">
        <f t="shared" si="10"/>
        <v>0</v>
      </c>
      <c r="R55" s="227" t="str">
        <f t="shared" si="11"/>
        <v>ü</v>
      </c>
      <c r="S55" s="330"/>
      <c r="T55" s="61"/>
      <c r="U55" s="36"/>
      <c r="V55" s="27"/>
    </row>
    <row r="56" spans="1:22" customFormat="1" x14ac:dyDescent="0.35">
      <c r="A56" s="2"/>
      <c r="B56" s="58"/>
      <c r="C56" s="191" t="str">
        <f>Text!C88</f>
        <v>a atgyfeiriwyd i wasanaeth statudol</v>
      </c>
      <c r="D56" s="286"/>
      <c r="E56" s="287"/>
      <c r="F56" s="210" t="str">
        <f t="shared" si="6"/>
        <v>ü</v>
      </c>
      <c r="G56" s="299"/>
      <c r="H56" s="300"/>
      <c r="I56" s="199" t="str">
        <f t="shared" si="7"/>
        <v>ü</v>
      </c>
      <c r="J56" s="212"/>
      <c r="K56" s="65"/>
      <c r="L56" s="210" t="str">
        <f t="shared" si="8"/>
        <v>ü</v>
      </c>
      <c r="M56" s="64"/>
      <c r="N56" s="65"/>
      <c r="O56" s="199" t="str">
        <f t="shared" si="9"/>
        <v>ü</v>
      </c>
      <c r="P56" s="226">
        <f t="shared" si="10"/>
        <v>0</v>
      </c>
      <c r="Q56" s="261">
        <f t="shared" si="10"/>
        <v>0</v>
      </c>
      <c r="R56" s="227" t="str">
        <f t="shared" si="11"/>
        <v>ü</v>
      </c>
      <c r="S56" s="330"/>
      <c r="T56" s="61"/>
      <c r="U56" s="36"/>
      <c r="V56" s="27"/>
    </row>
    <row r="57" spans="1:22" customFormat="1" x14ac:dyDescent="0.35">
      <c r="A57" s="2"/>
      <c r="B57" s="68"/>
      <c r="C57" s="191" t="str">
        <f>Text!C89</f>
        <v>a atgyfeiriwyd ar gyfer ymyrraeth gan un asiantaeth</v>
      </c>
      <c r="D57" s="286"/>
      <c r="E57" s="287"/>
      <c r="F57" s="210" t="str">
        <f t="shared" si="6"/>
        <v>ü</v>
      </c>
      <c r="G57" s="299"/>
      <c r="H57" s="300"/>
      <c r="I57" s="199" t="str">
        <f t="shared" si="7"/>
        <v>ü</v>
      </c>
      <c r="J57" s="212"/>
      <c r="K57" s="65"/>
      <c r="L57" s="210" t="str">
        <f t="shared" si="8"/>
        <v>ü</v>
      </c>
      <c r="M57" s="64"/>
      <c r="N57" s="65"/>
      <c r="O57" s="199" t="str">
        <f t="shared" si="9"/>
        <v>ü</v>
      </c>
      <c r="P57" s="226">
        <f t="shared" si="10"/>
        <v>0</v>
      </c>
      <c r="Q57" s="261">
        <f t="shared" si="10"/>
        <v>0</v>
      </c>
      <c r="R57" s="227" t="str">
        <f t="shared" si="11"/>
        <v>ü</v>
      </c>
      <c r="S57" s="330"/>
      <c r="T57" s="61"/>
      <c r="U57" s="36"/>
      <c r="V57" s="27"/>
    </row>
    <row r="58" spans="1:22" customFormat="1" ht="31.5" thickBot="1" x14ac:dyDescent="0.4">
      <c r="A58" s="2"/>
      <c r="B58" s="58"/>
      <c r="C58" s="191" t="str">
        <f>Text!C90</f>
        <v>y caewyd eu cynllun am resymau eraill (nodwch bob categori ychwanegol a rhif pob categori yng ngholofn m)</v>
      </c>
      <c r="D58" s="288"/>
      <c r="E58" s="287"/>
      <c r="F58" s="213" t="str">
        <f t="shared" si="6"/>
        <v>ü</v>
      </c>
      <c r="G58" s="301"/>
      <c r="H58" s="300"/>
      <c r="I58" s="200" t="str">
        <f t="shared" si="7"/>
        <v>ü</v>
      </c>
      <c r="J58" s="212"/>
      <c r="K58" s="65"/>
      <c r="L58" s="213" t="str">
        <f t="shared" si="8"/>
        <v>ü</v>
      </c>
      <c r="M58" s="69"/>
      <c r="N58" s="65"/>
      <c r="O58" s="200" t="str">
        <f t="shared" si="9"/>
        <v>ü</v>
      </c>
      <c r="P58" s="228">
        <f t="shared" si="10"/>
        <v>0</v>
      </c>
      <c r="Q58" s="260">
        <f t="shared" si="10"/>
        <v>0</v>
      </c>
      <c r="R58" s="229" t="str">
        <f t="shared" si="11"/>
        <v>ü</v>
      </c>
      <c r="S58" s="331"/>
      <c r="T58" s="129" t="str">
        <f>IF(AND(P58&gt;0, S58=""), "û","ü")</f>
        <v>ü</v>
      </c>
      <c r="U58" s="36"/>
      <c r="V58" s="27"/>
    </row>
    <row r="59" spans="1:22" customFormat="1" ht="17.25" customHeight="1" x14ac:dyDescent="0.35">
      <c r="A59" s="2"/>
      <c r="B59" s="70"/>
      <c r="C59" s="195" t="str">
        <f>Text!C91</f>
        <v>Nifer yr achosion TAF a gaewyd rhwng 0 a 6 mis ar ôl llofnodi cynllun gweithredu TAF</v>
      </c>
      <c r="D59" s="290"/>
      <c r="E59" s="291"/>
      <c r="F59" s="215" t="str">
        <f t="shared" si="6"/>
        <v>ü</v>
      </c>
      <c r="G59" s="303"/>
      <c r="H59" s="304"/>
      <c r="I59" s="201" t="str">
        <f t="shared" si="7"/>
        <v>ü</v>
      </c>
      <c r="J59" s="214"/>
      <c r="K59" s="72"/>
      <c r="L59" s="215" t="str">
        <f t="shared" si="8"/>
        <v>ü</v>
      </c>
      <c r="M59" s="71"/>
      <c r="N59" s="72"/>
      <c r="O59" s="201" t="str">
        <f t="shared" si="9"/>
        <v>ü</v>
      </c>
      <c r="P59" s="232">
        <f t="shared" si="10"/>
        <v>0</v>
      </c>
      <c r="Q59" s="252">
        <f t="shared" si="10"/>
        <v>0</v>
      </c>
      <c r="R59" s="233" t="str">
        <f t="shared" si="11"/>
        <v>ü</v>
      </c>
      <c r="S59" s="332"/>
      <c r="T59" s="57"/>
      <c r="U59" s="36"/>
      <c r="V59" s="27"/>
    </row>
    <row r="60" spans="1:22" customFormat="1" ht="17.25" customHeight="1" x14ac:dyDescent="0.35">
      <c r="A60" s="2"/>
      <c r="B60" s="70"/>
      <c r="C60" s="191" t="str">
        <f>Text!C92</f>
        <v>Nifer yr achosion TAF a gaewyd rhwng 7 a 12 mis ar ôl llofnodi cynllun gweithredu TAF</v>
      </c>
      <c r="D60" s="292"/>
      <c r="E60" s="285"/>
      <c r="F60" s="210" t="str">
        <f t="shared" si="6"/>
        <v>ü</v>
      </c>
      <c r="G60" s="305"/>
      <c r="H60" s="298"/>
      <c r="I60" s="199" t="str">
        <f t="shared" si="7"/>
        <v>ü</v>
      </c>
      <c r="J60" s="216"/>
      <c r="K60" s="63"/>
      <c r="L60" s="210" t="str">
        <f t="shared" si="8"/>
        <v>ü</v>
      </c>
      <c r="M60" s="73"/>
      <c r="N60" s="63"/>
      <c r="O60" s="199" t="str">
        <f t="shared" si="9"/>
        <v>ü</v>
      </c>
      <c r="P60" s="234">
        <f t="shared" si="10"/>
        <v>0</v>
      </c>
      <c r="Q60" s="261">
        <f t="shared" si="10"/>
        <v>0</v>
      </c>
      <c r="R60" s="227" t="str">
        <f t="shared" si="11"/>
        <v>ü</v>
      </c>
      <c r="S60" s="333"/>
      <c r="T60" s="57"/>
      <c r="U60" s="36"/>
      <c r="V60" s="27"/>
    </row>
    <row r="61" spans="1:22" customFormat="1" ht="17.25" customHeight="1" thickBot="1" x14ac:dyDescent="0.4">
      <c r="A61" s="2"/>
      <c r="B61" s="70"/>
      <c r="C61" s="196" t="str">
        <f>Text!C93</f>
        <v>Nifer yr achosion TAF a gaewyd fwy na 12 mis ar ôl llofnodi cynllun gweithredu TAF</v>
      </c>
      <c r="D61" s="293"/>
      <c r="E61" s="289"/>
      <c r="F61" s="218" t="str">
        <f t="shared" si="6"/>
        <v>ü</v>
      </c>
      <c r="G61" s="306"/>
      <c r="H61" s="302"/>
      <c r="I61" s="202" t="str">
        <f t="shared" si="7"/>
        <v>ü</v>
      </c>
      <c r="J61" s="217"/>
      <c r="K61" s="75"/>
      <c r="L61" s="218" t="str">
        <f t="shared" si="8"/>
        <v>ü</v>
      </c>
      <c r="M61" s="74"/>
      <c r="N61" s="75"/>
      <c r="O61" s="202" t="str">
        <f t="shared" si="9"/>
        <v>ü</v>
      </c>
      <c r="P61" s="235">
        <f t="shared" si="10"/>
        <v>0</v>
      </c>
      <c r="Q61" s="260">
        <f t="shared" si="10"/>
        <v>0</v>
      </c>
      <c r="R61" s="236" t="str">
        <f t="shared" si="11"/>
        <v>ü</v>
      </c>
      <c r="S61" s="334"/>
      <c r="T61" s="57"/>
      <c r="U61" s="36"/>
      <c r="V61" s="27"/>
    </row>
    <row r="62" spans="1:22" s="49" customFormat="1" ht="39" customHeight="1" thickBot="1" x14ac:dyDescent="0.4">
      <c r="A62" s="48"/>
      <c r="B62" s="67"/>
      <c r="C62" s="197" t="str">
        <f>Text!C94</f>
        <v>Rhaid i gyfanswm y tair llinell hon fod yn gyfartal â chyfanswm nifer y cynlluniau gweithredu TAF a gaewyd yn ystod yr un cyfnod yn llinell 48. Bydd unrhyw wahaniaethau yn troi'r gell yn goch.</v>
      </c>
      <c r="D62" s="219">
        <f>D51-SUM(D59:D61)</f>
        <v>0</v>
      </c>
      <c r="E62" s="220">
        <f>E51-SUM(E59:E61)</f>
        <v>0</v>
      </c>
      <c r="F62" s="221" t="str">
        <f t="shared" si="6"/>
        <v>ü</v>
      </c>
      <c r="G62" s="134">
        <f>G51-SUM(G59:G61)</f>
        <v>0</v>
      </c>
      <c r="H62" s="133">
        <f>H51-SUM(H59:H61)</f>
        <v>0</v>
      </c>
      <c r="I62" s="199" t="str">
        <f t="shared" si="7"/>
        <v>ü</v>
      </c>
      <c r="J62" s="222">
        <f>J51-SUM(J59:J61)</f>
        <v>0</v>
      </c>
      <c r="K62" s="223">
        <f>K51-SUM(K59:K61)</f>
        <v>0</v>
      </c>
      <c r="L62" s="221" t="str">
        <f t="shared" si="8"/>
        <v>ü</v>
      </c>
      <c r="M62" s="134">
        <f>M51-SUM(M59:M61)</f>
        <v>0</v>
      </c>
      <c r="N62" s="132">
        <f>N51-SUM(N59:N61)</f>
        <v>0</v>
      </c>
      <c r="O62" s="199" t="str">
        <f t="shared" si="9"/>
        <v>ü</v>
      </c>
      <c r="P62" s="237"/>
      <c r="Q62" s="182"/>
      <c r="R62" s="238" t="str">
        <f t="shared" si="11"/>
        <v>ü</v>
      </c>
      <c r="S62" s="335"/>
      <c r="T62" s="76"/>
      <c r="V62" s="48"/>
    </row>
    <row r="63" spans="1:22" customFormat="1" ht="7.5" customHeight="1" x14ac:dyDescent="0.35">
      <c r="A63" s="2"/>
      <c r="B63" s="77"/>
      <c r="C63" s="78"/>
      <c r="D63" s="79"/>
      <c r="E63" s="79"/>
      <c r="F63" s="79"/>
      <c r="G63" s="79"/>
      <c r="H63" s="79"/>
      <c r="I63" s="79"/>
      <c r="J63" s="79"/>
      <c r="K63" s="79"/>
      <c r="L63" s="79"/>
      <c r="M63" s="79"/>
      <c r="N63" s="79"/>
      <c r="O63" s="79"/>
      <c r="P63" s="79"/>
      <c r="Q63" s="79"/>
      <c r="R63" s="80"/>
      <c r="S63" s="36"/>
      <c r="T63" s="36"/>
      <c r="U63" s="36"/>
      <c r="V63" s="27"/>
    </row>
    <row r="64" spans="1:22" customFormat="1" ht="17.25" customHeight="1" x14ac:dyDescent="0.35">
      <c r="A64" s="2"/>
      <c r="B64" s="32"/>
      <c r="C64" s="33"/>
      <c r="D64" s="34"/>
      <c r="E64" s="34"/>
      <c r="F64" s="34"/>
      <c r="G64" s="34"/>
      <c r="H64" s="34"/>
      <c r="I64" s="34"/>
      <c r="J64" s="34"/>
      <c r="K64" s="34"/>
      <c r="L64" s="34"/>
      <c r="M64" s="34"/>
      <c r="N64" s="34"/>
      <c r="O64" s="34"/>
      <c r="P64" s="34"/>
      <c r="Q64" s="34"/>
      <c r="R64" s="35"/>
      <c r="S64" s="36"/>
      <c r="T64" s="36"/>
      <c r="U64" s="36"/>
      <c r="V64" s="27"/>
    </row>
    <row r="65" spans="1:22" s="2" customFormat="1" ht="17.25" customHeight="1" x14ac:dyDescent="0.35">
      <c r="B65" s="28"/>
      <c r="C65" s="29"/>
      <c r="D65" s="30"/>
      <c r="E65" s="30"/>
      <c r="F65" s="30"/>
      <c r="G65" s="30"/>
      <c r="H65" s="30"/>
      <c r="I65" s="30"/>
      <c r="J65" s="30"/>
      <c r="K65" s="30"/>
      <c r="L65" s="30"/>
      <c r="M65" s="30"/>
      <c r="N65" s="30"/>
      <c r="O65" s="30"/>
      <c r="P65" s="30"/>
      <c r="Q65" s="30"/>
      <c r="R65" s="31"/>
      <c r="S65" s="27"/>
      <c r="T65" s="27"/>
      <c r="U65" s="27"/>
      <c r="V65" s="27"/>
    </row>
    <row r="66" spans="1:22" customFormat="1" ht="17.25" hidden="1" customHeight="1" x14ac:dyDescent="0.35">
      <c r="A66" s="2"/>
      <c r="B66" s="81"/>
      <c r="C66" s="82"/>
      <c r="D66" s="83"/>
      <c r="E66" s="83"/>
      <c r="F66" s="83"/>
      <c r="G66" s="83"/>
      <c r="H66" s="83"/>
      <c r="I66" s="83"/>
      <c r="J66" s="83"/>
      <c r="K66" s="83"/>
      <c r="L66" s="83"/>
      <c r="M66" s="83"/>
      <c r="N66" s="83"/>
      <c r="O66" s="83"/>
      <c r="P66" s="83"/>
      <c r="Q66" s="83"/>
      <c r="R66" s="84"/>
      <c r="S66" s="85"/>
      <c r="T66" s="85"/>
      <c r="U66" s="85"/>
      <c r="V66" s="27"/>
    </row>
    <row r="67" spans="1:22" customFormat="1" ht="17.25" hidden="1" customHeight="1" x14ac:dyDescent="0.35">
      <c r="A67" s="2"/>
      <c r="B67" s="81"/>
      <c r="C67" s="82"/>
      <c r="D67" s="83"/>
      <c r="E67" s="83"/>
      <c r="F67" s="83"/>
      <c r="G67" s="83"/>
      <c r="H67" s="83"/>
      <c r="I67" s="83"/>
      <c r="J67" s="83"/>
      <c r="K67" s="83"/>
      <c r="L67" s="83"/>
      <c r="M67" s="83"/>
      <c r="N67" s="83"/>
      <c r="O67" s="83"/>
      <c r="P67" s="83"/>
      <c r="Q67" s="83"/>
      <c r="R67" s="84"/>
      <c r="S67" s="85"/>
      <c r="T67" s="85"/>
      <c r="U67" s="85"/>
      <c r="V67" s="27"/>
    </row>
    <row r="68" spans="1:22" customFormat="1" ht="17.25" hidden="1" customHeight="1" x14ac:dyDescent="0.35">
      <c r="A68" s="2"/>
      <c r="B68" s="81"/>
      <c r="C68" s="82"/>
      <c r="D68" s="83"/>
      <c r="E68" s="83"/>
      <c r="F68" s="83"/>
      <c r="G68" s="83"/>
      <c r="H68" s="83"/>
      <c r="I68" s="83"/>
      <c r="J68" s="83"/>
      <c r="K68" s="83"/>
      <c r="L68" s="83"/>
      <c r="M68" s="83"/>
      <c r="N68" s="83"/>
      <c r="O68" s="83"/>
      <c r="P68" s="83"/>
      <c r="Q68" s="83"/>
      <c r="R68" s="84"/>
      <c r="S68" s="85"/>
      <c r="T68" s="85"/>
      <c r="U68" s="85"/>
      <c r="V68" s="27"/>
    </row>
    <row r="69" spans="1:22" customFormat="1" ht="17.25" hidden="1" customHeight="1" x14ac:dyDescent="0.35">
      <c r="A69" s="2"/>
      <c r="B69" s="81"/>
      <c r="C69" s="82"/>
      <c r="D69" s="83"/>
      <c r="E69" s="83"/>
      <c r="F69" s="83"/>
      <c r="G69" s="83"/>
      <c r="H69" s="83"/>
      <c r="I69" s="83"/>
      <c r="J69" s="83"/>
      <c r="K69" s="83"/>
      <c r="L69" s="83"/>
      <c r="M69" s="83"/>
      <c r="N69" s="83"/>
      <c r="O69" s="83"/>
      <c r="P69" s="83"/>
      <c r="Q69" s="83"/>
      <c r="R69" s="84"/>
      <c r="S69" s="85"/>
      <c r="T69" s="85"/>
      <c r="U69" s="85"/>
      <c r="V69" s="27"/>
    </row>
    <row r="70" spans="1:22" customFormat="1" ht="17.25" hidden="1" customHeight="1" x14ac:dyDescent="0.35">
      <c r="A70" s="2"/>
      <c r="B70" s="81"/>
      <c r="C70" s="82"/>
      <c r="D70" s="83"/>
      <c r="E70" s="83"/>
      <c r="F70" s="83"/>
      <c r="G70" s="83"/>
      <c r="H70" s="83"/>
      <c r="I70" s="83"/>
      <c r="J70" s="83"/>
      <c r="K70" s="83"/>
      <c r="L70" s="83"/>
      <c r="M70" s="83"/>
      <c r="N70" s="83"/>
      <c r="O70" s="83"/>
      <c r="P70" s="83"/>
      <c r="Q70" s="83"/>
      <c r="R70" s="84"/>
      <c r="S70" s="85"/>
      <c r="T70" s="85"/>
      <c r="U70" s="85"/>
      <c r="V70" s="27"/>
    </row>
    <row r="71" spans="1:22" ht="17.25" hidden="1" customHeight="1" x14ac:dyDescent="0.35">
      <c r="B71" s="85"/>
      <c r="C71" s="85"/>
      <c r="R71" s="85"/>
    </row>
    <row r="72" spans="1:22" ht="17.25" hidden="1" customHeight="1" x14ac:dyDescent="0.35">
      <c r="B72" s="85"/>
      <c r="C72" s="85"/>
      <c r="R72" s="85"/>
    </row>
    <row r="77" spans="1:22" ht="35.25" hidden="1" customHeight="1" x14ac:dyDescent="0.35">
      <c r="B77" s="85"/>
      <c r="C77" s="85"/>
      <c r="D77" s="85"/>
      <c r="E77" s="85"/>
      <c r="F77" s="85"/>
      <c r="G77" s="85"/>
      <c r="H77" s="85"/>
      <c r="I77" s="85"/>
      <c r="J77" s="85"/>
      <c r="K77" s="85"/>
      <c r="L77" s="85"/>
      <c r="M77" s="85"/>
      <c r="N77" s="85"/>
      <c r="O77" s="85"/>
      <c r="P77" s="85"/>
      <c r="Q77" s="85"/>
      <c r="R77" s="85"/>
    </row>
    <row r="78" spans="1:22" ht="35.25" hidden="1" customHeight="1" x14ac:dyDescent="0.35">
      <c r="B78" s="85"/>
      <c r="C78" s="85"/>
      <c r="D78" s="85"/>
      <c r="E78" s="85"/>
      <c r="F78" s="85"/>
      <c r="G78" s="85"/>
      <c r="H78" s="85"/>
      <c r="I78" s="85"/>
      <c r="J78" s="85"/>
      <c r="K78" s="85"/>
      <c r="L78" s="85"/>
      <c r="M78" s="85"/>
      <c r="N78" s="85"/>
      <c r="O78" s="85"/>
      <c r="P78" s="85"/>
      <c r="Q78" s="85"/>
      <c r="R78" s="85"/>
    </row>
    <row r="79" spans="1:22" ht="35.25" hidden="1" customHeight="1" x14ac:dyDescent="0.35">
      <c r="B79" s="85"/>
      <c r="C79" s="85"/>
      <c r="D79" s="85"/>
      <c r="E79" s="85"/>
      <c r="F79" s="85"/>
      <c r="G79" s="85"/>
      <c r="H79" s="85"/>
      <c r="I79" s="85"/>
      <c r="J79" s="85"/>
      <c r="K79" s="85"/>
      <c r="L79" s="85"/>
      <c r="M79" s="85"/>
      <c r="N79" s="85"/>
      <c r="O79" s="85"/>
      <c r="P79" s="85"/>
      <c r="Q79" s="85"/>
      <c r="R79" s="85"/>
    </row>
    <row r="80" spans="1:22" ht="35.25" hidden="1" customHeight="1" x14ac:dyDescent="0.35">
      <c r="B80" s="85"/>
      <c r="C80" s="85"/>
      <c r="D80" s="85"/>
      <c r="E80" s="85"/>
      <c r="F80" s="85"/>
      <c r="G80" s="85"/>
      <c r="H80" s="85"/>
      <c r="I80" s="85"/>
      <c r="J80" s="85"/>
      <c r="K80" s="85"/>
      <c r="L80" s="85"/>
      <c r="M80" s="85"/>
      <c r="N80" s="85"/>
      <c r="O80" s="85"/>
      <c r="P80" s="85"/>
      <c r="Q80" s="85"/>
      <c r="R80" s="85"/>
    </row>
    <row r="81" spans="2:18" ht="35.25" hidden="1" customHeight="1" x14ac:dyDescent="0.35">
      <c r="B81" s="85"/>
      <c r="C81" s="85"/>
      <c r="D81" s="85"/>
      <c r="E81" s="85"/>
      <c r="F81" s="85"/>
      <c r="G81" s="85"/>
      <c r="H81" s="85"/>
      <c r="I81" s="85"/>
      <c r="J81" s="85"/>
      <c r="K81" s="85"/>
      <c r="L81" s="85"/>
      <c r="M81" s="85"/>
      <c r="N81" s="85"/>
      <c r="O81" s="85"/>
      <c r="P81" s="85"/>
      <c r="Q81" s="85"/>
      <c r="R81" s="85"/>
    </row>
    <row r="82" spans="2:18" ht="35.25" hidden="1" customHeight="1" x14ac:dyDescent="0.35">
      <c r="B82" s="85"/>
      <c r="C82" s="85"/>
      <c r="D82" s="85"/>
      <c r="E82" s="85"/>
      <c r="F82" s="85"/>
      <c r="G82" s="85"/>
      <c r="H82" s="85"/>
      <c r="I82" s="85"/>
      <c r="J82" s="85"/>
      <c r="K82" s="85"/>
      <c r="L82" s="85"/>
      <c r="M82" s="85"/>
      <c r="N82" s="85"/>
      <c r="O82" s="85"/>
      <c r="P82" s="85"/>
      <c r="Q82" s="85"/>
      <c r="R82" s="85"/>
    </row>
    <row r="83" spans="2:18" ht="35.25" hidden="1" customHeight="1" x14ac:dyDescent="0.35">
      <c r="B83" s="85"/>
      <c r="C83" s="85"/>
      <c r="D83" s="85"/>
      <c r="E83" s="85"/>
      <c r="F83" s="85"/>
      <c r="G83" s="85"/>
      <c r="H83" s="85"/>
      <c r="I83" s="85"/>
      <c r="J83" s="85"/>
      <c r="K83" s="85"/>
      <c r="L83" s="85"/>
      <c r="M83" s="85"/>
      <c r="N83" s="85"/>
      <c r="O83" s="85"/>
      <c r="P83" s="85"/>
      <c r="Q83" s="85"/>
      <c r="R83" s="85"/>
    </row>
    <row r="84" spans="2:18" ht="35.25" hidden="1" customHeight="1" x14ac:dyDescent="0.35">
      <c r="B84" s="85"/>
      <c r="C84" s="85"/>
      <c r="D84" s="85"/>
      <c r="E84" s="85"/>
      <c r="F84" s="85"/>
      <c r="G84" s="85"/>
      <c r="H84" s="85"/>
      <c r="I84" s="85"/>
      <c r="J84" s="85"/>
      <c r="K84" s="85"/>
      <c r="L84" s="85"/>
      <c r="M84" s="85"/>
      <c r="N84" s="85"/>
      <c r="O84" s="85"/>
      <c r="P84" s="85"/>
      <c r="Q84" s="85"/>
      <c r="R84" s="85"/>
    </row>
    <row r="85" spans="2:18" ht="35.25" hidden="1" customHeight="1" x14ac:dyDescent="0.35">
      <c r="B85" s="85"/>
      <c r="C85" s="85"/>
      <c r="D85" s="85"/>
      <c r="E85" s="85"/>
      <c r="F85" s="85"/>
      <c r="G85" s="85"/>
      <c r="H85" s="85"/>
      <c r="I85" s="85"/>
      <c r="J85" s="85"/>
      <c r="K85" s="85"/>
      <c r="L85" s="85"/>
      <c r="M85" s="85"/>
      <c r="N85" s="85"/>
      <c r="O85" s="85"/>
      <c r="P85" s="85"/>
      <c r="Q85" s="85"/>
      <c r="R85" s="85"/>
    </row>
    <row r="86" spans="2:18" ht="35.25" hidden="1" customHeight="1" x14ac:dyDescent="0.35">
      <c r="B86" s="85"/>
      <c r="C86" s="85"/>
      <c r="D86" s="85"/>
      <c r="E86" s="85"/>
      <c r="F86" s="85"/>
      <c r="G86" s="85"/>
      <c r="H86" s="85"/>
      <c r="I86" s="85"/>
      <c r="J86" s="85"/>
      <c r="K86" s="85"/>
      <c r="L86" s="85"/>
      <c r="M86" s="85"/>
      <c r="N86" s="85"/>
      <c r="O86" s="85"/>
      <c r="P86" s="85"/>
      <c r="Q86" s="85"/>
      <c r="R86" s="85"/>
    </row>
    <row r="87" spans="2:18" ht="35.25" hidden="1" customHeight="1" x14ac:dyDescent="0.35">
      <c r="B87" s="85"/>
      <c r="C87" s="85"/>
      <c r="D87" s="85"/>
      <c r="E87" s="85"/>
      <c r="F87" s="85"/>
      <c r="G87" s="85"/>
      <c r="H87" s="85"/>
      <c r="I87" s="85"/>
      <c r="J87" s="85"/>
      <c r="K87" s="85"/>
      <c r="L87" s="85"/>
      <c r="M87" s="85"/>
      <c r="N87" s="85"/>
      <c r="O87" s="85"/>
      <c r="P87" s="85"/>
      <c r="Q87" s="85"/>
      <c r="R87" s="85"/>
    </row>
    <row r="88" spans="2:18" ht="35.25" hidden="1" customHeight="1" x14ac:dyDescent="0.35">
      <c r="B88" s="85"/>
      <c r="C88" s="85"/>
      <c r="D88" s="85"/>
      <c r="E88" s="85"/>
      <c r="F88" s="85"/>
      <c r="G88" s="85"/>
      <c r="H88" s="85"/>
      <c r="I88" s="85"/>
      <c r="J88" s="85"/>
      <c r="K88" s="85"/>
      <c r="L88" s="85"/>
      <c r="M88" s="85"/>
      <c r="N88" s="85"/>
      <c r="O88" s="85"/>
      <c r="P88" s="85"/>
      <c r="Q88" s="85"/>
      <c r="R88" s="85"/>
    </row>
    <row r="89" spans="2:18" ht="35.25" hidden="1" customHeight="1" x14ac:dyDescent="0.35">
      <c r="B89" s="85"/>
      <c r="C89" s="85"/>
      <c r="D89" s="85"/>
      <c r="E89" s="85"/>
      <c r="F89" s="85"/>
      <c r="G89" s="85"/>
      <c r="H89" s="85"/>
      <c r="I89" s="85"/>
      <c r="J89" s="85"/>
      <c r="K89" s="85"/>
      <c r="L89" s="85"/>
      <c r="M89" s="85"/>
      <c r="N89" s="85"/>
      <c r="O89" s="85"/>
      <c r="P89" s="85"/>
      <c r="Q89" s="85"/>
      <c r="R89" s="85"/>
    </row>
    <row r="90" spans="2:18" ht="35.25" hidden="1" customHeight="1" x14ac:dyDescent="0.35">
      <c r="B90" s="85"/>
      <c r="C90" s="85"/>
      <c r="D90" s="85"/>
      <c r="E90" s="85"/>
      <c r="F90" s="85"/>
      <c r="G90" s="85"/>
      <c r="H90" s="85"/>
      <c r="I90" s="85"/>
      <c r="J90" s="85"/>
      <c r="K90" s="85"/>
      <c r="L90" s="85"/>
      <c r="M90" s="85"/>
      <c r="N90" s="85"/>
      <c r="O90" s="85"/>
      <c r="P90" s="85"/>
      <c r="Q90" s="85"/>
      <c r="R90" s="85"/>
    </row>
    <row r="91" spans="2:18" ht="35.25" hidden="1" customHeight="1" x14ac:dyDescent="0.35">
      <c r="B91" s="85"/>
      <c r="C91" s="85"/>
      <c r="D91" s="85"/>
      <c r="E91" s="85"/>
      <c r="F91" s="85"/>
      <c r="G91" s="85"/>
      <c r="H91" s="85"/>
      <c r="I91" s="85"/>
      <c r="J91" s="85"/>
      <c r="K91" s="85"/>
      <c r="L91" s="85"/>
      <c r="M91" s="85"/>
      <c r="N91" s="85"/>
      <c r="O91" s="85"/>
      <c r="P91" s="85"/>
      <c r="Q91" s="85"/>
      <c r="R91" s="85"/>
    </row>
    <row r="92" spans="2:18" ht="35.25" hidden="1" customHeight="1" x14ac:dyDescent="0.35">
      <c r="B92" s="85"/>
      <c r="C92" s="85"/>
      <c r="D92" s="85"/>
      <c r="E92" s="85"/>
      <c r="F92" s="85"/>
      <c r="G92" s="85"/>
      <c r="H92" s="85"/>
      <c r="I92" s="85"/>
      <c r="J92" s="85"/>
      <c r="K92" s="85"/>
      <c r="L92" s="85"/>
      <c r="M92" s="85"/>
      <c r="N92" s="85"/>
      <c r="O92" s="85"/>
      <c r="P92" s="85"/>
      <c r="Q92" s="85"/>
      <c r="R92" s="85"/>
    </row>
    <row r="93" spans="2:18" ht="35.25" hidden="1" customHeight="1" x14ac:dyDescent="0.35">
      <c r="B93" s="85"/>
      <c r="C93" s="85"/>
      <c r="D93" s="85"/>
      <c r="E93" s="85"/>
      <c r="F93" s="85"/>
      <c r="G93" s="85"/>
      <c r="H93" s="85"/>
      <c r="I93" s="85"/>
      <c r="J93" s="85"/>
      <c r="K93" s="85"/>
      <c r="L93" s="85"/>
      <c r="M93" s="85"/>
      <c r="N93" s="85"/>
      <c r="O93" s="85"/>
      <c r="P93" s="85"/>
      <c r="Q93" s="85"/>
      <c r="R93" s="85"/>
    </row>
    <row r="94" spans="2:18" ht="35.25" hidden="1" customHeight="1" x14ac:dyDescent="0.35">
      <c r="B94" s="85"/>
      <c r="C94" s="85"/>
      <c r="D94" s="85"/>
      <c r="E94" s="85"/>
      <c r="F94" s="85"/>
      <c r="G94" s="85"/>
      <c r="H94" s="85"/>
      <c r="I94" s="85"/>
      <c r="J94" s="85"/>
      <c r="K94" s="85"/>
      <c r="L94" s="85"/>
      <c r="M94" s="85"/>
      <c r="N94" s="85"/>
      <c r="O94" s="85"/>
      <c r="P94" s="85"/>
      <c r="Q94" s="85"/>
      <c r="R94" s="85"/>
    </row>
    <row r="95" spans="2:18" ht="35.25" hidden="1" customHeight="1" x14ac:dyDescent="0.35">
      <c r="B95" s="85"/>
      <c r="C95" s="85"/>
      <c r="D95" s="85"/>
      <c r="E95" s="85"/>
      <c r="F95" s="85"/>
      <c r="G95" s="85"/>
      <c r="H95" s="85"/>
      <c r="I95" s="85"/>
      <c r="J95" s="85"/>
      <c r="K95" s="85"/>
      <c r="L95" s="85"/>
      <c r="M95" s="85"/>
      <c r="N95" s="85"/>
      <c r="O95" s="85"/>
      <c r="P95" s="85"/>
      <c r="Q95" s="85"/>
      <c r="R95" s="85"/>
    </row>
    <row r="96" spans="2:18" ht="35.25" hidden="1" customHeight="1" x14ac:dyDescent="0.35">
      <c r="B96" s="85"/>
      <c r="C96" s="85"/>
      <c r="D96" s="85"/>
      <c r="E96" s="85"/>
      <c r="F96" s="85"/>
      <c r="G96" s="85"/>
      <c r="H96" s="85"/>
      <c r="I96" s="85"/>
      <c r="J96" s="85"/>
      <c r="K96" s="85"/>
      <c r="L96" s="85"/>
      <c r="M96" s="85"/>
      <c r="N96" s="85"/>
      <c r="O96" s="85"/>
      <c r="P96" s="85"/>
      <c r="Q96" s="85"/>
      <c r="R96" s="85"/>
    </row>
    <row r="97" spans="2:18" ht="35.25" hidden="1" customHeight="1" x14ac:dyDescent="0.35">
      <c r="B97" s="85"/>
      <c r="C97" s="85"/>
      <c r="D97" s="85"/>
      <c r="E97" s="85"/>
      <c r="F97" s="85"/>
      <c r="G97" s="85"/>
      <c r="H97" s="85"/>
      <c r="I97" s="85"/>
      <c r="J97" s="85"/>
      <c r="K97" s="85"/>
      <c r="L97" s="85"/>
      <c r="M97" s="85"/>
      <c r="N97" s="85"/>
      <c r="O97" s="85"/>
      <c r="P97" s="85"/>
      <c r="Q97" s="85"/>
      <c r="R97" s="85"/>
    </row>
    <row r="98" spans="2:18" ht="35.25" hidden="1" customHeight="1" x14ac:dyDescent="0.35">
      <c r="B98" s="85"/>
      <c r="C98" s="85"/>
      <c r="D98" s="85"/>
      <c r="E98" s="85"/>
      <c r="F98" s="85"/>
      <c r="G98" s="85"/>
      <c r="H98" s="85"/>
      <c r="I98" s="85"/>
      <c r="J98" s="85"/>
      <c r="K98" s="85"/>
      <c r="L98" s="85"/>
      <c r="M98" s="85"/>
      <c r="N98" s="85"/>
      <c r="O98" s="85"/>
      <c r="P98" s="85"/>
      <c r="Q98" s="85"/>
      <c r="R98" s="85"/>
    </row>
    <row r="99" spans="2:18" ht="35.25" hidden="1" customHeight="1" x14ac:dyDescent="0.35">
      <c r="B99" s="85"/>
      <c r="C99" s="85"/>
      <c r="D99" s="85"/>
      <c r="E99" s="85"/>
      <c r="F99" s="85"/>
      <c r="G99" s="85"/>
      <c r="H99" s="85"/>
      <c r="I99" s="85"/>
      <c r="J99" s="85"/>
      <c r="K99" s="85"/>
      <c r="L99" s="85"/>
      <c r="M99" s="85"/>
      <c r="N99" s="85"/>
      <c r="O99" s="85"/>
      <c r="P99" s="85"/>
      <c r="Q99" s="85"/>
      <c r="R99" s="85"/>
    </row>
    <row r="100" spans="2:18" ht="35.25" hidden="1" customHeight="1" x14ac:dyDescent="0.35">
      <c r="B100" s="85"/>
      <c r="C100" s="85"/>
      <c r="D100" s="85"/>
      <c r="E100" s="85"/>
      <c r="F100" s="85"/>
      <c r="G100" s="85"/>
      <c r="H100" s="85"/>
      <c r="I100" s="85"/>
      <c r="J100" s="85"/>
      <c r="K100" s="85"/>
      <c r="L100" s="85"/>
      <c r="M100" s="85"/>
      <c r="N100" s="85"/>
      <c r="O100" s="85"/>
      <c r="P100" s="85"/>
      <c r="Q100" s="85"/>
      <c r="R100" s="85"/>
    </row>
    <row r="101" spans="2:18" ht="35.25" hidden="1" customHeight="1" x14ac:dyDescent="0.35">
      <c r="B101" s="85"/>
      <c r="C101" s="85"/>
      <c r="D101" s="85"/>
      <c r="E101" s="85"/>
      <c r="F101" s="85"/>
      <c r="G101" s="85"/>
      <c r="H101" s="85"/>
      <c r="I101" s="85"/>
      <c r="J101" s="85"/>
      <c r="K101" s="85"/>
      <c r="L101" s="85"/>
      <c r="M101" s="85"/>
      <c r="N101" s="85"/>
      <c r="O101" s="85"/>
      <c r="P101" s="85"/>
      <c r="Q101" s="85"/>
      <c r="R101" s="85"/>
    </row>
    <row r="102" spans="2:18" ht="35.25" hidden="1" customHeight="1" x14ac:dyDescent="0.35">
      <c r="B102" s="85"/>
      <c r="C102" s="85"/>
      <c r="D102" s="85"/>
      <c r="E102" s="85"/>
      <c r="F102" s="85"/>
      <c r="G102" s="85"/>
      <c r="H102" s="85"/>
      <c r="I102" s="85"/>
      <c r="J102" s="85"/>
      <c r="K102" s="85"/>
      <c r="L102" s="85"/>
      <c r="M102" s="85"/>
      <c r="N102" s="85"/>
      <c r="O102" s="85"/>
      <c r="P102" s="85"/>
      <c r="Q102" s="85"/>
      <c r="R102" s="85"/>
    </row>
    <row r="103" spans="2:18" ht="35.25" hidden="1" customHeight="1" x14ac:dyDescent="0.35">
      <c r="B103" s="85"/>
      <c r="C103" s="85"/>
      <c r="D103" s="85"/>
      <c r="E103" s="85"/>
      <c r="F103" s="85"/>
      <c r="G103" s="85"/>
      <c r="H103" s="85"/>
      <c r="I103" s="85"/>
      <c r="J103" s="85"/>
      <c r="K103" s="85"/>
      <c r="L103" s="85"/>
      <c r="M103" s="85"/>
      <c r="N103" s="85"/>
      <c r="O103" s="85"/>
      <c r="P103" s="85"/>
      <c r="Q103" s="85"/>
      <c r="R103" s="85"/>
    </row>
    <row r="104" spans="2:18" ht="35.25" hidden="1" customHeight="1" x14ac:dyDescent="0.35">
      <c r="B104" s="85"/>
      <c r="C104" s="85"/>
      <c r="D104" s="85"/>
      <c r="E104" s="85"/>
      <c r="F104" s="85"/>
      <c r="G104" s="85"/>
      <c r="H104" s="85"/>
      <c r="I104" s="85"/>
      <c r="J104" s="85"/>
      <c r="K104" s="85"/>
      <c r="L104" s="85"/>
      <c r="M104" s="85"/>
      <c r="N104" s="85"/>
      <c r="O104" s="85"/>
      <c r="P104" s="85"/>
      <c r="Q104" s="85"/>
      <c r="R104" s="85"/>
    </row>
    <row r="105" spans="2:18" ht="35.25" hidden="1" customHeight="1" x14ac:dyDescent="0.35">
      <c r="B105" s="85"/>
      <c r="C105" s="85"/>
      <c r="D105" s="85"/>
      <c r="E105" s="85"/>
      <c r="F105" s="85"/>
      <c r="G105" s="85"/>
      <c r="H105" s="85"/>
      <c r="I105" s="85"/>
      <c r="J105" s="85"/>
      <c r="K105" s="85"/>
      <c r="L105" s="85"/>
      <c r="M105" s="85"/>
      <c r="N105" s="85"/>
      <c r="O105" s="85"/>
      <c r="P105" s="85"/>
      <c r="Q105" s="85"/>
      <c r="R105" s="85"/>
    </row>
    <row r="106" spans="2:18" ht="35.25" hidden="1" customHeight="1" x14ac:dyDescent="0.35">
      <c r="B106" s="85"/>
      <c r="C106" s="85"/>
      <c r="D106" s="85"/>
      <c r="E106" s="85"/>
      <c r="F106" s="85"/>
      <c r="G106" s="85"/>
      <c r="H106" s="85"/>
      <c r="I106" s="85"/>
      <c r="J106" s="85"/>
      <c r="K106" s="85"/>
      <c r="L106" s="85"/>
      <c r="M106" s="85"/>
      <c r="N106" s="85"/>
      <c r="O106" s="85"/>
      <c r="P106" s="85"/>
      <c r="Q106" s="85"/>
      <c r="R106" s="85"/>
    </row>
    <row r="107" spans="2:18" ht="35.25" hidden="1" customHeight="1" x14ac:dyDescent="0.35">
      <c r="B107" s="85"/>
      <c r="C107" s="85"/>
      <c r="D107" s="85"/>
      <c r="E107" s="85"/>
      <c r="F107" s="85"/>
      <c r="G107" s="85"/>
      <c r="H107" s="85"/>
      <c r="I107" s="85"/>
      <c r="J107" s="85"/>
      <c r="K107" s="85"/>
      <c r="L107" s="85"/>
      <c r="M107" s="85"/>
      <c r="N107" s="85"/>
      <c r="O107" s="85"/>
      <c r="P107" s="85"/>
      <c r="Q107" s="85"/>
      <c r="R107" s="85"/>
    </row>
    <row r="108" spans="2:18" ht="35.25" hidden="1" customHeight="1" x14ac:dyDescent="0.35">
      <c r="B108" s="85"/>
      <c r="C108" s="85"/>
      <c r="D108" s="85"/>
      <c r="E108" s="85"/>
      <c r="F108" s="85"/>
      <c r="G108" s="85"/>
      <c r="H108" s="85"/>
      <c r="I108" s="85"/>
      <c r="J108" s="85"/>
      <c r="K108" s="85"/>
      <c r="L108" s="85"/>
      <c r="M108" s="85"/>
      <c r="N108" s="85"/>
      <c r="O108" s="85"/>
      <c r="P108" s="85"/>
      <c r="Q108" s="85"/>
      <c r="R108" s="85"/>
    </row>
    <row r="109" spans="2:18" ht="35.25" hidden="1" customHeight="1" x14ac:dyDescent="0.35">
      <c r="B109" s="85"/>
      <c r="C109" s="85"/>
      <c r="D109" s="85"/>
      <c r="E109" s="85"/>
      <c r="F109" s="85"/>
      <c r="G109" s="85"/>
      <c r="H109" s="85"/>
      <c r="I109" s="85"/>
      <c r="J109" s="85"/>
      <c r="K109" s="85"/>
      <c r="L109" s="85"/>
      <c r="M109" s="85"/>
      <c r="N109" s="85"/>
      <c r="O109" s="85"/>
      <c r="P109" s="85"/>
      <c r="Q109" s="85"/>
      <c r="R109" s="85"/>
    </row>
    <row r="110" spans="2:18" ht="35.25" hidden="1" customHeight="1" x14ac:dyDescent="0.35">
      <c r="B110" s="85"/>
      <c r="C110" s="85"/>
      <c r="D110" s="85"/>
      <c r="E110" s="85"/>
      <c r="F110" s="85"/>
      <c r="G110" s="85"/>
      <c r="H110" s="85"/>
      <c r="I110" s="85"/>
      <c r="J110" s="85"/>
      <c r="K110" s="85"/>
      <c r="L110" s="85"/>
      <c r="M110" s="85"/>
      <c r="N110" s="85"/>
      <c r="O110" s="85"/>
      <c r="P110" s="85"/>
      <c r="Q110" s="85"/>
      <c r="R110" s="85"/>
    </row>
    <row r="111" spans="2:18" ht="35.25" hidden="1" customHeight="1" x14ac:dyDescent="0.35">
      <c r="B111" s="85"/>
      <c r="C111" s="85"/>
      <c r="D111" s="85"/>
      <c r="E111" s="85"/>
      <c r="F111" s="85"/>
      <c r="G111" s="85"/>
      <c r="H111" s="85"/>
      <c r="I111" s="85"/>
      <c r="J111" s="85"/>
      <c r="K111" s="85"/>
      <c r="L111" s="85"/>
      <c r="M111" s="85"/>
      <c r="N111" s="85"/>
      <c r="O111" s="85"/>
      <c r="P111" s="85"/>
      <c r="Q111" s="85"/>
      <c r="R111" s="85"/>
    </row>
    <row r="112" spans="2:18" ht="35.25" hidden="1" customHeight="1" x14ac:dyDescent="0.35">
      <c r="B112" s="85"/>
      <c r="C112" s="85"/>
      <c r="D112" s="85"/>
      <c r="E112" s="85"/>
      <c r="F112" s="85"/>
      <c r="G112" s="85"/>
      <c r="H112" s="85"/>
      <c r="I112" s="85"/>
      <c r="J112" s="85"/>
      <c r="K112" s="85"/>
      <c r="L112" s="85"/>
      <c r="M112" s="85"/>
      <c r="N112" s="85"/>
      <c r="O112" s="85"/>
      <c r="P112" s="85"/>
      <c r="Q112" s="85"/>
      <c r="R112" s="85"/>
    </row>
    <row r="113" spans="1:18" ht="35.25" hidden="1" customHeight="1" x14ac:dyDescent="0.35">
      <c r="B113" s="85"/>
      <c r="C113" s="85"/>
      <c r="D113" s="85"/>
      <c r="E113" s="85"/>
      <c r="F113" s="85"/>
      <c r="G113" s="85"/>
      <c r="H113" s="85"/>
      <c r="I113" s="85"/>
      <c r="J113" s="85"/>
      <c r="K113" s="85"/>
      <c r="L113" s="85"/>
      <c r="M113" s="85"/>
      <c r="N113" s="85"/>
      <c r="O113" s="85"/>
      <c r="P113" s="85"/>
      <c r="Q113" s="85"/>
      <c r="R113" s="85"/>
    </row>
    <row r="114" spans="1:18" ht="35.25" hidden="1" customHeight="1" x14ac:dyDescent="0.35">
      <c r="B114" s="85"/>
      <c r="C114" s="85"/>
      <c r="D114" s="85"/>
      <c r="E114" s="85"/>
      <c r="F114" s="85"/>
      <c r="G114" s="85"/>
      <c r="H114" s="85"/>
      <c r="I114" s="85"/>
      <c r="J114" s="85"/>
      <c r="K114" s="85"/>
      <c r="L114" s="85"/>
      <c r="M114" s="85"/>
      <c r="N114" s="85"/>
      <c r="O114" s="85"/>
      <c r="P114" s="85"/>
      <c r="Q114" s="85"/>
      <c r="R114" s="85"/>
    </row>
    <row r="115" spans="1:18" ht="35.25" hidden="1" customHeight="1" x14ac:dyDescent="0.35">
      <c r="A115" s="27" t="s">
        <v>191</v>
      </c>
      <c r="B115" s="85"/>
      <c r="C115" s="85"/>
      <c r="D115" s="85"/>
      <c r="E115" s="85"/>
      <c r="F115" s="85"/>
      <c r="G115" s="85"/>
      <c r="H115" s="85"/>
      <c r="I115" s="85"/>
      <c r="J115" s="85"/>
      <c r="K115" s="85"/>
      <c r="L115" s="85"/>
      <c r="M115" s="85"/>
      <c r="N115" s="85"/>
      <c r="O115" s="85"/>
      <c r="P115" s="85"/>
      <c r="Q115" s="85"/>
      <c r="R115" s="85"/>
    </row>
    <row r="116" spans="1:18" ht="35.25" hidden="1" customHeight="1" x14ac:dyDescent="0.35">
      <c r="B116" s="85"/>
      <c r="C116" s="85"/>
      <c r="D116" s="85"/>
      <c r="E116" s="85"/>
      <c r="F116" s="85"/>
      <c r="G116" s="85"/>
      <c r="H116" s="85"/>
      <c r="I116" s="85"/>
      <c r="J116" s="85"/>
      <c r="K116" s="85"/>
      <c r="L116" s="85"/>
      <c r="M116" s="85"/>
      <c r="N116" s="85"/>
      <c r="O116" s="85"/>
      <c r="P116" s="85"/>
      <c r="Q116" s="85"/>
      <c r="R116" s="85"/>
    </row>
    <row r="117" spans="1:18" ht="35.25" hidden="1" customHeight="1" x14ac:dyDescent="0.35">
      <c r="B117" s="85"/>
      <c r="C117" s="85"/>
      <c r="D117" s="85"/>
      <c r="E117" s="85"/>
      <c r="F117" s="85"/>
      <c r="G117" s="85"/>
      <c r="H117" s="85"/>
      <c r="I117" s="85"/>
      <c r="J117" s="85"/>
      <c r="K117" s="85"/>
      <c r="L117" s="85"/>
      <c r="M117" s="85"/>
      <c r="N117" s="85"/>
      <c r="O117" s="85"/>
      <c r="P117" s="85"/>
      <c r="Q117" s="85"/>
      <c r="R117" s="85"/>
    </row>
    <row r="118" spans="1:18" ht="35.25" hidden="1" customHeight="1" x14ac:dyDescent="0.35">
      <c r="B118" s="85"/>
      <c r="C118" s="85"/>
      <c r="D118" s="85"/>
      <c r="E118" s="85"/>
      <c r="F118" s="85"/>
      <c r="G118" s="85"/>
      <c r="H118" s="85"/>
      <c r="I118" s="85"/>
      <c r="J118" s="85"/>
      <c r="K118" s="85"/>
      <c r="L118" s="85"/>
      <c r="M118" s="85"/>
      <c r="N118" s="85"/>
      <c r="O118" s="85"/>
      <c r="P118" s="85"/>
      <c r="Q118" s="85"/>
      <c r="R118" s="85"/>
    </row>
    <row r="119" spans="1:18" ht="35.25" hidden="1" customHeight="1" x14ac:dyDescent="0.35">
      <c r="B119" s="85"/>
      <c r="C119" s="85"/>
      <c r="D119" s="85"/>
      <c r="E119" s="85"/>
      <c r="F119" s="85"/>
      <c r="G119" s="85"/>
      <c r="H119" s="85"/>
      <c r="I119" s="85"/>
      <c r="J119" s="85"/>
      <c r="K119" s="85"/>
      <c r="L119" s="85"/>
      <c r="M119" s="85"/>
      <c r="N119" s="85"/>
      <c r="O119" s="85"/>
      <c r="P119" s="85"/>
      <c r="Q119" s="85"/>
      <c r="R119" s="85"/>
    </row>
    <row r="120" spans="1:18" ht="35.25" hidden="1" customHeight="1" x14ac:dyDescent="0.35">
      <c r="B120" s="85"/>
      <c r="C120" s="85"/>
      <c r="D120" s="85"/>
      <c r="E120" s="85"/>
      <c r="F120" s="85"/>
      <c r="G120" s="85"/>
      <c r="H120" s="85"/>
      <c r="I120" s="85"/>
      <c r="J120" s="85"/>
      <c r="K120" s="85"/>
      <c r="L120" s="85"/>
      <c r="M120" s="85"/>
      <c r="N120" s="85"/>
      <c r="O120" s="85"/>
      <c r="P120" s="85"/>
      <c r="Q120" s="85"/>
      <c r="R120" s="85"/>
    </row>
    <row r="121" spans="1:18" ht="35.25" hidden="1" customHeight="1" x14ac:dyDescent="0.35">
      <c r="B121" s="85"/>
      <c r="C121" s="85"/>
      <c r="D121" s="85"/>
      <c r="E121" s="85"/>
      <c r="F121" s="85"/>
      <c r="G121" s="85"/>
      <c r="H121" s="85"/>
      <c r="I121" s="85"/>
      <c r="J121" s="85"/>
      <c r="K121" s="85"/>
      <c r="L121" s="85"/>
      <c r="M121" s="85"/>
      <c r="N121" s="85"/>
      <c r="O121" s="85"/>
      <c r="P121" s="85"/>
      <c r="Q121" s="85"/>
      <c r="R121" s="85"/>
    </row>
    <row r="122" spans="1:18" ht="35.25" hidden="1" customHeight="1" x14ac:dyDescent="0.35">
      <c r="B122" s="85"/>
      <c r="C122" s="85"/>
      <c r="D122" s="85"/>
      <c r="E122" s="85"/>
      <c r="F122" s="85"/>
      <c r="G122" s="85"/>
      <c r="H122" s="85"/>
      <c r="I122" s="85"/>
      <c r="J122" s="85"/>
      <c r="K122" s="85"/>
      <c r="L122" s="85"/>
      <c r="M122" s="85"/>
      <c r="N122" s="85"/>
      <c r="O122" s="85"/>
      <c r="P122" s="85"/>
      <c r="Q122" s="85"/>
      <c r="R122" s="85"/>
    </row>
    <row r="123" spans="1:18" ht="35.25" hidden="1" customHeight="1" x14ac:dyDescent="0.35">
      <c r="B123" s="85"/>
      <c r="C123" s="85"/>
      <c r="D123" s="85"/>
      <c r="E123" s="85"/>
      <c r="F123" s="85"/>
      <c r="G123" s="85"/>
      <c r="H123" s="85"/>
      <c r="I123" s="85"/>
      <c r="J123" s="85"/>
      <c r="K123" s="85"/>
      <c r="L123" s="85"/>
      <c r="M123" s="85"/>
      <c r="N123" s="85"/>
      <c r="O123" s="85"/>
      <c r="P123" s="85"/>
      <c r="Q123" s="85"/>
      <c r="R123" s="85"/>
    </row>
    <row r="124" spans="1:18" ht="35.25" hidden="1" customHeight="1" x14ac:dyDescent="0.35">
      <c r="B124" s="85"/>
      <c r="C124" s="85"/>
      <c r="D124" s="85"/>
      <c r="E124" s="85"/>
      <c r="F124" s="85"/>
      <c r="G124" s="85"/>
      <c r="H124" s="85"/>
      <c r="I124" s="85"/>
      <c r="J124" s="85"/>
      <c r="K124" s="85"/>
      <c r="L124" s="85"/>
      <c r="M124" s="85"/>
      <c r="N124" s="85"/>
      <c r="O124" s="85"/>
      <c r="P124" s="85"/>
      <c r="Q124" s="85"/>
      <c r="R124" s="85"/>
    </row>
    <row r="125" spans="1:18" ht="35.25" hidden="1" customHeight="1" x14ac:dyDescent="0.35">
      <c r="B125" s="85"/>
      <c r="C125" s="85"/>
      <c r="D125" s="85"/>
      <c r="E125" s="85"/>
      <c r="F125" s="85"/>
      <c r="G125" s="85"/>
      <c r="H125" s="85"/>
      <c r="I125" s="85"/>
      <c r="J125" s="85"/>
      <c r="K125" s="85"/>
      <c r="L125" s="85"/>
      <c r="M125" s="85"/>
      <c r="N125" s="85"/>
      <c r="O125" s="85"/>
      <c r="P125" s="85"/>
      <c r="Q125" s="85"/>
      <c r="R125" s="85"/>
    </row>
    <row r="126" spans="1:18" ht="35.25" hidden="1" customHeight="1" x14ac:dyDescent="0.35">
      <c r="B126" s="85"/>
      <c r="C126" s="85"/>
      <c r="D126" s="85"/>
      <c r="E126" s="85"/>
      <c r="F126" s="85"/>
      <c r="G126" s="85"/>
      <c r="H126" s="85"/>
      <c r="I126" s="85"/>
      <c r="J126" s="85"/>
      <c r="K126" s="85"/>
      <c r="L126" s="85"/>
      <c r="M126" s="85"/>
      <c r="N126" s="85"/>
      <c r="O126" s="85"/>
      <c r="P126" s="85"/>
      <c r="Q126" s="85"/>
      <c r="R126" s="85"/>
    </row>
    <row r="127" spans="1:18" ht="35.25" hidden="1" customHeight="1" x14ac:dyDescent="0.35">
      <c r="B127" s="85"/>
      <c r="C127" s="85"/>
      <c r="D127" s="85"/>
      <c r="E127" s="85"/>
      <c r="F127" s="85"/>
      <c r="G127" s="85"/>
      <c r="H127" s="85"/>
      <c r="I127" s="85"/>
      <c r="J127" s="85"/>
      <c r="K127" s="85"/>
      <c r="L127" s="85"/>
      <c r="M127" s="85"/>
      <c r="N127" s="85"/>
      <c r="O127" s="85"/>
      <c r="P127" s="85"/>
      <c r="Q127" s="85"/>
      <c r="R127" s="85"/>
    </row>
    <row r="128" spans="1:18" ht="35.25" hidden="1" customHeight="1" x14ac:dyDescent="0.35">
      <c r="B128" s="85"/>
      <c r="C128" s="85"/>
      <c r="D128" s="85"/>
      <c r="E128" s="85"/>
      <c r="F128" s="85"/>
      <c r="G128" s="85"/>
      <c r="H128" s="85"/>
      <c r="I128" s="85"/>
      <c r="J128" s="85"/>
      <c r="K128" s="85"/>
      <c r="L128" s="85"/>
      <c r="M128" s="85"/>
      <c r="N128" s="85"/>
      <c r="O128" s="85"/>
      <c r="P128" s="85"/>
      <c r="Q128" s="85"/>
      <c r="R128" s="85"/>
    </row>
    <row r="129" spans="2:18" ht="35.25" hidden="1" customHeight="1" x14ac:dyDescent="0.35">
      <c r="B129" s="85"/>
      <c r="C129" s="85"/>
      <c r="D129" s="85"/>
      <c r="E129" s="85"/>
      <c r="F129" s="85"/>
      <c r="G129" s="85"/>
      <c r="H129" s="85"/>
      <c r="I129" s="85"/>
      <c r="J129" s="85"/>
      <c r="K129" s="85"/>
      <c r="L129" s="85"/>
      <c r="M129" s="85"/>
      <c r="N129" s="85"/>
      <c r="O129" s="85"/>
      <c r="P129" s="85"/>
      <c r="Q129" s="85"/>
      <c r="R129" s="85"/>
    </row>
    <row r="130" spans="2:18" ht="35.25" hidden="1" customHeight="1" x14ac:dyDescent="0.35">
      <c r="B130" s="85"/>
      <c r="C130" s="85"/>
      <c r="D130" s="85"/>
      <c r="E130" s="85"/>
      <c r="F130" s="85"/>
      <c r="G130" s="85"/>
      <c r="H130" s="85"/>
      <c r="I130" s="85"/>
      <c r="J130" s="85"/>
      <c r="K130" s="85"/>
      <c r="L130" s="85"/>
      <c r="M130" s="85"/>
      <c r="N130" s="85"/>
      <c r="O130" s="85"/>
      <c r="P130" s="85"/>
      <c r="Q130" s="85"/>
      <c r="R130" s="85"/>
    </row>
    <row r="131" spans="2:18" ht="35.25" hidden="1" customHeight="1" x14ac:dyDescent="0.35">
      <c r="B131" s="85"/>
      <c r="C131" s="85"/>
      <c r="D131" s="85"/>
      <c r="E131" s="85"/>
      <c r="F131" s="85"/>
      <c r="G131" s="85"/>
      <c r="H131" s="85"/>
      <c r="I131" s="85"/>
      <c r="J131" s="85"/>
      <c r="K131" s="85"/>
      <c r="L131" s="85"/>
      <c r="M131" s="85"/>
      <c r="N131" s="85"/>
      <c r="O131" s="85"/>
      <c r="P131" s="85"/>
      <c r="Q131" s="85"/>
      <c r="R131" s="85"/>
    </row>
    <row r="132" spans="2:18" ht="35.25" hidden="1" customHeight="1" x14ac:dyDescent="0.35">
      <c r="B132" s="85"/>
      <c r="C132" s="85"/>
      <c r="D132" s="85"/>
      <c r="E132" s="85"/>
      <c r="F132" s="85"/>
      <c r="G132" s="85"/>
      <c r="H132" s="85"/>
      <c r="I132" s="85"/>
      <c r="J132" s="85"/>
      <c r="K132" s="85"/>
      <c r="L132" s="85"/>
      <c r="M132" s="85"/>
      <c r="N132" s="85"/>
      <c r="O132" s="85"/>
      <c r="P132" s="85"/>
      <c r="Q132" s="85"/>
      <c r="R132" s="85"/>
    </row>
    <row r="133" spans="2:18" ht="35.25" hidden="1" customHeight="1" x14ac:dyDescent="0.35">
      <c r="B133" s="85"/>
      <c r="C133" s="85"/>
      <c r="D133" s="85"/>
      <c r="E133" s="85"/>
      <c r="F133" s="85"/>
      <c r="G133" s="85"/>
      <c r="H133" s="85"/>
      <c r="I133" s="85"/>
      <c r="J133" s="85"/>
      <c r="K133" s="85"/>
      <c r="L133" s="85"/>
      <c r="M133" s="85"/>
      <c r="N133" s="85"/>
      <c r="O133" s="85"/>
      <c r="P133" s="85"/>
      <c r="Q133" s="85"/>
      <c r="R133" s="85"/>
    </row>
    <row r="134" spans="2:18" ht="35.25" hidden="1" customHeight="1" x14ac:dyDescent="0.35">
      <c r="B134" s="85"/>
      <c r="C134" s="85"/>
      <c r="D134" s="85"/>
      <c r="E134" s="85"/>
      <c r="F134" s="85"/>
      <c r="G134" s="85"/>
      <c r="H134" s="85"/>
      <c r="I134" s="85"/>
      <c r="J134" s="85"/>
      <c r="K134" s="85"/>
      <c r="L134" s="85"/>
      <c r="M134" s="85"/>
      <c r="N134" s="85"/>
      <c r="O134" s="85"/>
      <c r="P134" s="85"/>
      <c r="Q134" s="85"/>
      <c r="R134" s="85"/>
    </row>
    <row r="135" spans="2:18" ht="35.25" hidden="1" customHeight="1" x14ac:dyDescent="0.35">
      <c r="B135" s="85"/>
      <c r="C135" s="85"/>
      <c r="D135" s="85"/>
      <c r="E135" s="85"/>
      <c r="F135" s="85"/>
      <c r="G135" s="85"/>
      <c r="H135" s="85"/>
      <c r="I135" s="85"/>
      <c r="J135" s="85"/>
      <c r="K135" s="85"/>
      <c r="L135" s="85"/>
      <c r="M135" s="85"/>
      <c r="N135" s="85"/>
      <c r="O135" s="85"/>
      <c r="P135" s="85"/>
      <c r="Q135" s="85"/>
      <c r="R135" s="85"/>
    </row>
    <row r="136" spans="2:18" ht="35.25" hidden="1" customHeight="1" x14ac:dyDescent="0.35">
      <c r="B136" s="85"/>
      <c r="C136" s="85"/>
      <c r="D136" s="85"/>
      <c r="E136" s="85"/>
      <c r="F136" s="85"/>
      <c r="G136" s="85"/>
      <c r="H136" s="85"/>
      <c r="I136" s="85"/>
      <c r="J136" s="85"/>
      <c r="K136" s="85"/>
      <c r="L136" s="85"/>
      <c r="M136" s="85"/>
      <c r="N136" s="85"/>
      <c r="O136" s="85"/>
      <c r="P136" s="85"/>
      <c r="Q136" s="85"/>
      <c r="R136" s="85"/>
    </row>
    <row r="137" spans="2:18" ht="35.25" hidden="1" customHeight="1" x14ac:dyDescent="0.35">
      <c r="B137" s="85"/>
      <c r="C137" s="85"/>
      <c r="D137" s="85"/>
      <c r="E137" s="85"/>
      <c r="F137" s="85"/>
      <c r="G137" s="85"/>
      <c r="H137" s="85"/>
      <c r="I137" s="85"/>
      <c r="J137" s="85"/>
      <c r="K137" s="85"/>
      <c r="L137" s="85"/>
      <c r="M137" s="85"/>
      <c r="N137" s="85"/>
      <c r="O137" s="85"/>
      <c r="P137" s="85"/>
      <c r="Q137" s="85"/>
      <c r="R137" s="85"/>
    </row>
    <row r="138" spans="2:18" ht="35.25" hidden="1" customHeight="1" x14ac:dyDescent="0.35">
      <c r="B138" s="85"/>
      <c r="C138" s="85"/>
      <c r="D138" s="85"/>
      <c r="E138" s="85"/>
      <c r="F138" s="85"/>
      <c r="G138" s="85"/>
      <c r="H138" s="85"/>
      <c r="I138" s="85"/>
      <c r="J138" s="85"/>
      <c r="K138" s="85"/>
      <c r="L138" s="85"/>
      <c r="M138" s="85"/>
      <c r="N138" s="85"/>
      <c r="O138" s="85"/>
      <c r="P138" s="85"/>
      <c r="Q138" s="85"/>
      <c r="R138" s="85"/>
    </row>
    <row r="139" spans="2:18" ht="35.25" hidden="1" customHeight="1" x14ac:dyDescent="0.35">
      <c r="B139" s="85"/>
      <c r="C139" s="85"/>
      <c r="D139" s="85"/>
      <c r="E139" s="85"/>
      <c r="F139" s="85"/>
      <c r="G139" s="85"/>
      <c r="H139" s="85"/>
      <c r="I139" s="85"/>
      <c r="J139" s="85"/>
      <c r="K139" s="85"/>
      <c r="L139" s="85"/>
      <c r="M139" s="85"/>
      <c r="N139" s="85"/>
      <c r="O139" s="85"/>
      <c r="P139" s="85"/>
      <c r="Q139" s="85"/>
      <c r="R139" s="85"/>
    </row>
    <row r="140" spans="2:18" ht="35.25" hidden="1" customHeight="1" x14ac:dyDescent="0.35">
      <c r="B140" s="85"/>
      <c r="C140" s="85"/>
      <c r="D140" s="85"/>
      <c r="E140" s="85"/>
      <c r="F140" s="85"/>
      <c r="G140" s="85"/>
      <c r="H140" s="85"/>
      <c r="I140" s="85"/>
      <c r="J140" s="85"/>
      <c r="K140" s="85"/>
      <c r="L140" s="85"/>
      <c r="M140" s="85"/>
      <c r="N140" s="85"/>
      <c r="O140" s="85"/>
      <c r="P140" s="85"/>
      <c r="Q140" s="85"/>
      <c r="R140" s="85"/>
    </row>
    <row r="141" spans="2:18" ht="35.25" hidden="1" customHeight="1" x14ac:dyDescent="0.35">
      <c r="B141" s="85"/>
      <c r="C141" s="85"/>
      <c r="D141" s="85"/>
      <c r="E141" s="85"/>
      <c r="F141" s="85"/>
      <c r="G141" s="85"/>
      <c r="H141" s="85"/>
      <c r="I141" s="85"/>
      <c r="J141" s="85"/>
      <c r="K141" s="85"/>
      <c r="L141" s="85"/>
      <c r="M141" s="85"/>
      <c r="N141" s="85"/>
      <c r="O141" s="85"/>
      <c r="P141" s="85"/>
      <c r="Q141" s="85"/>
      <c r="R141" s="85"/>
    </row>
    <row r="142" spans="2:18" ht="35.25" hidden="1" customHeight="1" x14ac:dyDescent="0.35">
      <c r="B142" s="85"/>
      <c r="C142" s="85"/>
      <c r="D142" s="85"/>
      <c r="E142" s="85"/>
      <c r="F142" s="85"/>
      <c r="G142" s="85"/>
      <c r="H142" s="85"/>
      <c r="I142" s="85"/>
      <c r="J142" s="85"/>
      <c r="K142" s="85"/>
      <c r="L142" s="85"/>
      <c r="M142" s="85"/>
      <c r="N142" s="85"/>
      <c r="O142" s="85"/>
      <c r="P142" s="85"/>
      <c r="Q142" s="85"/>
      <c r="R142" s="85"/>
    </row>
    <row r="143" spans="2:18" ht="35.25" hidden="1" customHeight="1" x14ac:dyDescent="0.35">
      <c r="B143" s="85"/>
      <c r="C143" s="85"/>
      <c r="D143" s="85"/>
      <c r="E143" s="85"/>
      <c r="F143" s="85"/>
      <c r="G143" s="85"/>
      <c r="H143" s="85"/>
      <c r="I143" s="85"/>
      <c r="J143" s="85"/>
      <c r="K143" s="85"/>
      <c r="L143" s="85"/>
      <c r="M143" s="85"/>
      <c r="N143" s="85"/>
      <c r="O143" s="85"/>
      <c r="P143" s="85"/>
      <c r="Q143" s="85"/>
      <c r="R143" s="85"/>
    </row>
    <row r="144" spans="2:18" ht="35.25" hidden="1" customHeight="1" x14ac:dyDescent="0.35">
      <c r="B144" s="85"/>
      <c r="C144" s="85"/>
      <c r="D144" s="85"/>
      <c r="E144" s="85"/>
      <c r="F144" s="85"/>
      <c r="G144" s="85"/>
      <c r="H144" s="85"/>
      <c r="I144" s="85"/>
      <c r="J144" s="85"/>
      <c r="K144" s="85"/>
      <c r="L144" s="85"/>
      <c r="M144" s="85"/>
      <c r="N144" s="85"/>
      <c r="O144" s="85"/>
      <c r="P144" s="85"/>
      <c r="Q144" s="85"/>
      <c r="R144" s="85"/>
    </row>
    <row r="145" spans="2:18" ht="35.25" hidden="1" customHeight="1" x14ac:dyDescent="0.35">
      <c r="B145" s="85"/>
      <c r="C145" s="85"/>
      <c r="D145" s="85"/>
      <c r="E145" s="85"/>
      <c r="F145" s="85"/>
      <c r="G145" s="85"/>
      <c r="H145" s="85"/>
      <c r="I145" s="85"/>
      <c r="J145" s="85"/>
      <c r="K145" s="85"/>
      <c r="L145" s="85"/>
      <c r="M145" s="85"/>
      <c r="N145" s="85"/>
      <c r="O145" s="85"/>
      <c r="P145" s="85"/>
      <c r="Q145" s="85"/>
      <c r="R145" s="85"/>
    </row>
    <row r="146" spans="2:18" ht="35.25" hidden="1" customHeight="1" x14ac:dyDescent="0.35">
      <c r="B146" s="85"/>
      <c r="C146" s="85"/>
      <c r="D146" s="85"/>
      <c r="E146" s="85"/>
      <c r="F146" s="85"/>
      <c r="G146" s="85"/>
      <c r="H146" s="85"/>
      <c r="I146" s="85"/>
      <c r="J146" s="85"/>
      <c r="K146" s="85"/>
      <c r="L146" s="85"/>
      <c r="M146" s="85"/>
      <c r="N146" s="85"/>
      <c r="O146" s="85"/>
      <c r="P146" s="85"/>
      <c r="Q146" s="85"/>
      <c r="R146" s="85"/>
    </row>
    <row r="147" spans="2:18" ht="35.25" hidden="1" customHeight="1" x14ac:dyDescent="0.35">
      <c r="B147" s="85"/>
      <c r="C147" s="85"/>
      <c r="D147" s="85"/>
      <c r="E147" s="85"/>
      <c r="F147" s="85"/>
      <c r="G147" s="85"/>
      <c r="H147" s="85"/>
      <c r="I147" s="85"/>
      <c r="J147" s="85"/>
      <c r="K147" s="85"/>
      <c r="L147" s="85"/>
      <c r="M147" s="85"/>
      <c r="N147" s="85"/>
      <c r="O147" s="85"/>
      <c r="P147" s="85"/>
      <c r="Q147" s="85"/>
      <c r="R147" s="85"/>
    </row>
    <row r="148" spans="2:18" ht="35.25" hidden="1" customHeight="1" x14ac:dyDescent="0.35">
      <c r="B148" s="85"/>
      <c r="C148" s="85"/>
      <c r="D148" s="85"/>
      <c r="E148" s="85"/>
      <c r="F148" s="85"/>
      <c r="G148" s="85"/>
      <c r="H148" s="85"/>
      <c r="I148" s="85"/>
      <c r="J148" s="85"/>
      <c r="K148" s="85"/>
      <c r="L148" s="85"/>
      <c r="M148" s="85"/>
      <c r="N148" s="85"/>
      <c r="O148" s="85"/>
      <c r="P148" s="85"/>
      <c r="Q148" s="85"/>
      <c r="R148" s="85"/>
    </row>
    <row r="149" spans="2:18" ht="35.25" hidden="1" customHeight="1" x14ac:dyDescent="0.35">
      <c r="B149" s="85"/>
      <c r="C149" s="85"/>
      <c r="D149" s="85"/>
      <c r="E149" s="85"/>
      <c r="F149" s="85"/>
      <c r="G149" s="85"/>
      <c r="H149" s="85"/>
      <c r="I149" s="85"/>
      <c r="J149" s="85"/>
      <c r="K149" s="85"/>
      <c r="L149" s="85"/>
      <c r="M149" s="85"/>
      <c r="N149" s="85"/>
      <c r="O149" s="85"/>
      <c r="P149" s="85"/>
      <c r="Q149" s="85"/>
      <c r="R149" s="85"/>
    </row>
    <row r="150" spans="2:18" ht="35.25" hidden="1" customHeight="1" x14ac:dyDescent="0.35">
      <c r="B150" s="85"/>
      <c r="C150" s="85"/>
      <c r="D150" s="85"/>
      <c r="E150" s="85"/>
      <c r="F150" s="85"/>
      <c r="G150" s="85"/>
      <c r="H150" s="85"/>
      <c r="I150" s="85"/>
      <c r="J150" s="85"/>
      <c r="K150" s="85"/>
      <c r="L150" s="85"/>
      <c r="M150" s="85"/>
      <c r="N150" s="85"/>
      <c r="O150" s="85"/>
      <c r="P150" s="85"/>
      <c r="Q150" s="85"/>
      <c r="R150" s="85"/>
    </row>
    <row r="151" spans="2:18" ht="35.25" hidden="1" customHeight="1" x14ac:dyDescent="0.35">
      <c r="B151" s="85"/>
      <c r="C151" s="85"/>
      <c r="D151" s="85"/>
      <c r="E151" s="85"/>
      <c r="F151" s="85"/>
      <c r="G151" s="85"/>
      <c r="H151" s="85"/>
      <c r="I151" s="85"/>
      <c r="J151" s="85"/>
      <c r="K151" s="85"/>
      <c r="L151" s="85"/>
      <c r="M151" s="85"/>
      <c r="N151" s="85"/>
      <c r="O151" s="85"/>
      <c r="P151" s="85"/>
      <c r="Q151" s="85"/>
      <c r="R151" s="85"/>
    </row>
    <row r="152" spans="2:18" ht="35.25" hidden="1" customHeight="1" x14ac:dyDescent="0.35">
      <c r="B152" s="85"/>
      <c r="C152" s="85"/>
      <c r="D152" s="85"/>
      <c r="E152" s="85"/>
      <c r="F152" s="85"/>
      <c r="G152" s="85"/>
      <c r="H152" s="85"/>
      <c r="I152" s="85"/>
      <c r="J152" s="85"/>
      <c r="K152" s="85"/>
      <c r="L152" s="85"/>
      <c r="M152" s="85"/>
      <c r="N152" s="85"/>
      <c r="O152" s="85"/>
      <c r="P152" s="85"/>
      <c r="Q152" s="85"/>
      <c r="R152" s="85"/>
    </row>
    <row r="153" spans="2:18" ht="35.25" hidden="1" customHeight="1" x14ac:dyDescent="0.35">
      <c r="B153" s="85"/>
      <c r="C153" s="85"/>
      <c r="D153" s="85"/>
      <c r="E153" s="85"/>
      <c r="F153" s="85"/>
      <c r="G153" s="85"/>
      <c r="H153" s="85"/>
      <c r="I153" s="85"/>
      <c r="J153" s="85"/>
      <c r="K153" s="85"/>
      <c r="L153" s="85"/>
      <c r="M153" s="85"/>
      <c r="N153" s="85"/>
      <c r="O153" s="85"/>
      <c r="P153" s="85"/>
      <c r="Q153" s="85"/>
      <c r="R153" s="85"/>
    </row>
    <row r="154" spans="2:18" ht="35.25" hidden="1" customHeight="1" x14ac:dyDescent="0.35">
      <c r="B154" s="85"/>
      <c r="C154" s="85"/>
      <c r="D154" s="85"/>
      <c r="E154" s="85"/>
      <c r="F154" s="85"/>
      <c r="G154" s="85"/>
      <c r="H154" s="85"/>
      <c r="I154" s="85"/>
      <c r="J154" s="85"/>
      <c r="K154" s="85"/>
      <c r="L154" s="85"/>
      <c r="M154" s="85"/>
      <c r="N154" s="85"/>
      <c r="O154" s="85"/>
      <c r="P154" s="85"/>
      <c r="Q154" s="85"/>
      <c r="R154" s="85"/>
    </row>
    <row r="155" spans="2:18" ht="35.25" hidden="1" customHeight="1" x14ac:dyDescent="0.35">
      <c r="B155" s="85"/>
      <c r="C155" s="85"/>
      <c r="D155" s="85"/>
      <c r="E155" s="85"/>
      <c r="F155" s="85"/>
      <c r="G155" s="85"/>
      <c r="H155" s="85"/>
      <c r="I155" s="85"/>
      <c r="J155" s="85"/>
      <c r="K155" s="85"/>
      <c r="L155" s="85"/>
      <c r="M155" s="85"/>
      <c r="N155" s="85"/>
      <c r="O155" s="85"/>
      <c r="P155" s="85"/>
      <c r="Q155" s="85"/>
      <c r="R155" s="85"/>
    </row>
    <row r="156" spans="2:18" ht="35.25" hidden="1" customHeight="1" x14ac:dyDescent="0.35">
      <c r="B156" s="85"/>
      <c r="C156" s="85"/>
      <c r="D156" s="85"/>
      <c r="E156" s="85"/>
      <c r="F156" s="85"/>
      <c r="G156" s="85"/>
      <c r="H156" s="85"/>
      <c r="I156" s="85"/>
      <c r="J156" s="85"/>
      <c r="K156" s="85"/>
      <c r="L156" s="85"/>
      <c r="M156" s="85"/>
      <c r="N156" s="85"/>
      <c r="O156" s="85"/>
      <c r="P156" s="85"/>
      <c r="Q156" s="85"/>
      <c r="R156" s="85"/>
    </row>
    <row r="157" spans="2:18" ht="35.25" hidden="1" customHeight="1" x14ac:dyDescent="0.35">
      <c r="B157" s="85"/>
      <c r="C157" s="85"/>
      <c r="D157" s="85"/>
      <c r="E157" s="85"/>
      <c r="F157" s="85"/>
      <c r="G157" s="85"/>
      <c r="H157" s="85"/>
      <c r="I157" s="85"/>
      <c r="J157" s="85"/>
      <c r="K157" s="85"/>
      <c r="L157" s="85"/>
      <c r="M157" s="85"/>
      <c r="N157" s="85"/>
      <c r="O157" s="85"/>
      <c r="P157" s="85"/>
      <c r="Q157" s="85"/>
      <c r="R157" s="85"/>
    </row>
    <row r="158" spans="2:18" ht="35.25" hidden="1" customHeight="1" x14ac:dyDescent="0.35">
      <c r="B158" s="85"/>
      <c r="C158" s="85"/>
      <c r="D158" s="85"/>
      <c r="E158" s="85"/>
      <c r="F158" s="85"/>
      <c r="G158" s="85"/>
      <c r="H158" s="85"/>
      <c r="I158" s="85"/>
      <c r="J158" s="85"/>
      <c r="K158" s="85"/>
      <c r="L158" s="85"/>
      <c r="M158" s="85"/>
      <c r="N158" s="85"/>
      <c r="O158" s="85"/>
      <c r="P158" s="85"/>
      <c r="Q158" s="85"/>
      <c r="R158" s="85"/>
    </row>
    <row r="159" spans="2:18" ht="35.25" hidden="1" customHeight="1" x14ac:dyDescent="0.35">
      <c r="B159" s="85"/>
      <c r="C159" s="85"/>
      <c r="D159" s="85"/>
      <c r="E159" s="85"/>
      <c r="F159" s="85"/>
      <c r="G159" s="85"/>
      <c r="H159" s="85"/>
      <c r="I159" s="85"/>
      <c r="J159" s="85"/>
      <c r="K159" s="85"/>
      <c r="L159" s="85"/>
      <c r="M159" s="85"/>
      <c r="N159" s="85"/>
      <c r="O159" s="85"/>
      <c r="P159" s="85"/>
      <c r="Q159" s="85"/>
      <c r="R159" s="85"/>
    </row>
    <row r="160" spans="2:18" ht="35.25" hidden="1" customHeight="1" x14ac:dyDescent="0.35">
      <c r="B160" s="85"/>
      <c r="C160" s="85"/>
      <c r="D160" s="85"/>
      <c r="E160" s="85"/>
      <c r="F160" s="85"/>
      <c r="G160" s="85"/>
      <c r="H160" s="85"/>
      <c r="I160" s="85"/>
      <c r="J160" s="85"/>
      <c r="K160" s="85"/>
      <c r="L160" s="85"/>
      <c r="M160" s="85"/>
      <c r="N160" s="85"/>
      <c r="O160" s="85"/>
      <c r="P160" s="85"/>
      <c r="Q160" s="85"/>
      <c r="R160" s="85"/>
    </row>
    <row r="161" spans="2:18" ht="35.25" hidden="1" customHeight="1" x14ac:dyDescent="0.35">
      <c r="B161" s="85"/>
      <c r="C161" s="85"/>
      <c r="D161" s="85"/>
      <c r="E161" s="85"/>
      <c r="F161" s="85"/>
      <c r="G161" s="85"/>
      <c r="H161" s="85"/>
      <c r="I161" s="85"/>
      <c r="J161" s="85"/>
      <c r="K161" s="85"/>
      <c r="L161" s="85"/>
      <c r="M161" s="85"/>
      <c r="N161" s="85"/>
      <c r="O161" s="85"/>
      <c r="P161" s="85"/>
      <c r="Q161" s="85"/>
      <c r="R161" s="85"/>
    </row>
    <row r="162" spans="2:18" ht="35.25" hidden="1" customHeight="1" x14ac:dyDescent="0.35">
      <c r="B162" s="85"/>
      <c r="C162" s="85"/>
      <c r="D162" s="85"/>
      <c r="E162" s="85"/>
      <c r="F162" s="85"/>
      <c r="G162" s="85"/>
      <c r="H162" s="85"/>
      <c r="I162" s="85"/>
      <c r="J162" s="85"/>
      <c r="K162" s="85"/>
      <c r="L162" s="85"/>
      <c r="M162" s="85"/>
      <c r="N162" s="85"/>
      <c r="O162" s="85"/>
      <c r="P162" s="85"/>
      <c r="Q162" s="85"/>
      <c r="R162" s="85"/>
    </row>
    <row r="163" spans="2:18" ht="35.25" hidden="1" customHeight="1" x14ac:dyDescent="0.35">
      <c r="B163" s="85"/>
      <c r="C163" s="85"/>
      <c r="D163" s="85"/>
      <c r="E163" s="85"/>
      <c r="F163" s="85"/>
      <c r="G163" s="85"/>
      <c r="H163" s="85"/>
      <c r="I163" s="85"/>
      <c r="J163" s="85"/>
      <c r="K163" s="85"/>
      <c r="L163" s="85"/>
      <c r="M163" s="85"/>
      <c r="N163" s="85"/>
      <c r="O163" s="85"/>
      <c r="P163" s="85"/>
      <c r="Q163" s="85"/>
      <c r="R163" s="85"/>
    </row>
    <row r="164" spans="2:18" ht="35.25" hidden="1" customHeight="1" x14ac:dyDescent="0.35">
      <c r="B164" s="85"/>
      <c r="C164" s="85"/>
      <c r="D164" s="85"/>
      <c r="E164" s="85"/>
      <c r="F164" s="85"/>
      <c r="G164" s="85"/>
      <c r="H164" s="85"/>
      <c r="I164" s="85"/>
      <c r="J164" s="85"/>
      <c r="K164" s="85"/>
      <c r="L164" s="85"/>
      <c r="M164" s="85"/>
      <c r="N164" s="85"/>
      <c r="O164" s="85"/>
      <c r="P164" s="85"/>
      <c r="Q164" s="85"/>
      <c r="R164" s="85"/>
    </row>
    <row r="165" spans="2:18" ht="35.25" hidden="1" customHeight="1" x14ac:dyDescent="0.35">
      <c r="B165" s="85"/>
      <c r="C165" s="85"/>
      <c r="D165" s="85"/>
      <c r="E165" s="85"/>
      <c r="F165" s="85"/>
      <c r="G165" s="85"/>
      <c r="H165" s="85"/>
      <c r="I165" s="85"/>
      <c r="J165" s="85"/>
      <c r="K165" s="85"/>
      <c r="L165" s="85"/>
      <c r="M165" s="85"/>
      <c r="N165" s="85"/>
      <c r="O165" s="85"/>
      <c r="P165" s="85"/>
      <c r="Q165" s="85"/>
      <c r="R165" s="85"/>
    </row>
    <row r="166" spans="2:18" ht="35.25" hidden="1" customHeight="1" x14ac:dyDescent="0.35">
      <c r="B166" s="85"/>
      <c r="C166" s="85"/>
      <c r="D166" s="85"/>
      <c r="E166" s="85"/>
      <c r="F166" s="85"/>
      <c r="G166" s="85"/>
      <c r="H166" s="85"/>
      <c r="I166" s="85"/>
      <c r="J166" s="85"/>
      <c r="K166" s="85"/>
      <c r="L166" s="85"/>
      <c r="M166" s="85"/>
      <c r="N166" s="85"/>
      <c r="O166" s="85"/>
      <c r="P166" s="85"/>
      <c r="Q166" s="85"/>
      <c r="R166" s="85"/>
    </row>
    <row r="167" spans="2:18" ht="35.25" hidden="1" customHeight="1" x14ac:dyDescent="0.35">
      <c r="B167" s="85"/>
      <c r="C167" s="85"/>
      <c r="D167" s="85"/>
      <c r="E167" s="85"/>
      <c r="F167" s="85"/>
      <c r="G167" s="85"/>
      <c r="H167" s="85"/>
      <c r="I167" s="85"/>
      <c r="J167" s="85"/>
      <c r="K167" s="85"/>
      <c r="L167" s="85"/>
      <c r="M167" s="85"/>
      <c r="N167" s="85"/>
      <c r="O167" s="85"/>
      <c r="P167" s="85"/>
      <c r="Q167" s="85"/>
      <c r="R167" s="85"/>
    </row>
    <row r="168" spans="2:18" ht="35.25" hidden="1" customHeight="1" x14ac:dyDescent="0.35">
      <c r="B168" s="85"/>
      <c r="C168" s="85"/>
      <c r="D168" s="85"/>
      <c r="E168" s="85"/>
      <c r="F168" s="85"/>
      <c r="G168" s="85"/>
      <c r="H168" s="85"/>
      <c r="I168" s="85"/>
      <c r="J168" s="85"/>
      <c r="K168" s="85"/>
      <c r="L168" s="85"/>
      <c r="M168" s="85"/>
      <c r="N168" s="85"/>
      <c r="O168" s="85"/>
      <c r="P168" s="85"/>
      <c r="Q168" s="85"/>
      <c r="R168" s="85"/>
    </row>
    <row r="169" spans="2:18" ht="35.25" hidden="1" customHeight="1" x14ac:dyDescent="0.35">
      <c r="B169" s="85"/>
      <c r="C169" s="85"/>
      <c r="D169" s="85"/>
      <c r="E169" s="85"/>
      <c r="F169" s="85"/>
      <c r="G169" s="85"/>
      <c r="H169" s="85"/>
      <c r="I169" s="85"/>
      <c r="J169" s="85"/>
      <c r="K169" s="85"/>
      <c r="L169" s="85"/>
      <c r="M169" s="85"/>
      <c r="N169" s="85"/>
      <c r="O169" s="85"/>
      <c r="P169" s="85"/>
      <c r="Q169" s="85"/>
      <c r="R169" s="85"/>
    </row>
    <row r="170" spans="2:18" ht="35.25" hidden="1" customHeight="1" x14ac:dyDescent="0.35">
      <c r="B170" s="85"/>
      <c r="C170" s="85"/>
      <c r="D170" s="85"/>
      <c r="E170" s="85"/>
      <c r="F170" s="85"/>
      <c r="G170" s="85"/>
      <c r="H170" s="85"/>
      <c r="I170" s="85"/>
      <c r="J170" s="85"/>
      <c r="K170" s="85"/>
      <c r="L170" s="85"/>
      <c r="M170" s="85"/>
      <c r="N170" s="85"/>
      <c r="O170" s="85"/>
      <c r="P170" s="85"/>
      <c r="Q170" s="85"/>
      <c r="R170" s="85"/>
    </row>
    <row r="171" spans="2:18" ht="35.25" hidden="1" customHeight="1" x14ac:dyDescent="0.35">
      <c r="B171" s="85"/>
      <c r="C171" s="85"/>
      <c r="D171" s="85"/>
      <c r="E171" s="85"/>
      <c r="F171" s="85"/>
      <c r="G171" s="85"/>
      <c r="H171" s="85"/>
      <c r="I171" s="85"/>
      <c r="J171" s="85"/>
      <c r="K171" s="85"/>
      <c r="L171" s="85"/>
      <c r="M171" s="85"/>
      <c r="N171" s="85"/>
      <c r="O171" s="85"/>
      <c r="P171" s="85"/>
      <c r="Q171" s="85"/>
      <c r="R171" s="85"/>
    </row>
    <row r="172" spans="2:18" ht="35.25" hidden="1" customHeight="1" x14ac:dyDescent="0.35">
      <c r="B172" s="85"/>
      <c r="C172" s="85"/>
      <c r="D172" s="85"/>
      <c r="E172" s="85"/>
      <c r="F172" s="85"/>
      <c r="G172" s="85"/>
      <c r="H172" s="85"/>
      <c r="I172" s="85"/>
      <c r="J172" s="85"/>
      <c r="K172" s="85"/>
      <c r="L172" s="85"/>
      <c r="M172" s="85"/>
      <c r="N172" s="85"/>
      <c r="O172" s="85"/>
      <c r="P172" s="85"/>
      <c r="Q172" s="85"/>
      <c r="R172" s="85"/>
    </row>
    <row r="173" spans="2:18" ht="35.25" hidden="1" customHeight="1" x14ac:dyDescent="0.35">
      <c r="B173" s="85"/>
      <c r="C173" s="85"/>
      <c r="D173" s="85"/>
      <c r="E173" s="85"/>
      <c r="F173" s="85"/>
      <c r="G173" s="85"/>
      <c r="H173" s="85"/>
      <c r="I173" s="85"/>
      <c r="J173" s="85"/>
      <c r="K173" s="85"/>
      <c r="L173" s="85"/>
      <c r="M173" s="85"/>
      <c r="N173" s="85"/>
      <c r="O173" s="85"/>
      <c r="P173" s="85"/>
      <c r="Q173" s="85"/>
      <c r="R173" s="85"/>
    </row>
    <row r="174" spans="2:18" ht="35.25" hidden="1" customHeight="1" x14ac:dyDescent="0.35">
      <c r="B174" s="85"/>
      <c r="C174" s="85"/>
      <c r="D174" s="85"/>
      <c r="E174" s="85"/>
      <c r="F174" s="85"/>
      <c r="G174" s="85"/>
      <c r="H174" s="85"/>
      <c r="I174" s="85"/>
      <c r="J174" s="85"/>
      <c r="K174" s="85"/>
      <c r="L174" s="85"/>
      <c r="M174" s="85"/>
      <c r="N174" s="85"/>
      <c r="O174" s="85"/>
      <c r="P174" s="85"/>
      <c r="Q174" s="85"/>
      <c r="R174" s="85"/>
    </row>
    <row r="175" spans="2:18" ht="35.25" hidden="1" customHeight="1" x14ac:dyDescent="0.35">
      <c r="B175" s="85"/>
      <c r="C175" s="85"/>
      <c r="D175" s="85"/>
      <c r="E175" s="85"/>
      <c r="F175" s="85"/>
      <c r="G175" s="85"/>
      <c r="H175" s="85"/>
      <c r="I175" s="85"/>
      <c r="J175" s="85"/>
      <c r="K175" s="85"/>
      <c r="L175" s="85"/>
      <c r="M175" s="85"/>
      <c r="N175" s="85"/>
      <c r="O175" s="85"/>
      <c r="P175" s="85"/>
      <c r="Q175" s="85"/>
      <c r="R175" s="85"/>
    </row>
    <row r="176" spans="2:18" ht="35.25" hidden="1" customHeight="1" x14ac:dyDescent="0.35">
      <c r="B176" s="85"/>
      <c r="C176" s="85"/>
      <c r="D176" s="85"/>
      <c r="E176" s="85"/>
      <c r="F176" s="85"/>
      <c r="G176" s="85"/>
      <c r="H176" s="85"/>
      <c r="I176" s="85"/>
      <c r="J176" s="85"/>
      <c r="K176" s="85"/>
      <c r="L176" s="85"/>
      <c r="M176" s="85"/>
      <c r="N176" s="85"/>
      <c r="O176" s="85"/>
      <c r="P176" s="85"/>
      <c r="Q176" s="85"/>
      <c r="R176" s="85"/>
    </row>
    <row r="177" spans="2:18" ht="35.25" hidden="1" customHeight="1" x14ac:dyDescent="0.35">
      <c r="B177" s="85"/>
      <c r="C177" s="85"/>
      <c r="D177" s="85"/>
      <c r="E177" s="85"/>
      <c r="F177" s="85"/>
      <c r="G177" s="85"/>
      <c r="H177" s="85"/>
      <c r="I177" s="85"/>
      <c r="J177" s="85"/>
      <c r="K177" s="85"/>
      <c r="L177" s="85"/>
      <c r="M177" s="85"/>
      <c r="N177" s="85"/>
      <c r="O177" s="85"/>
      <c r="P177" s="85"/>
      <c r="Q177" s="85"/>
      <c r="R177" s="85"/>
    </row>
    <row r="178" spans="2:18" ht="35.25" hidden="1" customHeight="1" x14ac:dyDescent="0.35">
      <c r="B178" s="85"/>
      <c r="C178" s="85"/>
      <c r="D178" s="85"/>
      <c r="E178" s="85"/>
      <c r="F178" s="85"/>
      <c r="G178" s="85"/>
      <c r="H178" s="85"/>
      <c r="I178" s="85"/>
      <c r="J178" s="85"/>
      <c r="K178" s="85"/>
      <c r="L178" s="85"/>
      <c r="M178" s="85"/>
      <c r="N178" s="85"/>
      <c r="O178" s="85"/>
      <c r="P178" s="85"/>
      <c r="Q178" s="85"/>
      <c r="R178" s="85"/>
    </row>
    <row r="179" spans="2:18" ht="35.25" hidden="1" customHeight="1" x14ac:dyDescent="0.35">
      <c r="B179" s="85"/>
      <c r="C179" s="85"/>
      <c r="D179" s="85"/>
      <c r="E179" s="85"/>
      <c r="F179" s="85"/>
      <c r="G179" s="85"/>
      <c r="H179" s="85"/>
      <c r="I179" s="85"/>
      <c r="J179" s="85"/>
      <c r="K179" s="85"/>
      <c r="L179" s="85"/>
      <c r="M179" s="85"/>
      <c r="N179" s="85"/>
      <c r="O179" s="85"/>
      <c r="P179" s="85"/>
      <c r="Q179" s="85"/>
      <c r="R179" s="85"/>
    </row>
    <row r="180" spans="2:18" ht="35.25" hidden="1" customHeight="1" x14ac:dyDescent="0.35">
      <c r="B180" s="85"/>
      <c r="C180" s="85"/>
      <c r="D180" s="85"/>
      <c r="E180" s="85"/>
      <c r="F180" s="85"/>
      <c r="G180" s="85"/>
      <c r="H180" s="85"/>
      <c r="I180" s="85"/>
      <c r="J180" s="85"/>
      <c r="K180" s="85"/>
      <c r="L180" s="85"/>
      <c r="M180" s="85"/>
      <c r="N180" s="85"/>
      <c r="O180" s="85"/>
      <c r="P180" s="85"/>
      <c r="Q180" s="85"/>
      <c r="R180" s="85"/>
    </row>
    <row r="181" spans="2:18" ht="35.25" hidden="1" customHeight="1" x14ac:dyDescent="0.35">
      <c r="B181" s="85"/>
      <c r="C181" s="85"/>
      <c r="D181" s="85"/>
      <c r="E181" s="85"/>
      <c r="F181" s="85"/>
      <c r="G181" s="85"/>
      <c r="H181" s="85"/>
      <c r="I181" s="85"/>
      <c r="J181" s="85"/>
      <c r="K181" s="85"/>
      <c r="L181" s="85"/>
      <c r="M181" s="85"/>
      <c r="N181" s="85"/>
      <c r="O181" s="85"/>
      <c r="P181" s="85"/>
      <c r="Q181" s="85"/>
      <c r="R181" s="85"/>
    </row>
    <row r="182" spans="2:18" ht="35.25" hidden="1" customHeight="1" x14ac:dyDescent="0.35">
      <c r="B182" s="85"/>
      <c r="C182" s="85"/>
      <c r="D182" s="85"/>
      <c r="E182" s="85"/>
      <c r="F182" s="85"/>
      <c r="G182" s="85"/>
      <c r="H182" s="85"/>
      <c r="I182" s="85"/>
      <c r="J182" s="85"/>
      <c r="K182" s="85"/>
      <c r="L182" s="85"/>
      <c r="M182" s="85"/>
      <c r="N182" s="85"/>
      <c r="O182" s="85"/>
      <c r="P182" s="85"/>
      <c r="Q182" s="85"/>
      <c r="R182" s="85"/>
    </row>
    <row r="183" spans="2:18" ht="35.25" hidden="1" customHeight="1" x14ac:dyDescent="0.35">
      <c r="B183" s="85"/>
      <c r="C183" s="85"/>
      <c r="D183" s="85"/>
      <c r="E183" s="85"/>
      <c r="F183" s="85"/>
      <c r="G183" s="85"/>
      <c r="H183" s="85"/>
      <c r="I183" s="85"/>
      <c r="J183" s="85"/>
      <c r="K183" s="85"/>
      <c r="L183" s="85"/>
      <c r="M183" s="85"/>
      <c r="N183" s="85"/>
      <c r="O183" s="85"/>
      <c r="P183" s="85"/>
      <c r="Q183" s="85"/>
      <c r="R183" s="85"/>
    </row>
    <row r="184" spans="2:18" ht="35.25" hidden="1" customHeight="1" x14ac:dyDescent="0.35">
      <c r="B184" s="85"/>
      <c r="C184" s="85"/>
      <c r="D184" s="85"/>
      <c r="E184" s="85"/>
      <c r="F184" s="85"/>
      <c r="G184" s="85"/>
      <c r="H184" s="85"/>
      <c r="I184" s="85"/>
      <c r="J184" s="85"/>
      <c r="K184" s="85"/>
      <c r="L184" s="85"/>
      <c r="M184" s="85"/>
      <c r="N184" s="85"/>
      <c r="O184" s="85"/>
      <c r="P184" s="85"/>
      <c r="Q184" s="85"/>
      <c r="R184" s="85"/>
    </row>
    <row r="185" spans="2:18" ht="35.25" hidden="1" customHeight="1" x14ac:dyDescent="0.35">
      <c r="B185" s="85"/>
      <c r="C185" s="85"/>
      <c r="D185" s="85"/>
      <c r="E185" s="85"/>
      <c r="F185" s="85"/>
      <c r="G185" s="85"/>
      <c r="H185" s="85"/>
      <c r="I185" s="85"/>
      <c r="J185" s="85"/>
      <c r="K185" s="85"/>
      <c r="L185" s="85"/>
      <c r="M185" s="85"/>
      <c r="N185" s="85"/>
      <c r="O185" s="85"/>
      <c r="P185" s="85"/>
      <c r="Q185" s="85"/>
      <c r="R185" s="85"/>
    </row>
    <row r="186" spans="2:18" ht="35.25" hidden="1" customHeight="1" x14ac:dyDescent="0.35">
      <c r="B186" s="85"/>
      <c r="C186" s="85"/>
      <c r="D186" s="85"/>
      <c r="E186" s="85"/>
      <c r="F186" s="85"/>
      <c r="G186" s="85"/>
      <c r="H186" s="85"/>
      <c r="I186" s="85"/>
      <c r="J186" s="85"/>
      <c r="K186" s="85"/>
      <c r="L186" s="85"/>
      <c r="M186" s="85"/>
      <c r="N186" s="85"/>
      <c r="O186" s="85"/>
      <c r="P186" s="85"/>
      <c r="Q186" s="85"/>
      <c r="R186" s="85"/>
    </row>
    <row r="187" spans="2:18" ht="35.25" hidden="1" customHeight="1" x14ac:dyDescent="0.35">
      <c r="B187" s="85"/>
      <c r="C187" s="85"/>
      <c r="D187" s="85"/>
      <c r="E187" s="85"/>
      <c r="F187" s="85"/>
      <c r="G187" s="85"/>
      <c r="H187" s="85"/>
      <c r="I187" s="85"/>
      <c r="J187" s="85"/>
      <c r="K187" s="85"/>
      <c r="L187" s="85"/>
      <c r="M187" s="85"/>
      <c r="N187" s="85"/>
      <c r="O187" s="85"/>
      <c r="P187" s="85"/>
      <c r="Q187" s="85"/>
      <c r="R187" s="85"/>
    </row>
    <row r="188" spans="2:18" ht="35.25" hidden="1" customHeight="1" x14ac:dyDescent="0.35">
      <c r="B188" s="85"/>
      <c r="C188" s="85"/>
      <c r="D188" s="85"/>
      <c r="E188" s="85"/>
      <c r="F188" s="85"/>
      <c r="G188" s="85"/>
      <c r="H188" s="85"/>
      <c r="I188" s="85"/>
      <c r="J188" s="85"/>
      <c r="K188" s="85"/>
      <c r="L188" s="85"/>
      <c r="M188" s="85"/>
      <c r="N188" s="85"/>
      <c r="O188" s="85"/>
      <c r="P188" s="85"/>
      <c r="Q188" s="85"/>
      <c r="R188" s="85"/>
    </row>
    <row r="189" spans="2:18" ht="35.25" hidden="1" customHeight="1" x14ac:dyDescent="0.35">
      <c r="B189" s="85"/>
      <c r="C189" s="85"/>
      <c r="D189" s="85"/>
      <c r="E189" s="85"/>
      <c r="F189" s="85"/>
      <c r="G189" s="85"/>
      <c r="H189" s="85"/>
      <c r="I189" s="85"/>
      <c r="J189" s="85"/>
      <c r="K189" s="85"/>
      <c r="L189" s="85"/>
      <c r="M189" s="85"/>
      <c r="N189" s="85"/>
      <c r="O189" s="85"/>
      <c r="P189" s="85"/>
      <c r="Q189" s="85"/>
      <c r="R189" s="85"/>
    </row>
    <row r="190" spans="2:18" ht="35.25" hidden="1" customHeight="1" x14ac:dyDescent="0.35">
      <c r="B190" s="85"/>
      <c r="C190" s="85"/>
      <c r="D190" s="85"/>
      <c r="E190" s="85"/>
      <c r="F190" s="85"/>
      <c r="G190" s="85"/>
      <c r="H190" s="85"/>
      <c r="I190" s="85"/>
      <c r="J190" s="85"/>
      <c r="K190" s="85"/>
      <c r="L190" s="85"/>
      <c r="M190" s="85"/>
      <c r="N190" s="85"/>
      <c r="O190" s="85"/>
      <c r="P190" s="85"/>
      <c r="Q190" s="85"/>
      <c r="R190" s="85"/>
    </row>
    <row r="191" spans="2:18" ht="35.25" hidden="1" customHeight="1" x14ac:dyDescent="0.35">
      <c r="B191" s="85"/>
      <c r="C191" s="85"/>
      <c r="D191" s="85"/>
      <c r="E191" s="85"/>
      <c r="F191" s="85"/>
      <c r="G191" s="85"/>
      <c r="H191" s="85"/>
      <c r="I191" s="85"/>
      <c r="J191" s="85"/>
      <c r="K191" s="85"/>
      <c r="L191" s="85"/>
      <c r="M191" s="85"/>
      <c r="N191" s="85"/>
      <c r="O191" s="85"/>
      <c r="P191" s="85"/>
      <c r="Q191" s="85"/>
      <c r="R191" s="85"/>
    </row>
    <row r="192" spans="2:18" ht="35.25" hidden="1" customHeight="1" x14ac:dyDescent="0.35">
      <c r="B192" s="85"/>
      <c r="C192" s="85"/>
      <c r="D192" s="85"/>
      <c r="E192" s="85"/>
      <c r="F192" s="85"/>
      <c r="G192" s="85"/>
      <c r="H192" s="85"/>
      <c r="I192" s="85"/>
      <c r="J192" s="85"/>
      <c r="K192" s="85"/>
      <c r="L192" s="85"/>
      <c r="M192" s="85"/>
      <c r="N192" s="85"/>
      <c r="O192" s="85"/>
      <c r="P192" s="85"/>
      <c r="Q192" s="85"/>
      <c r="R192" s="85"/>
    </row>
    <row r="193" spans="2:18" ht="35.25" hidden="1" customHeight="1" x14ac:dyDescent="0.35">
      <c r="B193" s="85"/>
      <c r="C193" s="85"/>
      <c r="D193" s="85"/>
      <c r="E193" s="85"/>
      <c r="F193" s="85"/>
      <c r="G193" s="85"/>
      <c r="H193" s="85"/>
      <c r="I193" s="85"/>
      <c r="J193" s="85"/>
      <c r="K193" s="85"/>
      <c r="L193" s="85"/>
      <c r="M193" s="85"/>
      <c r="N193" s="85"/>
      <c r="O193" s="85"/>
      <c r="P193" s="85"/>
      <c r="Q193" s="85"/>
      <c r="R193" s="85"/>
    </row>
    <row r="194" spans="2:18" ht="35.25" hidden="1" customHeight="1" x14ac:dyDescent="0.35">
      <c r="B194" s="85"/>
      <c r="C194" s="85"/>
      <c r="D194" s="85"/>
      <c r="E194" s="85"/>
      <c r="F194" s="85"/>
      <c r="G194" s="85"/>
      <c r="H194" s="85"/>
      <c r="I194" s="85"/>
      <c r="J194" s="85"/>
      <c r="K194" s="85"/>
      <c r="L194" s="85"/>
      <c r="M194" s="85"/>
      <c r="N194" s="85"/>
      <c r="O194" s="85"/>
      <c r="P194" s="85"/>
      <c r="Q194" s="85"/>
      <c r="R194" s="85"/>
    </row>
    <row r="195" spans="2:18" ht="35.25" hidden="1" customHeight="1" x14ac:dyDescent="0.35">
      <c r="B195" s="85"/>
      <c r="C195" s="85"/>
      <c r="D195" s="85"/>
      <c r="E195" s="85"/>
      <c r="F195" s="85"/>
      <c r="G195" s="85"/>
      <c r="H195" s="85"/>
      <c r="I195" s="85"/>
      <c r="J195" s="85"/>
      <c r="K195" s="85"/>
      <c r="L195" s="85"/>
      <c r="M195" s="85"/>
      <c r="N195" s="85"/>
      <c r="O195" s="85"/>
      <c r="P195" s="85"/>
      <c r="Q195" s="85"/>
      <c r="R195" s="85"/>
    </row>
    <row r="196" spans="2:18" ht="35.25" hidden="1" customHeight="1" x14ac:dyDescent="0.35">
      <c r="B196" s="85"/>
      <c r="C196" s="85"/>
      <c r="D196" s="85"/>
      <c r="E196" s="85"/>
      <c r="F196" s="85"/>
      <c r="G196" s="85"/>
      <c r="H196" s="85"/>
      <c r="I196" s="85"/>
      <c r="J196" s="85"/>
      <c r="K196" s="85"/>
      <c r="L196" s="85"/>
      <c r="M196" s="85"/>
      <c r="N196" s="85"/>
      <c r="O196" s="85"/>
      <c r="P196" s="85"/>
      <c r="Q196" s="85"/>
      <c r="R196" s="85"/>
    </row>
    <row r="197" spans="2:18" ht="35.25" hidden="1" customHeight="1" x14ac:dyDescent="0.35">
      <c r="B197" s="85"/>
      <c r="C197" s="85"/>
      <c r="D197" s="85"/>
      <c r="E197" s="85"/>
      <c r="F197" s="85"/>
      <c r="G197" s="85"/>
      <c r="H197" s="85"/>
      <c r="I197" s="85"/>
      <c r="J197" s="85"/>
      <c r="K197" s="85"/>
      <c r="L197" s="85"/>
      <c r="M197" s="85"/>
      <c r="N197" s="85"/>
      <c r="O197" s="85"/>
      <c r="P197" s="85"/>
      <c r="Q197" s="85"/>
      <c r="R197" s="85"/>
    </row>
    <row r="198" spans="2:18" ht="35.25" hidden="1" customHeight="1" x14ac:dyDescent="0.35">
      <c r="B198" s="85"/>
      <c r="C198" s="85"/>
      <c r="D198" s="85"/>
      <c r="E198" s="85"/>
      <c r="F198" s="85"/>
      <c r="G198" s="85"/>
      <c r="H198" s="85"/>
      <c r="I198" s="85"/>
      <c r="J198" s="85"/>
      <c r="K198" s="85"/>
      <c r="L198" s="85"/>
      <c r="M198" s="85"/>
      <c r="N198" s="85"/>
      <c r="O198" s="85"/>
      <c r="P198" s="85"/>
      <c r="Q198" s="85"/>
      <c r="R198" s="85"/>
    </row>
    <row r="199" spans="2:18" ht="35.25" hidden="1" customHeight="1" x14ac:dyDescent="0.35">
      <c r="B199" s="85"/>
      <c r="C199" s="85"/>
      <c r="D199" s="85"/>
      <c r="E199" s="85"/>
      <c r="F199" s="85"/>
      <c r="G199" s="85"/>
      <c r="H199" s="85"/>
      <c r="I199" s="85"/>
      <c r="J199" s="85"/>
      <c r="K199" s="85"/>
      <c r="L199" s="85"/>
      <c r="M199" s="85"/>
      <c r="N199" s="85"/>
      <c r="O199" s="85"/>
      <c r="P199" s="85"/>
      <c r="Q199" s="85"/>
      <c r="R199" s="85"/>
    </row>
    <row r="200" spans="2:18" ht="35.25" hidden="1" customHeight="1" x14ac:dyDescent="0.35">
      <c r="B200" s="85"/>
      <c r="C200" s="85"/>
      <c r="D200" s="85"/>
      <c r="E200" s="85"/>
      <c r="F200" s="85"/>
      <c r="G200" s="85"/>
      <c r="H200" s="85"/>
      <c r="I200" s="85"/>
      <c r="J200" s="85"/>
      <c r="K200" s="85"/>
      <c r="L200" s="85"/>
      <c r="M200" s="85"/>
      <c r="N200" s="85"/>
      <c r="O200" s="85"/>
      <c r="P200" s="85"/>
      <c r="Q200" s="85"/>
      <c r="R200" s="85"/>
    </row>
    <row r="201" spans="2:18" ht="35.25" hidden="1" customHeight="1" x14ac:dyDescent="0.35">
      <c r="B201" s="85"/>
      <c r="C201" s="85"/>
      <c r="D201" s="85"/>
      <c r="E201" s="85"/>
      <c r="F201" s="85"/>
      <c r="G201" s="85"/>
      <c r="H201" s="85"/>
      <c r="I201" s="85"/>
      <c r="J201" s="85"/>
      <c r="K201" s="85"/>
      <c r="L201" s="85"/>
      <c r="M201" s="85"/>
      <c r="N201" s="85"/>
      <c r="O201" s="85"/>
      <c r="P201" s="85"/>
      <c r="Q201" s="85"/>
      <c r="R201" s="85"/>
    </row>
    <row r="202" spans="2:18" ht="35.25" hidden="1" customHeight="1" x14ac:dyDescent="0.35">
      <c r="B202" s="85"/>
      <c r="C202" s="85"/>
      <c r="D202" s="85"/>
      <c r="E202" s="85"/>
      <c r="F202" s="85"/>
      <c r="G202" s="85"/>
      <c r="H202" s="85"/>
      <c r="I202" s="85"/>
      <c r="J202" s="85"/>
      <c r="K202" s="85"/>
      <c r="L202" s="85"/>
      <c r="M202" s="85"/>
      <c r="N202" s="85"/>
      <c r="O202" s="85"/>
      <c r="P202" s="85"/>
      <c r="Q202" s="85"/>
      <c r="R202" s="85"/>
    </row>
    <row r="203" spans="2:18" ht="35.25" hidden="1" customHeight="1" x14ac:dyDescent="0.35">
      <c r="B203" s="85"/>
      <c r="C203" s="85"/>
      <c r="D203" s="85"/>
      <c r="E203" s="85"/>
      <c r="F203" s="85"/>
      <c r="G203" s="85"/>
      <c r="H203" s="85"/>
      <c r="I203" s="85"/>
      <c r="J203" s="85"/>
      <c r="K203" s="85"/>
      <c r="L203" s="85"/>
      <c r="M203" s="85"/>
      <c r="N203" s="85"/>
      <c r="O203" s="85"/>
      <c r="P203" s="85"/>
      <c r="Q203" s="85"/>
      <c r="R203" s="85"/>
    </row>
    <row r="204" spans="2:18" ht="35.25" hidden="1" customHeight="1" x14ac:dyDescent="0.35">
      <c r="B204" s="85"/>
      <c r="C204" s="85"/>
      <c r="D204" s="85"/>
      <c r="E204" s="85"/>
      <c r="F204" s="85"/>
      <c r="G204" s="85"/>
      <c r="H204" s="85"/>
      <c r="I204" s="85"/>
      <c r="J204" s="85"/>
      <c r="K204" s="85"/>
      <c r="L204" s="85"/>
      <c r="M204" s="85"/>
      <c r="N204" s="85"/>
      <c r="O204" s="85"/>
      <c r="P204" s="85"/>
      <c r="Q204" s="85"/>
      <c r="R204" s="85"/>
    </row>
    <row r="205" spans="2:18" ht="35.25" hidden="1" customHeight="1" x14ac:dyDescent="0.35">
      <c r="B205" s="85"/>
      <c r="C205" s="85"/>
      <c r="D205" s="85"/>
      <c r="E205" s="85"/>
      <c r="F205" s="85"/>
      <c r="G205" s="85"/>
      <c r="H205" s="85"/>
      <c r="I205" s="85"/>
      <c r="J205" s="85"/>
      <c r="K205" s="85"/>
      <c r="L205" s="85"/>
      <c r="M205" s="85"/>
      <c r="N205" s="85"/>
      <c r="O205" s="85"/>
      <c r="P205" s="85"/>
      <c r="Q205" s="85"/>
      <c r="R205" s="85"/>
    </row>
    <row r="206" spans="2:18" ht="35.25" hidden="1" customHeight="1" x14ac:dyDescent="0.35">
      <c r="B206" s="85"/>
      <c r="C206" s="85"/>
      <c r="D206" s="85"/>
      <c r="E206" s="85"/>
      <c r="F206" s="85"/>
      <c r="G206" s="85"/>
      <c r="H206" s="85"/>
      <c r="I206" s="85"/>
      <c r="J206" s="85"/>
      <c r="K206" s="85"/>
      <c r="L206" s="85"/>
      <c r="M206" s="85"/>
      <c r="N206" s="85"/>
      <c r="O206" s="85"/>
      <c r="P206" s="85"/>
      <c r="Q206" s="85"/>
      <c r="R206" s="85"/>
    </row>
    <row r="207" spans="2:18" ht="35.25" hidden="1" customHeight="1" x14ac:dyDescent="0.35">
      <c r="B207" s="85"/>
      <c r="C207" s="85"/>
      <c r="D207" s="85"/>
      <c r="E207" s="85"/>
      <c r="F207" s="85"/>
      <c r="G207" s="85"/>
      <c r="H207" s="85"/>
      <c r="I207" s="85"/>
      <c r="J207" s="85"/>
      <c r="K207" s="85"/>
      <c r="L207" s="85"/>
      <c r="M207" s="85"/>
      <c r="N207" s="85"/>
      <c r="O207" s="85"/>
      <c r="P207" s="85"/>
      <c r="Q207" s="85"/>
      <c r="R207" s="85"/>
    </row>
    <row r="208" spans="2:18" ht="35.25" hidden="1" customHeight="1" x14ac:dyDescent="0.35">
      <c r="B208" s="85"/>
      <c r="C208" s="85"/>
      <c r="D208" s="85"/>
      <c r="E208" s="85"/>
      <c r="F208" s="85"/>
      <c r="G208" s="85"/>
      <c r="H208" s="85"/>
      <c r="I208" s="85"/>
      <c r="J208" s="85"/>
      <c r="K208" s="85"/>
      <c r="L208" s="85"/>
      <c r="M208" s="85"/>
      <c r="N208" s="85"/>
      <c r="O208" s="85"/>
      <c r="P208" s="85"/>
      <c r="Q208" s="85"/>
      <c r="R208" s="85"/>
    </row>
    <row r="209" spans="2:18" ht="35.25" hidden="1" customHeight="1" x14ac:dyDescent="0.35">
      <c r="B209" s="85"/>
      <c r="C209" s="85"/>
      <c r="D209" s="85"/>
      <c r="E209" s="85"/>
      <c r="F209" s="85"/>
      <c r="G209" s="85"/>
      <c r="H209" s="85"/>
      <c r="I209" s="85"/>
      <c r="J209" s="85"/>
      <c r="K209" s="85"/>
      <c r="L209" s="85"/>
      <c r="M209" s="85"/>
      <c r="N209" s="85"/>
      <c r="O209" s="85"/>
      <c r="P209" s="85"/>
      <c r="Q209" s="85"/>
      <c r="R209" s="85"/>
    </row>
    <row r="210" spans="2:18" ht="35.25" hidden="1" customHeight="1" x14ac:dyDescent="0.35">
      <c r="B210" s="85"/>
      <c r="C210" s="85"/>
      <c r="D210" s="85"/>
      <c r="E210" s="85"/>
      <c r="F210" s="85"/>
      <c r="G210" s="85"/>
      <c r="H210" s="85"/>
      <c r="I210" s="85"/>
      <c r="J210" s="85"/>
      <c r="K210" s="85"/>
      <c r="L210" s="85"/>
      <c r="M210" s="85"/>
      <c r="N210" s="85"/>
      <c r="O210" s="85"/>
      <c r="P210" s="85"/>
      <c r="Q210" s="85"/>
      <c r="R210" s="85"/>
    </row>
    <row r="211" spans="2:18" ht="35.25" hidden="1" customHeight="1" x14ac:dyDescent="0.35">
      <c r="B211" s="85"/>
      <c r="C211" s="85"/>
      <c r="D211" s="85"/>
      <c r="E211" s="85"/>
      <c r="F211" s="85"/>
      <c r="G211" s="85"/>
      <c r="H211" s="85"/>
      <c r="I211" s="85"/>
      <c r="J211" s="85"/>
      <c r="K211" s="85"/>
      <c r="L211" s="85"/>
      <c r="M211" s="85"/>
      <c r="N211" s="85"/>
      <c r="O211" s="85"/>
      <c r="P211" s="85"/>
      <c r="Q211" s="85"/>
      <c r="R211" s="85"/>
    </row>
    <row r="212" spans="2:18" ht="35.25" hidden="1" customHeight="1" x14ac:dyDescent="0.35">
      <c r="B212" s="85"/>
      <c r="C212" s="85"/>
      <c r="D212" s="85"/>
      <c r="E212" s="85"/>
      <c r="F212" s="85"/>
      <c r="G212" s="85"/>
      <c r="H212" s="85"/>
      <c r="I212" s="85"/>
      <c r="J212" s="85"/>
      <c r="K212" s="85"/>
      <c r="L212" s="85"/>
      <c r="M212" s="85"/>
      <c r="N212" s="85"/>
      <c r="O212" s="85"/>
      <c r="P212" s="85"/>
      <c r="Q212" s="85"/>
      <c r="R212" s="85"/>
    </row>
    <row r="213" spans="2:18" ht="35.25" hidden="1" customHeight="1" x14ac:dyDescent="0.35">
      <c r="B213" s="85"/>
      <c r="C213" s="85"/>
      <c r="D213" s="85"/>
      <c r="E213" s="85"/>
      <c r="F213" s="85"/>
      <c r="G213" s="85"/>
      <c r="H213" s="85"/>
      <c r="I213" s="85"/>
      <c r="J213" s="85"/>
      <c r="K213" s="85"/>
      <c r="L213" s="85"/>
      <c r="M213" s="85"/>
      <c r="N213" s="85"/>
      <c r="O213" s="85"/>
      <c r="P213" s="85"/>
      <c r="Q213" s="85"/>
      <c r="R213" s="85"/>
    </row>
    <row r="214" spans="2:18" ht="35.25" hidden="1" customHeight="1" x14ac:dyDescent="0.35">
      <c r="B214" s="85"/>
      <c r="C214" s="85"/>
      <c r="D214" s="85"/>
      <c r="E214" s="85"/>
      <c r="F214" s="85"/>
      <c r="G214" s="85"/>
      <c r="H214" s="85"/>
      <c r="I214" s="85"/>
      <c r="J214" s="85"/>
      <c r="K214" s="85"/>
      <c r="L214" s="85"/>
      <c r="M214" s="85"/>
      <c r="N214" s="85"/>
      <c r="O214" s="85"/>
      <c r="P214" s="85"/>
      <c r="Q214" s="85"/>
      <c r="R214" s="85"/>
    </row>
    <row r="215" spans="2:18" ht="35.25" hidden="1" customHeight="1" x14ac:dyDescent="0.35">
      <c r="B215" s="85"/>
      <c r="C215" s="85"/>
      <c r="D215" s="85"/>
      <c r="E215" s="85"/>
      <c r="F215" s="85"/>
      <c r="G215" s="85"/>
      <c r="H215" s="85"/>
      <c r="I215" s="85"/>
      <c r="J215" s="85"/>
      <c r="K215" s="85"/>
      <c r="L215" s="85"/>
      <c r="M215" s="85"/>
      <c r="N215" s="85"/>
      <c r="O215" s="85"/>
      <c r="P215" s="85"/>
      <c r="Q215" s="85"/>
      <c r="R215" s="85"/>
    </row>
    <row r="216" spans="2:18" ht="35.25" hidden="1" customHeight="1" x14ac:dyDescent="0.35">
      <c r="B216" s="85"/>
      <c r="C216" s="85"/>
      <c r="D216" s="85"/>
      <c r="E216" s="85"/>
      <c r="F216" s="85"/>
      <c r="G216" s="85"/>
      <c r="H216" s="85"/>
      <c r="I216" s="85"/>
      <c r="J216" s="85"/>
      <c r="K216" s="85"/>
      <c r="L216" s="85"/>
      <c r="M216" s="85"/>
      <c r="N216" s="85"/>
      <c r="O216" s="85"/>
      <c r="P216" s="85"/>
      <c r="Q216" s="85"/>
      <c r="R216" s="85"/>
    </row>
    <row r="217" spans="2:18" ht="35.25" hidden="1" customHeight="1" x14ac:dyDescent="0.35">
      <c r="B217" s="85"/>
      <c r="C217" s="85"/>
      <c r="D217" s="85"/>
      <c r="E217" s="85"/>
      <c r="F217" s="85"/>
      <c r="G217" s="85"/>
      <c r="H217" s="85"/>
      <c r="I217" s="85"/>
      <c r="J217" s="85"/>
      <c r="K217" s="85"/>
      <c r="L217" s="85"/>
      <c r="M217" s="85"/>
      <c r="N217" s="85"/>
      <c r="O217" s="85"/>
      <c r="P217" s="85"/>
      <c r="Q217" s="85"/>
      <c r="R217" s="85"/>
    </row>
    <row r="218" spans="2:18" ht="35.25" hidden="1" customHeight="1" x14ac:dyDescent="0.35">
      <c r="B218" s="85"/>
      <c r="C218" s="85"/>
      <c r="D218" s="85"/>
      <c r="E218" s="85"/>
      <c r="F218" s="85"/>
      <c r="G218" s="85"/>
      <c r="H218" s="85"/>
      <c r="I218" s="85"/>
      <c r="J218" s="85"/>
      <c r="K218" s="85"/>
      <c r="L218" s="85"/>
      <c r="M218" s="85"/>
      <c r="N218" s="85"/>
      <c r="O218" s="85"/>
      <c r="P218" s="85"/>
      <c r="Q218" s="85"/>
      <c r="R218" s="85"/>
    </row>
    <row r="219" spans="2:18" ht="35.25" hidden="1" customHeight="1" x14ac:dyDescent="0.35">
      <c r="B219" s="85"/>
      <c r="C219" s="85"/>
      <c r="D219" s="85"/>
      <c r="E219" s="85"/>
      <c r="F219" s="85"/>
      <c r="G219" s="85"/>
      <c r="H219" s="85"/>
      <c r="I219" s="85"/>
      <c r="J219" s="85"/>
      <c r="K219" s="85"/>
      <c r="L219" s="85"/>
      <c r="M219" s="85"/>
      <c r="N219" s="85"/>
      <c r="O219" s="85"/>
      <c r="P219" s="85"/>
      <c r="Q219" s="85"/>
      <c r="R219" s="85"/>
    </row>
    <row r="220" spans="2:18" ht="35.25" hidden="1" customHeight="1" x14ac:dyDescent="0.35">
      <c r="B220" s="85"/>
      <c r="C220" s="85"/>
      <c r="D220" s="85"/>
      <c r="E220" s="85"/>
      <c r="F220" s="85"/>
      <c r="G220" s="85"/>
      <c r="H220" s="85"/>
      <c r="I220" s="85"/>
      <c r="J220" s="85"/>
      <c r="K220" s="85"/>
      <c r="L220" s="85"/>
      <c r="M220" s="85"/>
      <c r="N220" s="85"/>
      <c r="O220" s="85"/>
      <c r="P220" s="85"/>
      <c r="Q220" s="85"/>
      <c r="R220" s="85"/>
    </row>
    <row r="221" spans="2:18" ht="35.25" hidden="1" customHeight="1" x14ac:dyDescent="0.35">
      <c r="B221" s="85"/>
      <c r="C221" s="85"/>
      <c r="D221" s="85"/>
      <c r="E221" s="85"/>
      <c r="F221" s="85"/>
      <c r="G221" s="85"/>
      <c r="H221" s="85"/>
      <c r="I221" s="85"/>
      <c r="J221" s="85"/>
      <c r="K221" s="85"/>
      <c r="L221" s="85"/>
      <c r="M221" s="85"/>
      <c r="N221" s="85"/>
      <c r="O221" s="85"/>
      <c r="P221" s="85"/>
      <c r="Q221" s="85"/>
      <c r="R221" s="85"/>
    </row>
    <row r="222" spans="2:18" ht="35.25" hidden="1" customHeight="1" x14ac:dyDescent="0.35">
      <c r="B222" s="85"/>
      <c r="C222" s="85"/>
      <c r="D222" s="85"/>
      <c r="E222" s="85"/>
      <c r="F222" s="85"/>
      <c r="G222" s="85"/>
      <c r="H222" s="85"/>
      <c r="I222" s="85"/>
      <c r="J222" s="85"/>
      <c r="K222" s="85"/>
      <c r="L222" s="85"/>
      <c r="M222" s="85"/>
      <c r="N222" s="85"/>
      <c r="O222" s="85"/>
      <c r="P222" s="85"/>
      <c r="Q222" s="85"/>
      <c r="R222" s="85"/>
    </row>
    <row r="223" spans="2:18" ht="35.25" hidden="1" customHeight="1" x14ac:dyDescent="0.35">
      <c r="B223" s="85"/>
      <c r="C223" s="85"/>
      <c r="D223" s="85"/>
      <c r="E223" s="85"/>
      <c r="F223" s="85"/>
      <c r="G223" s="85"/>
      <c r="H223" s="85"/>
      <c r="I223" s="85"/>
      <c r="J223" s="85"/>
      <c r="K223" s="85"/>
      <c r="L223" s="85"/>
      <c r="M223" s="85"/>
      <c r="N223" s="85"/>
      <c r="O223" s="85"/>
      <c r="P223" s="85"/>
      <c r="Q223" s="85"/>
      <c r="R223" s="85"/>
    </row>
    <row r="224" spans="2:18" ht="35.25" hidden="1" customHeight="1" x14ac:dyDescent="0.35">
      <c r="B224" s="85"/>
      <c r="C224" s="85"/>
      <c r="D224" s="85"/>
      <c r="E224" s="85"/>
      <c r="F224" s="85"/>
      <c r="G224" s="85"/>
      <c r="H224" s="85"/>
      <c r="I224" s="85"/>
      <c r="J224" s="85"/>
      <c r="K224" s="85"/>
      <c r="L224" s="85"/>
      <c r="M224" s="85"/>
      <c r="N224" s="85"/>
      <c r="O224" s="85"/>
      <c r="P224" s="85"/>
      <c r="Q224" s="85"/>
      <c r="R224" s="85"/>
    </row>
    <row r="225" spans="2:18" ht="35.25" hidden="1" customHeight="1" x14ac:dyDescent="0.35">
      <c r="B225" s="85"/>
      <c r="C225" s="85"/>
      <c r="D225" s="85"/>
      <c r="E225" s="85"/>
      <c r="F225" s="85"/>
      <c r="G225" s="85"/>
      <c r="H225" s="85"/>
      <c r="I225" s="85"/>
      <c r="J225" s="85"/>
      <c r="K225" s="85"/>
      <c r="L225" s="85"/>
      <c r="M225" s="85"/>
      <c r="N225" s="85"/>
      <c r="O225" s="85"/>
      <c r="P225" s="85"/>
      <c r="Q225" s="85"/>
      <c r="R225" s="85"/>
    </row>
    <row r="226" spans="2:18" ht="35.25" hidden="1" customHeight="1" x14ac:dyDescent="0.35">
      <c r="B226" s="85"/>
      <c r="C226" s="85"/>
      <c r="D226" s="85"/>
      <c r="E226" s="85"/>
      <c r="F226" s="85"/>
      <c r="G226" s="85"/>
      <c r="H226" s="85"/>
      <c r="I226" s="85"/>
      <c r="J226" s="85"/>
      <c r="K226" s="85"/>
      <c r="L226" s="85"/>
      <c r="M226" s="85"/>
      <c r="N226" s="85"/>
      <c r="O226" s="85"/>
      <c r="P226" s="85"/>
      <c r="Q226" s="85"/>
      <c r="R226" s="85"/>
    </row>
    <row r="227" spans="2:18" ht="35.25" hidden="1" customHeight="1" x14ac:dyDescent="0.35">
      <c r="B227" s="85"/>
      <c r="C227" s="85"/>
      <c r="D227" s="85"/>
      <c r="E227" s="85"/>
      <c r="F227" s="85"/>
      <c r="G227" s="85"/>
      <c r="H227" s="85"/>
      <c r="I227" s="85"/>
      <c r="J227" s="85"/>
      <c r="K227" s="85"/>
      <c r="L227" s="85"/>
      <c r="M227" s="85"/>
      <c r="N227" s="85"/>
      <c r="O227" s="85"/>
      <c r="P227" s="85"/>
      <c r="Q227" s="85"/>
      <c r="R227" s="85"/>
    </row>
    <row r="228" spans="2:18" ht="35.25" hidden="1" customHeight="1" x14ac:dyDescent="0.35">
      <c r="B228" s="85"/>
      <c r="C228" s="85"/>
      <c r="D228" s="85"/>
      <c r="E228" s="85"/>
      <c r="F228" s="85"/>
      <c r="G228" s="85"/>
      <c r="H228" s="85"/>
      <c r="I228" s="85"/>
      <c r="J228" s="85"/>
      <c r="K228" s="85"/>
      <c r="L228" s="85"/>
      <c r="M228" s="85"/>
      <c r="N228" s="85"/>
      <c r="O228" s="85"/>
      <c r="P228" s="85"/>
      <c r="Q228" s="85"/>
      <c r="R228" s="85"/>
    </row>
    <row r="229" spans="2:18" ht="35.25" hidden="1" customHeight="1" x14ac:dyDescent="0.35">
      <c r="B229" s="85"/>
      <c r="C229" s="85"/>
      <c r="D229" s="85"/>
      <c r="E229" s="85"/>
      <c r="F229" s="85"/>
      <c r="G229" s="85"/>
      <c r="H229" s="85"/>
      <c r="I229" s="85"/>
      <c r="J229" s="85"/>
      <c r="K229" s="85"/>
      <c r="L229" s="85"/>
      <c r="M229" s="85"/>
      <c r="N229" s="85"/>
      <c r="O229" s="85"/>
      <c r="P229" s="85"/>
      <c r="Q229" s="85"/>
      <c r="R229" s="85"/>
    </row>
    <row r="230" spans="2:18" ht="35.25" hidden="1" customHeight="1" x14ac:dyDescent="0.35">
      <c r="B230" s="85"/>
      <c r="C230" s="85"/>
      <c r="D230" s="85"/>
      <c r="E230" s="85"/>
      <c r="F230" s="85"/>
      <c r="G230" s="85"/>
      <c r="H230" s="85"/>
      <c r="I230" s="85"/>
      <c r="J230" s="85"/>
      <c r="K230" s="85"/>
      <c r="L230" s="85"/>
      <c r="M230" s="85"/>
      <c r="N230" s="85"/>
      <c r="O230" s="85"/>
      <c r="P230" s="85"/>
      <c r="Q230" s="85"/>
      <c r="R230" s="85"/>
    </row>
    <row r="231" spans="2:18" ht="35.25" hidden="1" customHeight="1" x14ac:dyDescent="0.35">
      <c r="B231" s="85"/>
      <c r="C231" s="85"/>
      <c r="D231" s="85"/>
      <c r="E231" s="85"/>
      <c r="F231" s="85"/>
      <c r="G231" s="85"/>
      <c r="H231" s="85"/>
      <c r="I231" s="85"/>
      <c r="J231" s="85"/>
      <c r="K231" s="85"/>
      <c r="L231" s="85"/>
      <c r="M231" s="85"/>
      <c r="N231" s="85"/>
      <c r="O231" s="85"/>
      <c r="P231" s="85"/>
      <c r="Q231" s="85"/>
      <c r="R231" s="85"/>
    </row>
    <row r="232" spans="2:18" ht="35.25" hidden="1" customHeight="1" x14ac:dyDescent="0.35">
      <c r="B232" s="85"/>
      <c r="C232" s="85"/>
      <c r="D232" s="85"/>
      <c r="E232" s="85"/>
      <c r="F232" s="85"/>
      <c r="G232" s="85"/>
      <c r="H232" s="85"/>
      <c r="I232" s="85"/>
      <c r="J232" s="85"/>
      <c r="K232" s="85"/>
      <c r="L232" s="85"/>
      <c r="M232" s="85"/>
      <c r="N232" s="85"/>
      <c r="O232" s="85"/>
      <c r="P232" s="85"/>
      <c r="Q232" s="85"/>
      <c r="R232" s="85"/>
    </row>
    <row r="233" spans="2:18" ht="35.25" hidden="1" customHeight="1" x14ac:dyDescent="0.35">
      <c r="B233" s="85"/>
      <c r="C233" s="85"/>
      <c r="D233" s="85"/>
      <c r="E233" s="85"/>
      <c r="F233" s="85"/>
      <c r="G233" s="85"/>
      <c r="H233" s="85"/>
      <c r="I233" s="85"/>
      <c r="J233" s="85"/>
      <c r="K233" s="85"/>
      <c r="L233" s="85"/>
      <c r="M233" s="85"/>
      <c r="N233" s="85"/>
      <c r="O233" s="85"/>
      <c r="P233" s="85"/>
      <c r="Q233" s="85"/>
      <c r="R233" s="85"/>
    </row>
  </sheetData>
  <sheetProtection algorithmName="SHA-512" hashValue="+paOXkRObO7XYbKmoYdeyfSlzfe04zgjY+jAcwVdcm6ARmJDt4Ub1uTGWdRaqJ+k/bTkc3kIUaA6GVrf/B3lFw==" saltValue="92pCX8aYJMhNeZWFFvMDBg==" spinCount="100000" sheet="1" objects="1" scenarios="1"/>
  <conditionalFormatting sqref="D62:E62 G62:H62 J62:K62 M62:N62">
    <cfRule type="cellIs" dxfId="7" priority="4" stopIfTrue="1" operator="notEqual">
      <formula>0</formula>
    </cfRule>
  </conditionalFormatting>
  <conditionalFormatting sqref="F8:F62 I8:I62 L8:L62 O8:O62 R8:R62 T28 T49 T58">
    <cfRule type="cellIs" dxfId="6" priority="1" stopIfTrue="1" operator="equal">
      <formula>"!"</formula>
    </cfRule>
  </conditionalFormatting>
  <conditionalFormatting sqref="F8:F62 I8:I62 L8:L62 O8:O62 R8:R62 T28 T49 T58">
    <cfRule type="cellIs" dxfId="5" priority="3" stopIfTrue="1" operator="equal">
      <formula>"û"</formula>
    </cfRule>
  </conditionalFormatting>
  <conditionalFormatting sqref="F8:F62 I8:I62 L8:L62 O8:O62 R8:R62 T28 T49 T58">
    <cfRule type="cellIs" dxfId="4" priority="2" stopIfTrue="1" operator="equal">
      <formula>"ü"</formula>
    </cfRule>
  </conditionalFormatting>
  <printOptions horizontalCentered="1" verticalCentered="1"/>
  <pageMargins left="0.39370078740157505" right="0.35433070866141703" top="0.47244094488189015" bottom="0.51181102362204711" header="0.31496062992126012" footer="0.31496062992126012"/>
  <pageSetup paperSize="9" scale="61" fitToWidth="0" fitToHeight="0" orientation="landscape" horizontalDpi="300" verticalDpi="300" r:id="rId1"/>
  <headerFooter>
    <oddFooter>&amp;R&amp;A</oddFooter>
  </headerFooter>
  <colBreaks count="1" manualBreakCount="1">
    <brk id="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23"/>
  <sheetViews>
    <sheetView workbookViewId="0">
      <selection activeCell="D8" sqref="D8"/>
    </sheetView>
  </sheetViews>
  <sheetFormatPr defaultColWidth="0" defaultRowHeight="15.5" zeroHeight="1" x14ac:dyDescent="0.35"/>
  <cols>
    <col min="1" max="1" width="2.23046875" style="88" customWidth="1"/>
    <col min="2" max="2" width="2.3046875" style="88" customWidth="1"/>
    <col min="3" max="3" width="10.765625" style="87" customWidth="1"/>
    <col min="4" max="4" width="110.4609375" style="87" customWidth="1"/>
    <col min="5" max="6" width="14.765625" style="87" customWidth="1"/>
    <col min="7" max="7" width="9.765625" style="87" customWidth="1"/>
    <col min="8" max="8" width="10" style="88" customWidth="1"/>
    <col min="9" max="9" width="1.23046875" style="88" customWidth="1"/>
    <col min="10" max="10" width="1.3046875" style="88" customWidth="1"/>
    <col min="11" max="11" width="2.23046875" style="88" customWidth="1"/>
    <col min="12" max="12" width="9.07421875" style="87" hidden="1" customWidth="1"/>
    <col min="13" max="13" width="23.4609375" style="87" hidden="1" customWidth="1"/>
    <col min="14" max="14" width="8.84375" style="87" hidden="1" customWidth="1"/>
    <col min="15" max="16384" width="8.84375" style="87" hidden="1"/>
  </cols>
  <sheetData>
    <row r="1" spans="1:11" x14ac:dyDescent="0.35">
      <c r="A1" s="86"/>
      <c r="B1" s="86"/>
      <c r="C1" s="86"/>
      <c r="D1" s="86"/>
      <c r="E1" s="86"/>
      <c r="F1" s="86"/>
      <c r="G1" s="86"/>
      <c r="H1" s="86"/>
      <c r="I1" s="86"/>
      <c r="J1" s="86"/>
      <c r="K1" s="86"/>
    </row>
    <row r="2" spans="1:11" x14ac:dyDescent="0.35">
      <c r="A2" s="86"/>
      <c r="C2" s="88">
        <f>Home!J17</f>
        <v>0</v>
      </c>
      <c r="D2" s="88"/>
      <c r="E2" s="88"/>
      <c r="F2" s="88"/>
      <c r="G2" s="88"/>
      <c r="K2" s="86"/>
    </row>
    <row r="3" spans="1:11" s="92" customFormat="1" ht="30" customHeight="1" x14ac:dyDescent="0.35">
      <c r="A3" s="89"/>
      <c r="B3" s="90"/>
      <c r="C3" s="91" t="str">
        <f>Text!C113</f>
        <v xml:space="preserve">Gweithlyfr Fframwaith Rheoli Perfformiad Teuluoedd yn Gyntaf (data Mesurau Perfformiad Cenedlaethol) </v>
      </c>
      <c r="D3" s="90"/>
      <c r="E3" s="90"/>
      <c r="F3" s="90"/>
      <c r="G3" s="90"/>
      <c r="H3" s="90"/>
      <c r="I3" s="90"/>
      <c r="J3" s="90"/>
      <c r="K3" s="89"/>
    </row>
    <row r="4" spans="1:11" s="92" customFormat="1" ht="11.25" customHeight="1" thickBot="1" x14ac:dyDescent="0.4">
      <c r="A4" s="89"/>
      <c r="B4" s="90"/>
      <c r="C4" s="91"/>
      <c r="D4" s="90"/>
      <c r="E4" s="90"/>
      <c r="F4" s="90"/>
      <c r="G4" s="90"/>
      <c r="H4" s="90"/>
      <c r="I4" s="90"/>
      <c r="J4" s="90"/>
      <c r="K4" s="89"/>
    </row>
    <row r="5" spans="1:11" ht="30" customHeight="1" x14ac:dyDescent="0.35">
      <c r="A5" s="86"/>
      <c r="C5" s="93"/>
      <c r="D5" s="94" t="str">
        <f ca="1">Text!C115&amp;(IF(MONTH(TODAY())&lt;4,YEAR(TODAY())-1&amp;"-"&amp;YEAR(TODAY())-2000,YEAR(TODAY())&amp;"-"&amp;YEAR(TODAY())-1999))</f>
        <v>Blwyddyn: 2022-23</v>
      </c>
      <c r="E5" s="357" t="str">
        <f>Text!C130</f>
        <v>Ffigurau cronnol y flwyddyn hyd yma</v>
      </c>
      <c r="F5" s="357"/>
      <c r="G5" s="358"/>
      <c r="H5" s="359" t="str">
        <f>Text!C134</f>
        <v>Gwirio nad yw’r nifer y gweithiwyd â nhw yn llai na’r nifer llwyddiannus</v>
      </c>
      <c r="K5" s="86"/>
    </row>
    <row r="6" spans="1:11" ht="30" customHeight="1" x14ac:dyDescent="0.35">
      <c r="A6" s="86"/>
      <c r="C6" s="95"/>
      <c r="D6" s="96"/>
      <c r="E6" s="362" t="str">
        <f>Text!C131</f>
        <v>Teuluoedd yn Gyntaf</v>
      </c>
      <c r="F6" s="362"/>
      <c r="G6" s="363"/>
      <c r="H6" s="360"/>
      <c r="K6" s="86"/>
    </row>
    <row r="7" spans="1:11" ht="75" customHeight="1" x14ac:dyDescent="0.35">
      <c r="A7" s="86"/>
      <c r="C7" s="97" t="str">
        <f>Text!C114</f>
        <v>Cyfeir-nod</v>
      </c>
      <c r="D7" s="98"/>
      <c r="E7" s="99" t="str">
        <f>Text!C132</f>
        <v>Nifer y cyfranogwyr llwyddiannus</v>
      </c>
      <c r="F7" s="99" t="str">
        <f>Text!C133</f>
        <v>Nifer y gweithiwyd â nhw</v>
      </c>
      <c r="G7" s="169" t="s">
        <v>31</v>
      </c>
      <c r="H7" s="361"/>
      <c r="I7" s="100"/>
      <c r="J7" s="101"/>
      <c r="K7" s="86"/>
    </row>
    <row r="8" spans="1:11" s="92" customFormat="1" ht="30.75" customHeight="1" x14ac:dyDescent="0.35">
      <c r="A8" s="89"/>
      <c r="B8" s="90"/>
      <c r="C8" s="102">
        <v>2.1</v>
      </c>
      <c r="D8" s="103" t="str">
        <f>Text!C116</f>
        <v>Nifer a % y rheini y mae eu sefyllfa ariannol wedi sefydlogi neu wedi gwella</v>
      </c>
      <c r="E8" s="308"/>
      <c r="F8" s="308"/>
      <c r="G8" s="104">
        <f t="shared" ref="G8:G21" si="0">IF(F8=0,0,E8/F8)</f>
        <v>0</v>
      </c>
      <c r="H8" s="168" t="str">
        <f t="shared" ref="H8:H21" si="1">IF(E8&gt;F8, "û","ü")</f>
        <v>ü</v>
      </c>
      <c r="I8" s="105"/>
      <c r="J8" s="105"/>
      <c r="K8" s="89"/>
    </row>
    <row r="9" spans="1:11" s="92" customFormat="1" ht="30.75" customHeight="1" x14ac:dyDescent="0.35">
      <c r="A9" s="89"/>
      <c r="B9" s="90"/>
      <c r="C9" s="106">
        <v>2.2000000000000002</v>
      </c>
      <c r="D9" s="103" t="str">
        <f>Text!C117</f>
        <v>Nifer a % y plant cynradd sydd wedi gwella eu presenoldeb yn yr ysgol</v>
      </c>
      <c r="E9" s="308"/>
      <c r="F9" s="308"/>
      <c r="G9" s="104">
        <f t="shared" si="0"/>
        <v>0</v>
      </c>
      <c r="H9" s="130" t="str">
        <f t="shared" si="1"/>
        <v>ü</v>
      </c>
      <c r="I9" s="90"/>
      <c r="J9" s="90"/>
      <c r="K9" s="89"/>
    </row>
    <row r="10" spans="1:11" s="92" customFormat="1" ht="30.75" customHeight="1" x14ac:dyDescent="0.35">
      <c r="A10" s="89"/>
      <c r="B10" s="90"/>
      <c r="C10" s="106">
        <v>2.2999999999999998</v>
      </c>
      <c r="D10" s="103" t="str">
        <f>Text!C118</f>
        <v>Nifer a % y plant uwchradd (hyd at 16 oed) sydd wedi gwella eu presenoldeb yn yr ysgol</v>
      </c>
      <c r="E10" s="308"/>
      <c r="F10" s="308"/>
      <c r="G10" s="104">
        <f t="shared" si="0"/>
        <v>0</v>
      </c>
      <c r="H10" s="130" t="str">
        <f t="shared" si="1"/>
        <v>ü</v>
      </c>
      <c r="I10" s="90"/>
      <c r="J10" s="90"/>
      <c r="K10" s="89"/>
    </row>
    <row r="11" spans="1:11" s="92" customFormat="1" ht="30.75" customHeight="1" x14ac:dyDescent="0.35">
      <c r="A11" s="89"/>
      <c r="B11" s="90"/>
      <c r="C11" s="107">
        <v>2.4</v>
      </c>
      <c r="D11" s="103" t="str">
        <f>Text!C119</f>
        <v>Nifer a % y plant sydd wedi gwella eu sgiliau lleferydd, iaith a chyfathrebu</v>
      </c>
      <c r="E11" s="308"/>
      <c r="F11" s="308"/>
      <c r="G11" s="104">
        <f t="shared" si="0"/>
        <v>0</v>
      </c>
      <c r="H11" s="130" t="str">
        <f t="shared" si="1"/>
        <v>ü</v>
      </c>
      <c r="I11" s="90"/>
      <c r="J11" s="90"/>
      <c r="K11" s="89"/>
    </row>
    <row r="12" spans="1:11" s="92" customFormat="1" ht="30.75" customHeight="1" x14ac:dyDescent="0.35">
      <c r="A12" s="89"/>
      <c r="B12" s="90"/>
      <c r="C12" s="107">
        <v>2.5</v>
      </c>
      <c r="D12" s="103" t="str">
        <f>Text!C120</f>
        <v>Nifer a % y rhieni sydd wedi gwella eu gallu i genfogi anghenion dysgu a datblygu eu plentyn</v>
      </c>
      <c r="E12" s="308"/>
      <c r="F12" s="308"/>
      <c r="G12" s="104">
        <f t="shared" si="0"/>
        <v>0</v>
      </c>
      <c r="H12" s="130" t="str">
        <f t="shared" si="1"/>
        <v>ü</v>
      </c>
      <c r="I12" s="90"/>
      <c r="J12" s="90"/>
      <c r="K12" s="89"/>
    </row>
    <row r="13" spans="1:11" s="92" customFormat="1" ht="30.75" customHeight="1" x14ac:dyDescent="0.35">
      <c r="A13" s="89"/>
      <c r="B13" s="90"/>
      <c r="C13" s="107">
        <v>2.6</v>
      </c>
      <c r="D13" s="103" t="str">
        <f>Text!C121</f>
        <v>Nifer a % y cyfranogwyr sydd â gwell lles emosiynol/meddyliol</v>
      </c>
      <c r="E13" s="308"/>
      <c r="F13" s="308"/>
      <c r="G13" s="104">
        <f t="shared" si="0"/>
        <v>0</v>
      </c>
      <c r="H13" s="130" t="str">
        <f t="shared" si="1"/>
        <v>ü</v>
      </c>
      <c r="I13" s="90"/>
      <c r="J13" s="90"/>
      <c r="K13" s="89"/>
    </row>
    <row r="14" spans="1:11" s="92" customFormat="1" ht="30.75" customHeight="1" x14ac:dyDescent="0.35">
      <c r="A14" s="89"/>
      <c r="B14" s="90"/>
      <c r="C14" s="107">
        <v>2.7</v>
      </c>
      <c r="D14" s="103" t="str">
        <f>Text!C122</f>
        <v>Nifer a % yr unigolion sy'n nodi gwelliant yn gryfach yn eu hunan</v>
      </c>
      <c r="E14" s="308"/>
      <c r="F14" s="308"/>
      <c r="G14" s="104">
        <f t="shared" si="0"/>
        <v>0</v>
      </c>
      <c r="H14" s="130" t="str">
        <f t="shared" si="1"/>
        <v>ü</v>
      </c>
      <c r="I14" s="90"/>
      <c r="J14" s="90"/>
      <c r="K14" s="89"/>
    </row>
    <row r="15" spans="1:11" s="92" customFormat="1" ht="30.75" customHeight="1" x14ac:dyDescent="0.35">
      <c r="A15" s="89"/>
      <c r="B15" s="90"/>
      <c r="C15" s="107">
        <v>2.8</v>
      </c>
      <c r="D15" s="103" t="str">
        <f>Text!C123</f>
        <v>Nifer a % y teuluoedd sy'n nodi bod eu teulu yn gryfach</v>
      </c>
      <c r="E15" s="308"/>
      <c r="F15" s="308"/>
      <c r="G15" s="104">
        <f t="shared" si="0"/>
        <v>0</v>
      </c>
      <c r="H15" s="130" t="str">
        <f t="shared" si="1"/>
        <v>ü</v>
      </c>
      <c r="I15" s="90"/>
      <c r="J15" s="90"/>
      <c r="K15" s="89"/>
    </row>
    <row r="16" spans="1:11" s="92" customFormat="1" ht="30.75" customHeight="1" x14ac:dyDescent="0.35">
      <c r="A16" s="89"/>
      <c r="B16" s="90"/>
      <c r="C16" s="107">
        <v>2.9</v>
      </c>
      <c r="D16" s="103" t="str">
        <f>Text!C124</f>
        <v xml:space="preserve">Nifer a % y teuluoedd a effeithir gan anabledd sy'n nodi gwelliant yng ngwytnwch y teulu </v>
      </c>
      <c r="E16" s="308"/>
      <c r="F16" s="308"/>
      <c r="G16" s="104">
        <f t="shared" si="0"/>
        <v>0</v>
      </c>
      <c r="H16" s="130" t="str">
        <f t="shared" si="1"/>
        <v>ü</v>
      </c>
      <c r="I16" s="90"/>
      <c r="J16" s="90"/>
      <c r="K16" s="89"/>
    </row>
    <row r="17" spans="1:11" s="92" customFormat="1" ht="30.75" customHeight="1" x14ac:dyDescent="0.35">
      <c r="A17" s="89"/>
      <c r="B17" s="90"/>
      <c r="C17" s="108">
        <v>2.1</v>
      </c>
      <c r="D17" s="103" t="str">
        <f>Text!C125</f>
        <v>Nifer a % y teuluoedd sy'n nodi eu bod yn teimlo y gallant gyfrannu at newidiadau i'w ffordd o fyw/ymddygiad</v>
      </c>
      <c r="E17" s="308"/>
      <c r="F17" s="308"/>
      <c r="G17" s="104">
        <f t="shared" si="0"/>
        <v>0</v>
      </c>
      <c r="H17" s="130" t="str">
        <f t="shared" si="1"/>
        <v>ü</v>
      </c>
      <c r="I17" s="90"/>
      <c r="J17" s="90"/>
      <c r="K17" s="89"/>
    </row>
    <row r="18" spans="1:11" s="92" customFormat="1" ht="30.75" customHeight="1" x14ac:dyDescent="0.35">
      <c r="A18" s="89"/>
      <c r="B18" s="90"/>
      <c r="C18" s="107">
        <v>2.11</v>
      </c>
      <c r="D18" s="103" t="str">
        <f>Text!C126</f>
        <v>Nifer a % yr unigolion sy'n nodi bod eu cydberthnasau teuluol yn well</v>
      </c>
      <c r="E18" s="308"/>
      <c r="F18" s="308"/>
      <c r="G18" s="104">
        <f t="shared" si="0"/>
        <v>0</v>
      </c>
      <c r="H18" s="130" t="str">
        <f t="shared" si="1"/>
        <v>ü</v>
      </c>
      <c r="I18" s="90"/>
      <c r="J18" s="90"/>
      <c r="K18" s="89"/>
    </row>
    <row r="19" spans="1:11" s="92" customFormat="1" ht="30.75" customHeight="1" x14ac:dyDescent="0.35">
      <c r="A19" s="89"/>
      <c r="B19" s="90"/>
      <c r="C19" s="107">
        <v>2.12</v>
      </c>
      <c r="D19" s="103" t="str">
        <f>Text!C127</f>
        <v>Nifer a % y rhieni a gwblhaodd 75% neu'n fwy o sesiynau rhaglen rianta sy'n seiliedig ar dystiolaeth</v>
      </c>
      <c r="E19" s="308"/>
      <c r="F19" s="308"/>
      <c r="G19" s="104">
        <f t="shared" si="0"/>
        <v>0</v>
      </c>
      <c r="H19" s="130" t="str">
        <f t="shared" si="1"/>
        <v>ü</v>
      </c>
      <c r="I19" s="90"/>
      <c r="J19" s="90"/>
      <c r="K19" s="89"/>
    </row>
    <row r="20" spans="1:11" s="92" customFormat="1" ht="30.75" customHeight="1" x14ac:dyDescent="0.35">
      <c r="A20" s="89"/>
      <c r="B20" s="90"/>
      <c r="C20" s="107">
        <v>2.13</v>
      </c>
      <c r="D20" s="103" t="str">
        <f>Text!C128</f>
        <v>Nifer a % y rhieni sydd wedi elwa ar raglen rianta sy'n seiliedig ar dystiolaeth</v>
      </c>
      <c r="E20" s="308"/>
      <c r="F20" s="308"/>
      <c r="G20" s="104">
        <f t="shared" si="0"/>
        <v>0</v>
      </c>
      <c r="H20" s="130" t="str">
        <f t="shared" si="1"/>
        <v>ü</v>
      </c>
      <c r="I20" s="90"/>
      <c r="J20" s="90"/>
      <c r="K20" s="89"/>
    </row>
    <row r="21" spans="1:11" s="92" customFormat="1" ht="30.75" customHeight="1" thickBot="1" x14ac:dyDescent="0.4">
      <c r="A21" s="89"/>
      <c r="B21" s="90"/>
      <c r="C21" s="109">
        <v>2.14</v>
      </c>
      <c r="D21" s="170" t="str">
        <f>Text!C129</f>
        <v>Nifer a % y rhieni sy'n elwa ar ymyrraeth ym maes rhianta</v>
      </c>
      <c r="E21" s="309"/>
      <c r="F21" s="309"/>
      <c r="G21" s="110">
        <f t="shared" si="0"/>
        <v>0</v>
      </c>
      <c r="H21" s="130" t="str">
        <f t="shared" si="1"/>
        <v>ü</v>
      </c>
      <c r="I21" s="90"/>
      <c r="J21" s="90"/>
      <c r="K21" s="89"/>
    </row>
    <row r="22" spans="1:11" x14ac:dyDescent="0.35">
      <c r="A22" s="86"/>
      <c r="C22" s="88"/>
      <c r="D22" s="88"/>
      <c r="E22" s="88"/>
      <c r="F22" s="88"/>
      <c r="G22" s="88"/>
      <c r="K22" s="86"/>
    </row>
    <row r="23" spans="1:11" x14ac:dyDescent="0.35">
      <c r="A23" s="86"/>
      <c r="B23" s="86"/>
      <c r="C23" s="86"/>
      <c r="D23" s="86"/>
      <c r="E23" s="86"/>
      <c r="F23" s="86"/>
      <c r="G23" s="86"/>
      <c r="H23" s="86"/>
      <c r="I23" s="86"/>
      <c r="J23" s="86"/>
      <c r="K23" s="86"/>
    </row>
  </sheetData>
  <sheetProtection algorithmName="SHA-512" hashValue="A6AW2xP779WftqwPsoX8MePZyVsBc2nlnlt5eaZ78AJ+N7zdSxWc4zrcY57LWuCfX3uvg70U2HKKv8QazCXbLw==" saltValue="YFusTzMSr/WnasCvyUOY0A==" spinCount="100000" sheet="1" objects="1" scenarios="1"/>
  <mergeCells count="3">
    <mergeCell ref="E5:G5"/>
    <mergeCell ref="H5:H7"/>
    <mergeCell ref="E6:G6"/>
  </mergeCells>
  <conditionalFormatting sqref="H8:J8 H9:H21">
    <cfRule type="cellIs" dxfId="3" priority="1" stopIfTrue="1" operator="equal">
      <formula>"!"</formula>
    </cfRule>
  </conditionalFormatting>
  <conditionalFormatting sqref="H8:J8 H9:H21">
    <cfRule type="cellIs" dxfId="2" priority="3" stopIfTrue="1" operator="equal">
      <formula>"û"</formula>
    </cfRule>
  </conditionalFormatting>
  <conditionalFormatting sqref="H8:J8 H9:H21">
    <cfRule type="cellIs" dxfId="1" priority="2" stopIfTrue="1" operator="equal">
      <formula>"ü"</formula>
    </cfRule>
  </conditionalFormatting>
  <conditionalFormatting sqref="G8:G21">
    <cfRule type="cellIs" dxfId="0" priority="5" stopIfTrue="1" operator="greaterThan">
      <formula>1</formula>
    </cfRule>
  </conditionalFormatting>
  <pageMargins left="0.511811023622047" right="0.39370078740157505" top="0.51181102362204711" bottom="0.59055118110236204" header="0.31496062992126012" footer="0.31496062992126012"/>
  <pageSetup paperSize="0" scale="72" fitToWidth="0" fitToHeight="0" orientation="landscape" horizontalDpi="0" verticalDpi="0" copies="0"/>
  <headerFooter>
    <oddFooter>&amp;R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F18"/>
  <sheetViews>
    <sheetView workbookViewId="0">
      <selection activeCell="D8" sqref="D8"/>
    </sheetView>
  </sheetViews>
  <sheetFormatPr defaultColWidth="0" defaultRowHeight="15.5" zeroHeight="1" x14ac:dyDescent="0.35"/>
  <cols>
    <col min="1" max="1" width="4.53515625" style="126" customWidth="1"/>
    <col min="2" max="2" width="7.53515625" style="124" customWidth="1"/>
    <col min="3" max="3" width="31" style="118" customWidth="1"/>
    <col min="4" max="4" width="79.3046875" style="118" customWidth="1"/>
    <col min="5" max="5" width="73.53515625" style="118" customWidth="1"/>
    <col min="6" max="6" width="3.23046875" style="118" customWidth="1"/>
    <col min="7" max="16384" width="8.84375" style="118" hidden="1"/>
  </cols>
  <sheetData>
    <row r="1" spans="1:6" s="114" customFormat="1" ht="60.75" customHeight="1" thickBot="1" x14ac:dyDescent="0.4">
      <c r="A1" s="111" t="str">
        <f>Text!C187</f>
        <v xml:space="preserve">Hen gyf </v>
      </c>
      <c r="B1" s="112" t="str">
        <f>Text!C188</f>
        <v>Cyf 
newydd</v>
      </c>
      <c r="C1" s="113" t="str">
        <f>Text!C142</f>
        <v>Mesur Perfformiad Cenedlaethol</v>
      </c>
      <c r="D1" s="113" t="str">
        <f>Text!C157</f>
        <v xml:space="preserve">Diffiniad o'r Mesur Perfformiad Cenedlaethol
</v>
      </c>
      <c r="E1" s="113" t="str">
        <f>Text!C172</f>
        <v>Enghreifftiau o dystiolaeth
(nid yw'r rhestrau hyn yn hollgynhwysfawr)</v>
      </c>
      <c r="F1" s="325"/>
    </row>
    <row r="2" spans="1:6" ht="126" x14ac:dyDescent="0.35">
      <c r="A2" s="115">
        <v>1</v>
      </c>
      <c r="B2" s="116">
        <v>2.1</v>
      </c>
      <c r="C2" s="117" t="str">
        <f>Text!C143</f>
        <v>Nifer a % y rheini y mae eu sefyllfa ariannol wedi sefydlogi neu wedi gwella.</v>
      </c>
      <c r="D2" s="117" t="str">
        <f>Text!C158</f>
        <v xml:space="preserve">Mae'r unigolyn yn derbyn gwybodaeth neu gyngor ariannol sy'n ei alluogi i sicrhau'r incwm mwyaf posibl, ee:
• rheoli dyledion
• budd-daliadau
• rheoli gwariant yr aelwyd
• llythrennedd ariannol
</v>
      </c>
      <c r="E2" s="117" t="str">
        <f>Text!C173</f>
        <v xml:space="preserve">Mae'r dystiolaeth briodol yn cynnwys:
• cofnod o bresenoldeb mewn sesiwn gynghori (ee Canolfan Gyngor ar Bopeth) y cyfeiriwyd yr unigolyn iddi drwy brosiect Teuluoedd yn Gyntaf
• adroddiad yr unigolyn wrth adolygu'r achos neu drwy holiadur
• cynllun rheoli dyledion
• prawf o leihad mewn dyled
• cadarnhad o fudd-dal ychwanegol, ee llythyr gan ddarparwr y budd-dal
</v>
      </c>
      <c r="F2" s="324"/>
    </row>
    <row r="3" spans="1:6" ht="70" x14ac:dyDescent="0.35">
      <c r="A3" s="119">
        <v>7</v>
      </c>
      <c r="B3" s="120">
        <v>2.2000000000000002</v>
      </c>
      <c r="C3" s="117" t="str">
        <f>Text!C144</f>
        <v>Nifer a % y plant ysgol gynradd sy'n dod i'r ysgol yn amlach.</v>
      </c>
      <c r="D3" s="117" t="str">
        <f>Text!C159</f>
        <v>Dros gyfnod o chwarter, mae'r unigolyn yn absennol heb ganiatâd yn llai aml o'r ysgol (hy ar sail nifer a chanran yr hanner diwrnodau).</v>
      </c>
      <c r="E3" s="117" t="str">
        <f>Text!C174</f>
        <v xml:space="preserve">Mae'r dystiolaeth briodol yn cynnwys:
• cofnodion presenoldeb yr ysgol neu, os nad yw'r rhain ar gael, adroddiad yr unigolyn wrth adolygu'r achos neu drwy holiadur
</v>
      </c>
      <c r="F3" s="324"/>
    </row>
    <row r="4" spans="1:6" ht="70" x14ac:dyDescent="0.35">
      <c r="A4" s="119">
        <v>8</v>
      </c>
      <c r="B4" s="120">
        <v>2.2999999999999998</v>
      </c>
      <c r="C4" s="117" t="str">
        <f>Text!C145</f>
        <v>Nifer a % y plant ysgol uwchradd (hyd at 16 oed adeg cofrestru) sy'n dod i'r ysgol yn amlach.</v>
      </c>
      <c r="D4" s="117" t="str">
        <f>Text!C160</f>
        <v>Dros gyfnod o chwarter, mae'r unigolyn yn absennol heb ganiatâd yn llai aml o'r ysgol (hy ar sail nifer a chanran yr hanner diwrnodau).</v>
      </c>
      <c r="E4" s="117" t="str">
        <f>Text!C175</f>
        <v xml:space="preserve">Mae'r dystiolaeth briodol yn cynnwys:
• cofnodion presenoldeb yr ysgol neu, os nad yw'r rhain ar gael, adroddiad yr unigolyn wrth adolygu'r achos neu drwy holiadur
</v>
      </c>
      <c r="F4" s="324"/>
    </row>
    <row r="5" spans="1:6" ht="126" x14ac:dyDescent="0.35">
      <c r="A5" s="119">
        <v>9</v>
      </c>
      <c r="B5" s="120">
        <v>2.4</v>
      </c>
      <c r="C5" s="117" t="str">
        <f>Text!C146</f>
        <v>Nifer a % y plant sydd wedi gwella eu sgiliau lleferydd, iaith a chyfathrebu</v>
      </c>
      <c r="D5" s="117" t="str">
        <f>Text!C161</f>
        <v xml:space="preserve">Gellir diffinio sgiliau lleferydd, iaith a chyfathrebu fel y gallu i ddarllen, ysgrifennu a chyfathrebu ac i ddefnyddio mathemateg ar lefel angenrheidiol er mwyn gallu cyflawni dyletswyddau a datblygu yn y gwaith ac mewn cymdeithas.  </v>
      </c>
      <c r="E5" s="117" t="str">
        <f>Text!C176</f>
        <v xml:space="preserve">Mae'r dystiolaeth briodol sy'n dangos gwelliant mewn lleferydd, iaith a chyfathrebu yn cynnwys:
• cofnodion darparwr prosiect o niferoedd y cleientiaid y cofnodir eu manylion drwy gardiau adrodd Atebolrwydd yn Seiliedig ar Ganlyniadau 
•+E8 adnoddau sy'n mesur cynnydd, gan gynnwys arsylwi uniongyrchol i fonitro a chofnodi datblygiad lleferydd, iaith a chyfathrebu, ee pecyn Wellcomm ar gyfer ymarferwyr y blynyddoedd cynnar
• adroddiadau ysgol
• adroddiadau rhieni
</v>
      </c>
      <c r="F5" s="324"/>
    </row>
    <row r="6" spans="1:6" ht="84" x14ac:dyDescent="0.35">
      <c r="A6" s="119">
        <v>11</v>
      </c>
      <c r="B6" s="120">
        <v>2.5</v>
      </c>
      <c r="C6" s="117" t="str">
        <f>Text!C147</f>
        <v>Nifer a % y rhieni sydd wedi gwella yn eu gallu i gefnogi eu plentyn gyda'u hanghenion dysgu a datblygu.</v>
      </c>
      <c r="D6" s="117" t="str">
        <f>Text!C162</f>
        <v>Mae'r unigolyn yn dangos dealltwriaeth o brif elfennau rhianta, gan gynnwys deiet iach, ymarfer corff rheolaidd a darllen gyda'r plentyn (o leiaf deirgwaith yr wythnos). Mae'r unigolyn hefyd yn dangos dealltwriaeth o bwysigrwydd dysgu cynnar, gan gynnwys yr effaith ar gyrhaeddiad yn y dyfodol, pwysigrwydd amgylchedd y cartref, dangos diddordeb yn addysg y plentyn a darpariaeth dda cyn ysgol.</v>
      </c>
      <c r="E6" s="117" t="str">
        <f>Text!C177</f>
        <v xml:space="preserve">Mae'r dystiolaeth briodol yn cynnwys:
• adolygu'r achos neu holiadur
• tystiolaeth o fynychu dosbarth rhianta priodol sy'n seiliedig ar dystiolaeth neu glybiau gwaith cartref etc
</v>
      </c>
      <c r="F6" s="324"/>
    </row>
    <row r="7" spans="1:6" ht="364" x14ac:dyDescent="0.35">
      <c r="A7" s="119">
        <v>12</v>
      </c>
      <c r="B7" s="120">
        <v>2.6</v>
      </c>
      <c r="C7" s="117" t="str">
        <f>Text!C148</f>
        <v>Nifer a % yr unigolion sy'n arddangos gwelliant emosiynol/meddyliol.</v>
      </c>
      <c r="D7" s="117" t="str">
        <f>Text!C163</f>
        <v xml:space="preserve">Mae lles emosiynol/meddyliol yn cynnwys meysydd fel boddhad â bywyd, optimistiaeth, hunan-barch, meistrolaeth a theimlo mewn rheolaeth, bod â phwrpas mewn bywyd, neu ymwybyddiaeth o berthyn a chefnogaeth.
Mae iechyd emosiynol/meddyliol yn golygu y gallwch:
• deimlo'n gymharol hyderus ynoch eich hun - rydych yn rhoi gwerth arnoch chi'ch hun ac yn eich derbyn eich hun; mae'r llinyn mesur a dynnwch arnoch chi'ch hun yn seiliedig ar safonau realistig a rhesymol
• teimlo a mynegi amrywiaeth o emosiynau 
• ymgysylltu â'r byd o'ch cwmpas – gallwch feithrin a chynnal perthynas dda gyda phobl eraill ac rydych yn teimlo eich bod yn cyfrannu i'ch cymuned 
• byw a gweithio mewn ffordd gynhyrchiol
• ymdopi â straen bywyd bob dydd a rheoli cyfnodau o newid ac ansicrwydd.
Nifer a chanran y rheini sy'n cymryd rhan mewn gweithgaredd/gwasanaeth sydd, yn eu barn nhw, wedi helpu mewn un neu fwy o'r meysydd canlynol:
• Hunanhyder/hunan-barch
• Perthynas ag eraill
• Iechyd meddwl
• Teimlo'n bositif
• Llai o bryder
Mae 'Five Ways to Wellbeing' y New Economics Foundation (http://www.neweconomics.org/projects/entry/five-ways-to-well-being) yn rhoi esiamplau o weithgareddau sy'n cyfrannu at les emosiynol/meddyliol.
</v>
      </c>
      <c r="E7" s="117" t="str">
        <f>Text!C178</f>
        <v xml:space="preserve">Mae'r dystiolaeth briodol yn cynnwys:
• adnoddau mesur cynnydd wedi'u cwblhau ar ddechrau ymyrraeth, ar ddiwedd ymyrraeth, a 3 mis ar ôl ymyrraeth
• gwerthusiadau TOPSE – wedi'u cwblhau gan brosiectau fel rhan o ymyrraeth benodol
• pecyn Five Ways to Wellbeing
• cwblhau ymyraethau llwyddiannus – wedi'u nodi drwy gardiau Atebolrwydd yn Seiliedig ar Ganlyniadau fel rhan o waith monitro chwarterol
• gadael y rhaglen - gwybodaeth a gesglir drwy gardiau Atebolrwydd yn Seiliedig ar Ganlyniadau fel rhan o waith monitro chwarterol
• cwblhau Graddfa Llesiant Meddyliol Warwick-Caeredin cyn ac wedyn gan arddangos gwell sgôr wedyn
http://www2.warwick.ac.uk/fac/med/research/platform/wemwbs/  
</v>
      </c>
      <c r="F7" s="324"/>
    </row>
    <row r="8" spans="1:6" ht="140" x14ac:dyDescent="0.35">
      <c r="A8" s="119"/>
      <c r="B8" s="120">
        <v>2.7</v>
      </c>
      <c r="C8" s="117" t="str">
        <f>Text!C149</f>
        <v>Nifer a % yr unigolion sy'n nodi gwelliant yn gryfach yn eu hunan</v>
      </c>
      <c r="D8" s="117" t="str">
        <f>Text!C164</f>
        <v>Unigolion yn teimlo bod canlyniadau buddiol o ganlyniad uniongyrchol i’r ymyriad, ac eu fod yn fwy abl i gydbwyso gofynion maent yn eu hwynebu, o fewn eu galluoedd presennol.</v>
      </c>
      <c r="E8" s="117" t="str">
        <f>Text!C179</f>
        <v xml:space="preserve">Mae'r dystiolaeth briodol yn cynnwys:
• cofnodion darparwr prosiect o niferoedd y cleientiaid y cofnodir eu manylion drwy gardiau adrodd Atebolrwydd yn Seiliedig ar Ganlyniadau 
• y gweithgareddau y cymerir rhan ynddynt
• holiaduron hunanasesu
• holiaduron boddhad
• adnodd mesur cynnydd
• gwerthusiad safbwynt dinesydd
• gwell cyfraddau o ran Cam-i-Fyny/Cam-i-Lawr
</v>
      </c>
      <c r="F8" s="324"/>
    </row>
    <row r="9" spans="1:6" ht="168" x14ac:dyDescent="0.35">
      <c r="A9" s="119"/>
      <c r="B9" s="120">
        <v>2.8</v>
      </c>
      <c r="C9" s="117" t="str">
        <f>Text!C150</f>
        <v>Nifer a % y teuluoedd sy'n nodi bod eu teulu yn gryfach</v>
      </c>
      <c r="D9" s="117" t="str">
        <f>Text!C165</f>
        <v>Mae'r teuluoedd yn teimlo bod un neu fwy o aelodau'r teulu wedi profi canlyniadau buddiol o ganlyniad uniongyrchol i'r ymyriad, ac yn fwy abl i gydbwyso'r gofynion maen nhw'n eu hwynebu, o fewn y sefyllfa maent ynddi.
(Peidiwch â chynnwys teuluoedd lle nodwyd anabledd gan eu bod nhw wedi'u cynnwys yn y mesur isod)</v>
      </c>
      <c r="E9" s="117" t="str">
        <f>Text!C180</f>
        <v xml:space="preserve">Mae'r dystiolaeth briodol yn cynnwys:
• cofnodion darparwr prosiect o niferoedd y cleientiaid y cofnodir eu manylion drwy gardiau adrodd Atebolrwydd yn Seiliedig ar Ganlyniadau 
• y gweithgareddau y cymerir rhan ynddynt, hy a gynlluniwyd i wella sgiliau'r teulu i chwarae gyda'i gilydd yn fwy neu gwnsela arbenigol
• holiaduron hunanasesu
• holiaduron boddhad
• adnodd mesur cynnydd
• gwerthusiad safbwynt dinesydd
• llai o adroddiadau am broblemau rhwng aelodau'r teulu
• gwell cyfraddau o ran Cam-i-Fyny/Cam-i-Lawr
</v>
      </c>
      <c r="F9" s="324"/>
    </row>
    <row r="10" spans="1:6" ht="168" x14ac:dyDescent="0.35">
      <c r="A10" s="119">
        <v>14</v>
      </c>
      <c r="B10" s="120">
        <v>2.9</v>
      </c>
      <c r="C10" s="117" t="str">
        <f>Text!C151</f>
        <v>Nifer a % y teuluoedd y mae aelod o'r teulu yn anabl sy'n nodi gwelliant yng ngallu'r teulu i ymdopi.</v>
      </c>
      <c r="D10" s="117" t="str">
        <f>Text!C166</f>
        <v>Lle nodwyd bod gan aelod o'r teulu anabledd, mae'r teulu yn teimlo bod un neu fwy o'r teulu wedi elwa o ganlyniad uniongyrchol i'r ymyrraeth ac yn fwy abl i gydbwyso'r gofynion a wynebant yn eu hamgylchiadau presennol.</v>
      </c>
      <c r="E10" s="117" t="str">
        <f>Text!C181</f>
        <v xml:space="preserve">Mae'r dystiolaeth briodol yn cynnwys:
• cofnodion darparwyr prosiectau o niferoedd y cleientiaid a nodwyd drwy gardiau adrodd Atebolrwydd yn Seiliedig ar Ganlyniadau
• cymryd rhan mewn gweithgareddau, hy sy'n ceisio gwella sgiliau'r teulu i allu chwarae gyda'i gilydd yn fwy neu gwnsela arbenigol
• holiadur hunanasesu
• holiadur boddhad
• adnodd mesur cynnydd
• gwerthusiad persbectif dinesydd
• adroddiadau bod problemau rhwng aelodau o'r teulu yn gwella
• Newidiadau positif yn nifer y cyfraddau sy'n ymuno â/gadael y rhaglen
</v>
      </c>
      <c r="F10" s="324"/>
    </row>
    <row r="11" spans="1:6" ht="126" x14ac:dyDescent="0.35">
      <c r="A11" s="119">
        <v>15</v>
      </c>
      <c r="B11" s="121">
        <v>2.1</v>
      </c>
      <c r="C11" s="117" t="str">
        <f>Text!C152</f>
        <v>Nifer a % y teuluoedd sy'n nodi eu bod yn teimlo y gallant gymryd camau i newid eu dull o fyw/ymddygiad.</v>
      </c>
      <c r="D11" s="117" t="str">
        <f>Text!C167</f>
        <v>Ymyrraeth sy'n canolbwyntio ar fagu hyder a rhoi'r sgiliau a'r wybodaeth i deuluoedd fel y gallant bennu a chyflawni amcanion a datblygu strategaethau effeithiol.</v>
      </c>
      <c r="E11" s="117" t="str">
        <f>Text!C182</f>
        <v xml:space="preserve">Mae'r dystiolaeth briodol yn cynnwys:
• cofnodion darparwyr prosiectau o niferoedd y cleientiaid a nodwyd drwy gardiau adrodd Atebolrwydd yn Seiliedig ar Ganlyniadau
• holiadur hunanasesu
• adnodd mesur cynnydd
• unigolion yn mynegi cynnydd yn eu gallu, eu parodrwydd a'u hyder i sicrhau cynnydd a'i gynnal                                                                             • teuluoedd yn cael eu grymuso i wneud newidiadau i'w dull o fyw a'u hymddygiad                                                                
</v>
      </c>
      <c r="F11" s="324"/>
    </row>
    <row r="12" spans="1:6" ht="70" x14ac:dyDescent="0.35">
      <c r="A12" s="119">
        <v>16</v>
      </c>
      <c r="B12" s="120">
        <v>2.11</v>
      </c>
      <c r="C12" s="117" t="str">
        <f>Text!C153</f>
        <v>Nifer a % yr unigolion sy'n nodi bod eu cydberthnasau teuluol yn well</v>
      </c>
      <c r="D12" s="117" t="str">
        <f>Text!C168</f>
        <v>Mae unigolion yn nodi gwell perthynas rhwng rhieni/plant neu rhwng y rhieni â'i gilydd, neu'n nodi gwahaniaeth positif o ran y teulu cyfan.</v>
      </c>
      <c r="E12" s="117" t="str">
        <f>Text!C183</f>
        <v xml:space="preserve">Mae'r dystiolaeth briodol yn cynnwys:
• holiaduron hunanasesu
• adnodd mesur cynnydd                                                           
</v>
      </c>
      <c r="F12" s="324"/>
    </row>
    <row r="13" spans="1:6" ht="84" x14ac:dyDescent="0.35">
      <c r="A13" s="119">
        <v>17</v>
      </c>
      <c r="B13" s="120">
        <v>2.12</v>
      </c>
      <c r="C13" s="117" t="str">
        <f>Text!C154</f>
        <v>Nifer a % y rhieni a gwblhaodd 75% neu'n fwy o sesiynau rhaglen rianta sy'n seiliedig ar dystiolaeth</v>
      </c>
      <c r="D13" s="117" t="str">
        <f>Text!C169</f>
        <v xml:space="preserve">Mae'r rhaglenni rhianta cymeradwy sy'n seiliedig ar dystiolaeth wedi'u diffinio ym Mhennod 6, paragraff 6.1 ac Atodiad B o Rhianta yng Nghymru: Canllawiau ar ymgysylltiad a chymorth
http://gov.wales/docs/dsjlg/publications/cyp/140910-parenting-in-wales-guidance-cy.pdf 
</v>
      </c>
      <c r="E13" s="117" t="str">
        <f>Text!C184</f>
        <v xml:space="preserve">Mae'r dystiolaeth briodol yn cynnwys:
Cofnod o bresenoldeb mewn rhaglen rianta gymeradwy sy'n seiliedig ar dystiolaeth gan y darparwr yn cadarnhau bod 75% neu'n fwy o sesiynau wedi'u mynychu </v>
      </c>
      <c r="F13" s="324"/>
    </row>
    <row r="14" spans="1:6" ht="98" x14ac:dyDescent="0.35">
      <c r="A14" s="119"/>
      <c r="B14" s="120">
        <v>2.13</v>
      </c>
      <c r="C14" s="117" t="str">
        <f>Text!C155</f>
        <v>Nifer a % y rhieni sydd wedi elwa ar raglen rianta sy'n seiliedig ar dystiolaeth</v>
      </c>
      <c r="D14" s="117" t="str">
        <f>Text!C170</f>
        <v xml:space="preserve">Mae'r rhaglenni rhianta cymeradwy sy'n seiliedig ar dystiolaeth wedi'u diffinio ym Mhennod 6, paragraff 6.1 ac Atodiad B o Rhianta yng Nghymru: Canllawiau ar ymgysylltiad a chymorth
http://gov.wales/docs/dsjlg/publications/cyp/140910-parenting-in-wales-guidance-cy.pdf 
</v>
      </c>
      <c r="E14" s="117" t="str">
        <f>Text!C185</f>
        <v xml:space="preserve">Mae'r dystiolaeth briodol yn cynnwys:
Cadarnhad gan y darparwr bod y rhieni wedi gwneud cynnydd positif ar ôl dilyn y rhaglen rianta sy'n seiliedig ar dystiolaeth, gan ddefnyddio adnodd mesur safonedig
Mae enghreifftiau o adnoddau priodol i'w gweld yn Atodiad C  o Rhianta yng Nghymru: Canllawiau ar ymgysylltiad a chymorth
</v>
      </c>
      <c r="F14" s="324"/>
    </row>
    <row r="15" spans="1:6" ht="140.5" thickBot="1" x14ac:dyDescent="0.4">
      <c r="A15" s="122">
        <v>18</v>
      </c>
      <c r="B15" s="123">
        <v>2.14</v>
      </c>
      <c r="C15" s="117" t="str">
        <f>Text!C156</f>
        <v>Nifer a % y rhieni sy'n elwa ar ymyrraeth ym maes rhianta</v>
      </c>
      <c r="D15" s="117" t="str">
        <f>Text!C171</f>
        <v xml:space="preserve">Mae'r cyrsiau strwythuredig anffurfiol wedi'u diffinio ym Mhennod 6, paragraffau 6.2, 6.3 ac Atodiadau Ch (Cymorth Rhianta Unigol ac Ymweliadau â'r Cartref) a D (Cymorth Rhianta mewn Grwp) o Rhianta yng Nghymru: Canllawiau ar ymgysylltiad a chymorth
http://gov.wales/docs/dsjlg/publications/cyp/140910-parenting-in-wales-guidance-cy.pdf 
</v>
      </c>
      <c r="E15" s="117" t="str">
        <f>Text!C186</f>
        <v xml:space="preserve">Mae'r dystiolaeth briodol yn cynnwys:
• cofnodion darparwyr prosiectau o niferoedd y cleientiaid a nodwyd drwy gardiau adrodd Atebolrwydd yn Seiliedig ar Ganlyniadau
• adnodd mesur cynnydd
• gwerthusiad TOPSE
• arolwg boddhad cwsmeriaid
• hunanadroddiad drwy gwblhau dyddiadur i olrhain cynnydd
• holiadur hunanadrodd
• cynlluniau cymorth
</v>
      </c>
      <c r="F15" s="324"/>
    </row>
    <row r="16" spans="1:6" x14ac:dyDescent="0.35">
      <c r="A16" s="322"/>
      <c r="B16" s="323"/>
      <c r="C16" s="324"/>
      <c r="D16" s="324"/>
      <c r="E16" s="324"/>
      <c r="F16" s="324"/>
    </row>
    <row r="17" spans="1:1" s="118" customFormat="1" hidden="1" x14ac:dyDescent="0.35">
      <c r="A17" s="125"/>
    </row>
    <row r="18" spans="1:1" s="118" customFormat="1" hidden="1" x14ac:dyDescent="0.35">
      <c r="A18" s="125"/>
    </row>
  </sheetData>
  <sheetProtection algorithmName="SHA-512" hashValue="maxUdKckhhX6j6GIuQzTHe1yOGf8qvDf56ScaN3xptarkSvUGK2ojSurS73j9/s17uAl+wrD6zPtjwWiOZn5kQ==" saltValue="QTJ06ijW5GuugweYusdlqg==" spinCount="100000" sheet="1" objects="1" scenarios="1"/>
  <printOptions horizontalCentered="1"/>
  <pageMargins left="0.39370078740157505" right="0.43307086614173207" top="0.74803149606299213" bottom="0.74803149606299213" header="0.31496062992126012" footer="0.31496062992126012"/>
  <pageSetup paperSize="0" scale="58" fitToWidth="0" fitToHeight="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CCFF"/>
  </sheetPr>
  <dimension ref="A1:S211"/>
  <sheetViews>
    <sheetView topLeftCell="B1" workbookViewId="0">
      <selection activeCell="B13" sqref="B13"/>
    </sheetView>
  </sheetViews>
  <sheetFormatPr defaultRowHeight="15.5" x14ac:dyDescent="0.35"/>
  <cols>
    <col min="1" max="1" width="72.4609375" style="172" customWidth="1"/>
    <col min="2" max="2" width="81.07421875" style="172" customWidth="1"/>
    <col min="3" max="3" width="8.84375" style="172" customWidth="1"/>
  </cols>
  <sheetData>
    <row r="1" spans="1:19" x14ac:dyDescent="0.35">
      <c r="A1" s="172" t="s">
        <v>211</v>
      </c>
      <c r="B1" s="172" t="s">
        <v>212</v>
      </c>
      <c r="C1" s="172" t="str">
        <f>IF(Home!$Q$6=1,Text!A1,Text!B1)</f>
        <v>Ffurflen Fonitro Teuluoedd yn Gyntaf</v>
      </c>
    </row>
    <row r="2" spans="1:19" x14ac:dyDescent="0.35">
      <c r="A2" s="172" t="s">
        <v>104</v>
      </c>
      <c r="B2" s="172" t="s">
        <v>105</v>
      </c>
      <c r="C2" s="172" t="str">
        <f>IF(Home!$Q$6=1,Text!A2,Text!B2)</f>
        <v>Llywodraeth Cymru sy'n cynnal yr ymarfer casglu data hwn</v>
      </c>
    </row>
    <row r="3" spans="1:19" x14ac:dyDescent="0.35">
      <c r="A3" s="172" t="s">
        <v>2</v>
      </c>
      <c r="B3" s="172" t="s">
        <v>2</v>
      </c>
      <c r="C3" s="172" t="str">
        <f>IF(Home!$Q$6=1,Text!A3,Text!B3)</f>
        <v>Choose your preferred language / Dewiswch eich iaith penodol</v>
      </c>
    </row>
    <row r="4" spans="1:19" x14ac:dyDescent="0.35">
      <c r="A4" s="172" t="s">
        <v>106</v>
      </c>
      <c r="B4" s="172" t="s">
        <v>107</v>
      </c>
      <c r="C4" s="172" t="str">
        <f>IF(Home!$Q$6=1,Text!A4,Text!B4)</f>
        <v>MANYLION Y DARPARWR</v>
      </c>
    </row>
    <row r="5" spans="1:19" x14ac:dyDescent="0.35">
      <c r="A5" s="172" t="s">
        <v>108</v>
      </c>
      <c r="B5" s="172" t="s">
        <v>109</v>
      </c>
      <c r="C5" s="172" t="str">
        <f>IF(Home!$Q$6=1,Text!A5,Text!B5)</f>
        <v>Nodwch enw'r prif gyswllt mewn perthynas â'r adroddiad hwn</v>
      </c>
    </row>
    <row r="6" spans="1:19" x14ac:dyDescent="0.35">
      <c r="A6" s="172" t="s">
        <v>110</v>
      </c>
      <c r="B6" s="172" t="s">
        <v>111</v>
      </c>
      <c r="C6" s="172" t="str">
        <f>IF(Home!$Q$6=1,Text!A6,Text!B6)</f>
        <v>Nodwch rif ffôn i'r cyswllt hwn</v>
      </c>
      <c r="Q6" t="str">
        <f>Text!C111</f>
        <v>Gwirio bod esboniad wedi’i roi os oes rhybuddion mewn unrhyw chwarter</v>
      </c>
      <c r="S6" t="s">
        <v>6</v>
      </c>
    </row>
    <row r="7" spans="1:19" x14ac:dyDescent="0.35">
      <c r="A7" s="172" t="s">
        <v>112</v>
      </c>
      <c r="B7" s="172" t="s">
        <v>113</v>
      </c>
      <c r="C7" s="172" t="str">
        <f>IF(Home!$Q$6=1,Text!A7,Text!B7)</f>
        <v>Nodwch gyfeiriad ebost y cyswllt hwn</v>
      </c>
    </row>
    <row r="8" spans="1:19" x14ac:dyDescent="0.35">
      <c r="A8" s="172" t="s">
        <v>114</v>
      </c>
      <c r="B8" s="172" t="s">
        <v>115</v>
      </c>
      <c r="C8" s="172" t="str">
        <f>IF(Home!$Q$6=1,Text!A8,Text!B8)</f>
        <v>Mae'r ffurflen hon wedi cael ei rhannu'n 3 adran:</v>
      </c>
    </row>
    <row r="9" spans="1:19" x14ac:dyDescent="0.35">
      <c r="A9" s="172" t="s">
        <v>116</v>
      </c>
      <c r="B9" s="172" t="s">
        <v>117</v>
      </c>
      <c r="C9" s="172" t="str">
        <f>IF(Home!$Q$6=1,Text!A9,Text!B9)</f>
        <v>Prosiectau a Gomisiynwyd</v>
      </c>
    </row>
    <row r="10" spans="1:19" x14ac:dyDescent="0.35">
      <c r="A10" s="172" t="s">
        <v>118</v>
      </c>
      <c r="B10" s="172" t="s">
        <v>119</v>
      </c>
      <c r="C10" s="172" t="str">
        <f>IF(Home!$Q$6=1,Text!A10,Text!B10)</f>
        <v>JAFF TAF Chwarterol</v>
      </c>
    </row>
    <row r="11" spans="1:19" x14ac:dyDescent="0.35">
      <c r="A11" s="172" t="s">
        <v>120</v>
      </c>
      <c r="B11" s="172" t="s">
        <v>121</v>
      </c>
      <c r="C11" s="172" t="str">
        <f>IF(Home!$Q$6=1,Text!A11,Text!B11)</f>
        <v>Mesurau Perf Cenedlaethol</v>
      </c>
    </row>
    <row r="12" spans="1:19" x14ac:dyDescent="0.35">
      <c r="A12" s="172" t="s">
        <v>340</v>
      </c>
      <c r="B12" s="172" t="s">
        <v>341</v>
      </c>
      <c r="C12" s="172" t="str">
        <f>IF(Home!$Q$6=1,Text!A12,Text!B12)</f>
        <v>Fersiwn 4</v>
      </c>
    </row>
    <row r="13" spans="1:19" x14ac:dyDescent="0.35">
      <c r="A13" s="172" t="s">
        <v>319</v>
      </c>
      <c r="B13" s="172" t="s">
        <v>320</v>
      </c>
      <c r="C13" s="172" t="str">
        <f>IF(Home!$Q$6=1,Text!A13,Text!B13)</f>
        <v xml:space="preserve">Gweithlyfr Fframwaith Rheoli Perfformiad Teuluoedd yn Gyntaf (data Prosiectau a Gweithgareddau) </v>
      </c>
    </row>
    <row r="14" spans="1:19" x14ac:dyDescent="0.35">
      <c r="A14" s="172" t="s">
        <v>122</v>
      </c>
      <c r="B14" s="172" t="s">
        <v>123</v>
      </c>
      <c r="C14" s="172" t="str">
        <f>IF(Home!$Q$6=1,Text!A14,Text!B14)</f>
        <v>Comisiynu Strategol</v>
      </c>
    </row>
    <row r="15" spans="1:19" x14ac:dyDescent="0.35">
      <c r="A15" s="172" t="s">
        <v>124</v>
      </c>
      <c r="B15" s="172" t="s">
        <v>125</v>
      </c>
      <c r="C15" s="172" t="str">
        <f>IF(Home!$Q$6=1,Text!A15,Text!B15)</f>
        <v>Rhif y prosiect</v>
      </c>
    </row>
    <row r="16" spans="1:19" x14ac:dyDescent="0.35">
      <c r="A16" s="172" t="s">
        <v>126</v>
      </c>
      <c r="B16" s="172" t="s">
        <v>127</v>
      </c>
      <c r="C16" s="172" t="str">
        <f>IF(Home!$Q$6=1,Text!A16,Text!B16)</f>
        <v>Enw'r prosiect</v>
      </c>
    </row>
    <row r="17" spans="1:3" x14ac:dyDescent="0.35">
      <c r="A17" s="172" t="s">
        <v>128</v>
      </c>
      <c r="B17" s="172" t="s">
        <v>129</v>
      </c>
      <c r="C17" s="172" t="str">
        <f>IF(Home!$Q$6=1,Text!A17,Text!B17)</f>
        <v>Disgrifiad byr 
(dim mwy na brawddeg)</v>
      </c>
    </row>
    <row r="18" spans="1:3" x14ac:dyDescent="0.35">
      <c r="A18" s="172" t="s">
        <v>130</v>
      </c>
      <c r="B18" s="172" t="s">
        <v>131</v>
      </c>
      <c r="C18" s="172" t="str">
        <f>IF(Home!$Q$6=1,Text!A18,Text!B18)</f>
        <v>Comisiynwyd y prosiect i redeg o (mm/bbbb)</v>
      </c>
    </row>
    <row r="19" spans="1:3" x14ac:dyDescent="0.35">
      <c r="A19" s="172" t="s">
        <v>132</v>
      </c>
      <c r="B19" s="172" t="s">
        <v>133</v>
      </c>
      <c r="C19" s="172" t="str">
        <f>IF(Home!$Q$6=1,Text!A19,Text!B19)</f>
        <v>Comisiynwyd y prosiect i redeg i (mm/bbbb)</v>
      </c>
    </row>
    <row r="20" spans="1:3" x14ac:dyDescent="0.35">
      <c r="A20" s="172" t="s">
        <v>134</v>
      </c>
      <c r="B20" s="172" t="s">
        <v>135</v>
      </c>
      <c r="C20" s="172" t="str">
        <f>IF(Home!$Q$6=1,Text!A20,Text!B20)</f>
        <v>Asiantaethau sy'n ymwneud â'r broses weithredu</v>
      </c>
    </row>
    <row r="21" spans="1:3" x14ac:dyDescent="0.35">
      <c r="A21" s="172" t="s">
        <v>219</v>
      </c>
      <c r="B21" s="172" t="s">
        <v>220</v>
      </c>
      <c r="C21" s="172" t="str">
        <f>IF(Home!$Q$6=1,Text!A21,Text!B21)</f>
        <v>Cyfanswm nifer yr unigolion sy'n manteisio ar brosiect a gomisiynwyd
Ch1
Cyfrwch bob unigolyn sy'n manteisio ar y prosiect yn Ch1</v>
      </c>
    </row>
    <row r="22" spans="1:3" x14ac:dyDescent="0.35">
      <c r="A22" s="172" t="s">
        <v>221</v>
      </c>
      <c r="B22" s="172" t="s">
        <v>222</v>
      </c>
      <c r="C22" s="172" t="str">
        <f>IF(Home!$Q$6=1,Text!A22,Text!B22)</f>
        <v>Cyfanswm nifer yr unigolion sy'n manteisio ar brosiect a gomisiynwyd
Ch2
Cyfrwch unigolion newydd yn unig yn Ch2</v>
      </c>
    </row>
    <row r="23" spans="1:3" x14ac:dyDescent="0.35">
      <c r="A23" s="172" t="s">
        <v>223</v>
      </c>
      <c r="B23" s="172" t="s">
        <v>224</v>
      </c>
      <c r="C23" s="172" t="str">
        <f>IF(Home!$Q$6=1,Text!A23,Text!B23)</f>
        <v>Cyfanswm nifer yr unigolion sy'n manteisio ar brosiect a gomisiynwyd
Ch3
Cyfrwch unigolion newydd yn unig yn Ch3</v>
      </c>
    </row>
    <row r="24" spans="1:3" x14ac:dyDescent="0.35">
      <c r="A24" s="172" t="s">
        <v>225</v>
      </c>
      <c r="B24" s="172" t="s">
        <v>226</v>
      </c>
      <c r="C24" s="172" t="str">
        <f>IF(Home!$Q$6=1,Text!A24,Text!B24)</f>
        <v>Cyfanswm nifer yr unigolion sy'n manteisio ar brosiect a gomisiynwyd
Ch4
Cyfrwch unigolion newydd yn unig yn Ch4</v>
      </c>
    </row>
    <row r="25" spans="1:3" x14ac:dyDescent="0.35">
      <c r="A25" s="172" t="s">
        <v>136</v>
      </c>
      <c r="B25" s="172" t="s">
        <v>137</v>
      </c>
      <c r="C25" s="172" t="str">
        <f>IF(Home!$Q$6=1,Text!A25,Text!B25)</f>
        <v>Cyfanswm nifer yr unigolion sy'n manteisio ar brosiect a gomisiynwyd</v>
      </c>
    </row>
    <row r="26" spans="1:3" x14ac:dyDescent="0.35">
      <c r="A26" s="172" t="s">
        <v>138</v>
      </c>
      <c r="B26" s="172" t="s">
        <v>139</v>
      </c>
      <c r="C26" s="172" t="str">
        <f>IF(Home!$Q$6=1,Text!A26,Text!B26)</f>
        <v>Canlyniad sy'n dominyddu y prosiect</v>
      </c>
    </row>
    <row r="27" spans="1:3" x14ac:dyDescent="0.35">
      <c r="A27" s="172" t="s">
        <v>140</v>
      </c>
      <c r="B27" s="172" t="s">
        <v>141</v>
      </c>
      <c r="C27" s="172" t="str">
        <f>IF(Home!$Q$6=1,Text!A27,Text!B27)</f>
        <v>Ffocws ar Anabledd</v>
      </c>
    </row>
    <row r="28" spans="1:3" x14ac:dyDescent="0.35">
      <c r="A28" s="172" t="s">
        <v>142</v>
      </c>
      <c r="B28" s="172" t="s">
        <v>143</v>
      </c>
      <c r="C28" s="172" t="str">
        <f>IF(Home!$Q$6=1,Text!A28,Text!B28)</f>
        <v>Rhif y gweithgaredd</v>
      </c>
    </row>
    <row r="29" spans="1:3" x14ac:dyDescent="0.35">
      <c r="A29" s="172" t="s">
        <v>144</v>
      </c>
      <c r="B29" s="172" t="s">
        <v>145</v>
      </c>
      <c r="C29" s="172" t="str">
        <f>IF(Home!$Q$6=1,Text!A29,Text!B29)</f>
        <v>Gweithgaredd allweddol</v>
      </c>
    </row>
    <row r="30" spans="1:3" x14ac:dyDescent="0.35">
      <c r="A30" s="172" t="s">
        <v>227</v>
      </c>
      <c r="B30" s="172" t="s">
        <v>129</v>
      </c>
      <c r="C30" s="172" t="str">
        <f>IF(Home!$Q$6=1,Text!A30,Text!B30)</f>
        <v>Disgrifiad byr 
(dim mwy na brawddeg)</v>
      </c>
    </row>
    <row r="31" spans="1:3" x14ac:dyDescent="0.35">
      <c r="A31" s="172" t="s">
        <v>146</v>
      </c>
      <c r="B31" s="172" t="s">
        <v>147</v>
      </c>
      <c r="C31" s="172" t="str">
        <f>IF(Home!$Q$6=1,Text!A31,Text!B31)</f>
        <v xml:space="preserve">Gweithgaredd i redeg o (mm/bbbb)       </v>
      </c>
    </row>
    <row r="32" spans="1:3" x14ac:dyDescent="0.35">
      <c r="A32" s="172" t="s">
        <v>148</v>
      </c>
      <c r="B32" s="172" t="s">
        <v>149</v>
      </c>
      <c r="C32" s="172" t="str">
        <f>IF(Home!$Q$6=1,Text!A32,Text!B32)</f>
        <v xml:space="preserve">Gweithgaredd i redeg i (mm/bbbb)       </v>
      </c>
    </row>
    <row r="33" spans="1:3" x14ac:dyDescent="0.35">
      <c r="A33" s="172" t="s">
        <v>134</v>
      </c>
      <c r="B33" s="172" t="s">
        <v>135</v>
      </c>
      <c r="C33" s="172" t="str">
        <f>IF(Home!$Q$6=1,Text!A33,Text!B33)</f>
        <v>Asiantaethau sy'n ymwneud â'r broses weithredu</v>
      </c>
    </row>
    <row r="34" spans="1:3" x14ac:dyDescent="0.35">
      <c r="A34" s="172" t="s">
        <v>228</v>
      </c>
      <c r="B34" s="172" t="s">
        <v>229</v>
      </c>
      <c r="C34" s="172" t="str">
        <f>IF(Home!$Q$6=1,Text!A34,Text!B34)</f>
        <v>Cyfanswm nifer yr unigolion sy'n manteisio ar weithgaredd i'r anabl 
Ch1
Cyfrwch bob unigolyn sy'n manteisio ar y weithgaredd yn Ch1</v>
      </c>
    </row>
    <row r="35" spans="1:3" x14ac:dyDescent="0.35">
      <c r="A35" s="172" t="s">
        <v>230</v>
      </c>
      <c r="B35" s="172" t="s">
        <v>231</v>
      </c>
      <c r="C35" s="172" t="str">
        <f>IF(Home!$Q$6=1,Text!A35,Text!B35)</f>
        <v>Cyfanswm nifer yr unigolion sy'n manteisio ar weithgaredd i'r anabl 
Ch2
Cyfrwch unigolion newydd yn unig yn Ch2</v>
      </c>
    </row>
    <row r="36" spans="1:3" x14ac:dyDescent="0.35">
      <c r="A36" s="172" t="s">
        <v>232</v>
      </c>
      <c r="B36" s="172" t="s">
        <v>233</v>
      </c>
      <c r="C36" s="172" t="str">
        <f>IF(Home!$Q$6=1,Text!A36,Text!B36)</f>
        <v>Cyfanswm nifer yr unigolion sy'n manteisio ar weithgaredd i'r anabl 
Ch3
Cyfrwch unigolion newydd yn unig yn Ch3</v>
      </c>
    </row>
    <row r="37" spans="1:3" x14ac:dyDescent="0.35">
      <c r="A37" s="172" t="s">
        <v>234</v>
      </c>
      <c r="B37" s="172" t="s">
        <v>235</v>
      </c>
      <c r="C37" s="172" t="str">
        <f>IF(Home!$Q$6=1,Text!A37,Text!B37)</f>
        <v>Cyfanswm nifer yr unigolion sy'n manteisio ar weithgaredd i'r anabl 
Ch4
Cyfrwch unigolion newydd yn unig yn Ch4</v>
      </c>
    </row>
    <row r="38" spans="1:3" x14ac:dyDescent="0.35">
      <c r="A38" s="172" t="s">
        <v>150</v>
      </c>
      <c r="B38" s="172" t="s">
        <v>151</v>
      </c>
      <c r="C38" s="172" t="str">
        <f>IF(Home!$Q$6=1,Text!A38,Text!B38)</f>
        <v xml:space="preserve">Cyfanswm nifer yr unigolion sy'n manteisio ar weithgaredd i'r anabl </v>
      </c>
    </row>
    <row r="39" spans="1:3" x14ac:dyDescent="0.35">
      <c r="A39" s="172" t="s">
        <v>236</v>
      </c>
      <c r="B39" s="172" t="s">
        <v>237</v>
      </c>
      <c r="C39" s="172" t="str">
        <f>IF(Home!$Q$6=1,Text!A39,Text!B39)</f>
        <v>Casgliad data chwarterol
Nodwch Y GARFAN GYFAN yn y golofn chwarterol (werdd) gyntaf. 
Yn y golofn wedyn ar gyfer y chwarter, nodwch y data anabledd fel cyfran o'r cyfanswm hwnnw</v>
      </c>
    </row>
    <row r="40" spans="1:3" x14ac:dyDescent="0.35">
      <c r="A40" s="172" t="s">
        <v>7</v>
      </c>
      <c r="B40" s="172" t="s">
        <v>152</v>
      </c>
      <c r="C40" s="172" t="str">
        <f>IF(Home!$Q$6=1,Text!A40,Text!B40)</f>
        <v>Nifer y teuluoedd a gyfeiriwyd ar gyfer JAFF (yn ôl asiantaeth gyfeirio, gan gynnwys hunangyfeirio)</v>
      </c>
    </row>
    <row r="41" spans="1:3" x14ac:dyDescent="0.35">
      <c r="A41" s="172" t="s">
        <v>8</v>
      </c>
      <c r="B41" s="172" t="s">
        <v>153</v>
      </c>
      <c r="C41" s="172" t="str">
        <f>IF(Home!$Q$6=1,Text!A41,Text!B41)</f>
        <v>Gwasanaethau cymdeithasol oedolion</v>
      </c>
    </row>
    <row r="42" spans="1:3" x14ac:dyDescent="0.35">
      <c r="A42" s="172" t="s">
        <v>9</v>
      </c>
      <c r="B42" s="172" t="s">
        <v>154</v>
      </c>
      <c r="C42" s="172" t="str">
        <f>IF(Home!$Q$6=1,Text!A42,Text!B42)</f>
        <v>Gwasanaethau camddefnyddio sylweddau oedolion</v>
      </c>
    </row>
    <row r="43" spans="1:3" x14ac:dyDescent="0.35">
      <c r="A43" s="172" t="s">
        <v>10</v>
      </c>
      <c r="B43" s="172" t="s">
        <v>155</v>
      </c>
      <c r="C43" s="172" t="str">
        <f>IF(Home!$Q$6=1,Text!A43,Text!B43)</f>
        <v>Gwasanaethau iechyd meddwl plant a'r glasoed</v>
      </c>
    </row>
    <row r="44" spans="1:3" x14ac:dyDescent="0.35">
      <c r="A44" s="172" t="s">
        <v>11</v>
      </c>
      <c r="B44" s="172" t="s">
        <v>156</v>
      </c>
      <c r="C44" s="172" t="str">
        <f>IF(Home!$Q$6=1,Text!A44,Text!B44)</f>
        <v xml:space="preserve">Gwasanaethau cymdeithasol plant </v>
      </c>
    </row>
    <row r="45" spans="1:3" x14ac:dyDescent="0.35">
      <c r="A45" s="172" t="s">
        <v>12</v>
      </c>
      <c r="B45" s="172" t="s">
        <v>157</v>
      </c>
      <c r="C45" s="172" t="str">
        <f>IF(Home!$Q$6=1,Text!A45,Text!B45)</f>
        <v>Gwasanaethau cymorth cyflogaeth</v>
      </c>
    </row>
    <row r="46" spans="1:3" x14ac:dyDescent="0.35">
      <c r="A46" s="172" t="s">
        <v>13</v>
      </c>
      <c r="B46" s="172" t="s">
        <v>158</v>
      </c>
      <c r="C46" s="172" t="str">
        <f>IF(Home!$Q$6=1,Text!A46,Text!B46)</f>
        <v>Prosiectau a Gomisiynwyd gan Teuluoedd yn Gyntaf</v>
      </c>
    </row>
    <row r="47" spans="1:3" x14ac:dyDescent="0.35">
      <c r="A47" s="172" t="s">
        <v>14</v>
      </c>
      <c r="B47" s="172" t="s">
        <v>159</v>
      </c>
      <c r="C47" s="172" t="str">
        <f>IF(Home!$Q$6=1,Text!A47,Text!B47)</f>
        <v>Dechrau'n Deg</v>
      </c>
    </row>
    <row r="48" spans="1:3" x14ac:dyDescent="0.35">
      <c r="A48" s="172" t="s">
        <v>15</v>
      </c>
      <c r="B48" s="172" t="s">
        <v>160</v>
      </c>
      <c r="C48" s="172" t="str">
        <f>IF(Home!$Q$6=1,Text!A48,Text!B48)</f>
        <v>Meddygon teulu</v>
      </c>
    </row>
    <row r="49" spans="1:3" x14ac:dyDescent="0.35">
      <c r="A49" s="172" t="s">
        <v>16</v>
      </c>
      <c r="B49" s="172" t="s">
        <v>161</v>
      </c>
      <c r="C49" s="172" t="str">
        <f>IF(Home!$Q$6=1,Text!A49,Text!B49)</f>
        <v>Ymwelwyr iechyd</v>
      </c>
    </row>
    <row r="50" spans="1:3" x14ac:dyDescent="0.35">
      <c r="A50" s="172" t="s">
        <v>17</v>
      </c>
      <c r="B50" s="172" t="s">
        <v>162</v>
      </c>
      <c r="C50" s="172" t="str">
        <f>IF(Home!$Q$6=1,Text!A50,Text!B50)</f>
        <v>Gwasanaethau tai</v>
      </c>
    </row>
    <row r="51" spans="1:3" x14ac:dyDescent="0.35">
      <c r="A51" s="172" t="s">
        <v>18</v>
      </c>
      <c r="B51" s="172" t="s">
        <v>163</v>
      </c>
      <c r="C51" s="172" t="str">
        <f>IF(Home!$Q$6=1,Text!A51,Text!B51)</f>
        <v>Gwasanaethau addysg Awdurdodau Lleol (ble na chofnodwyd yn rhywle arall)</v>
      </c>
    </row>
    <row r="52" spans="1:3" x14ac:dyDescent="0.35">
      <c r="A52" s="172" t="s">
        <v>19</v>
      </c>
      <c r="B52" s="172" t="s">
        <v>164</v>
      </c>
      <c r="C52" s="172" t="str">
        <f>IF(Home!$Q$6=1,Text!A52,Text!B52)</f>
        <v>Heddlu</v>
      </c>
    </row>
    <row r="53" spans="1:3" x14ac:dyDescent="0.35">
      <c r="A53" s="172" t="s">
        <v>20</v>
      </c>
      <c r="B53" s="172" t="s">
        <v>165</v>
      </c>
      <c r="C53" s="172" t="str">
        <f>IF(Home!$Q$6=1,Text!A53,Text!B53)</f>
        <v>Gwasanaethau gofal sylfaenol (ble na chofnodwyd yn rhywle arall)</v>
      </c>
    </row>
    <row r="54" spans="1:3" x14ac:dyDescent="0.35">
      <c r="A54" s="172" t="s">
        <v>21</v>
      </c>
      <c r="B54" s="172" t="s">
        <v>166</v>
      </c>
      <c r="C54" s="172" t="str">
        <f>IF(Home!$Q$6=1,Text!A54,Text!B54)</f>
        <v>Gwasanaethau Prawf</v>
      </c>
    </row>
    <row r="55" spans="1:3" x14ac:dyDescent="0.35">
      <c r="A55" s="172" t="s">
        <v>22</v>
      </c>
      <c r="B55" s="172" t="s">
        <v>167</v>
      </c>
      <c r="C55" s="172" t="str">
        <f>IF(Home!$Q$6=1,Text!A55,Text!B55)</f>
        <v>Ysgolion - gynradd</v>
      </c>
    </row>
    <row r="56" spans="1:3" x14ac:dyDescent="0.35">
      <c r="A56" s="172" t="s">
        <v>23</v>
      </c>
      <c r="B56" s="172" t="s">
        <v>168</v>
      </c>
      <c r="C56" s="172" t="str">
        <f>IF(Home!$Q$6=1,Text!A56,Text!B56)</f>
        <v>Ysgolion - uwchradd</v>
      </c>
    </row>
    <row r="57" spans="1:3" x14ac:dyDescent="0.35">
      <c r="A57" s="172" t="s">
        <v>24</v>
      </c>
      <c r="B57" s="172" t="s">
        <v>169</v>
      </c>
      <c r="C57" s="172" t="str">
        <f>IF(Home!$Q$6=1,Text!A57,Text!B57)</f>
        <v>Hunanatgyfeiriad</v>
      </c>
    </row>
    <row r="58" spans="1:3" x14ac:dyDescent="0.35">
      <c r="A58" s="172" t="s">
        <v>25</v>
      </c>
      <c r="B58" s="172" t="s">
        <v>170</v>
      </c>
      <c r="C58" s="172" t="str">
        <f>IF(Home!$Q$6=1,Text!A58,Text!B58)</f>
        <v>Sefydliadau'r Trydydd Sector</v>
      </c>
    </row>
    <row r="59" spans="1:3" x14ac:dyDescent="0.35">
      <c r="A59" s="172" t="s">
        <v>26</v>
      </c>
      <c r="B59" s="172" t="s">
        <v>171</v>
      </c>
      <c r="C59" s="172" t="str">
        <f>IF(Home!$Q$6=1,Text!A59,Text!B59)</f>
        <v>Gwasanaeth Ieuenctid / Timau Troseddau Ieuenctid</v>
      </c>
    </row>
    <row r="60" spans="1:3" x14ac:dyDescent="0.35">
      <c r="A60" s="172" t="s">
        <v>238</v>
      </c>
      <c r="B60" s="172" t="s">
        <v>239</v>
      </c>
      <c r="C60" s="172" t="str">
        <f>IF(Home!$Q$6=1,Text!A60,Text!B60)</f>
        <v>Arall (nodwch bob categori ychwanegol a rhifau pob categori yng ngholofn m)</v>
      </c>
    </row>
    <row r="61" spans="1:3" x14ac:dyDescent="0.35">
      <c r="A61" s="172" t="s">
        <v>27</v>
      </c>
      <c r="B61" s="172" t="s">
        <v>172</v>
      </c>
      <c r="C61" s="172" t="str">
        <f>IF(Home!$Q$6=1,Text!A61,Text!B61)</f>
        <v>Nifer y teuluoedd sydd wedi cwblhau asesiad JAFF (yn ôl asiantaeth gyfeirio)</v>
      </c>
    </row>
    <row r="62" spans="1:3" x14ac:dyDescent="0.35">
      <c r="A62" s="172" t="s">
        <v>8</v>
      </c>
      <c r="B62" s="172" t="s">
        <v>153</v>
      </c>
      <c r="C62" s="172" t="str">
        <f>IF(Home!$Q$6=1,Text!A62,Text!B62)</f>
        <v>Gwasanaethau cymdeithasol oedolion</v>
      </c>
    </row>
    <row r="63" spans="1:3" x14ac:dyDescent="0.35">
      <c r="A63" s="172" t="s">
        <v>9</v>
      </c>
      <c r="B63" s="172" t="s">
        <v>154</v>
      </c>
      <c r="C63" s="172" t="str">
        <f>IF(Home!$Q$6=1,Text!A63,Text!B63)</f>
        <v>Gwasanaethau camddefnyddio sylweddau oedolion</v>
      </c>
    </row>
    <row r="64" spans="1:3" x14ac:dyDescent="0.35">
      <c r="A64" s="172" t="s">
        <v>10</v>
      </c>
      <c r="B64" s="172" t="s">
        <v>155</v>
      </c>
      <c r="C64" s="172" t="str">
        <f>IF(Home!$Q$6=1,Text!A64,Text!B64)</f>
        <v>Gwasanaethau iechyd meddwl plant a'r glasoed</v>
      </c>
    </row>
    <row r="65" spans="1:3" x14ac:dyDescent="0.35">
      <c r="A65" s="172" t="s">
        <v>11</v>
      </c>
      <c r="B65" s="172" t="s">
        <v>156</v>
      </c>
      <c r="C65" s="172" t="str">
        <f>IF(Home!$Q$6=1,Text!A65,Text!B65)</f>
        <v xml:space="preserve">Gwasanaethau cymdeithasol plant </v>
      </c>
    </row>
    <row r="66" spans="1:3" x14ac:dyDescent="0.35">
      <c r="A66" s="172" t="s">
        <v>12</v>
      </c>
      <c r="B66" s="172" t="s">
        <v>157</v>
      </c>
      <c r="C66" s="172" t="str">
        <f>IF(Home!$Q$6=1,Text!A66,Text!B66)</f>
        <v>Gwasanaethau cymorth cyflogaeth</v>
      </c>
    </row>
    <row r="67" spans="1:3" x14ac:dyDescent="0.35">
      <c r="A67" s="172" t="s">
        <v>13</v>
      </c>
      <c r="B67" s="172" t="s">
        <v>158</v>
      </c>
      <c r="C67" s="172" t="str">
        <f>IF(Home!$Q$6=1,Text!A67,Text!B67)</f>
        <v>Prosiectau a Gomisiynwyd gan Teuluoedd yn Gyntaf</v>
      </c>
    </row>
    <row r="68" spans="1:3" x14ac:dyDescent="0.35">
      <c r="A68" s="172" t="s">
        <v>14</v>
      </c>
      <c r="B68" s="172" t="s">
        <v>159</v>
      </c>
      <c r="C68" s="172" t="str">
        <f>IF(Home!$Q$6=1,Text!A68,Text!B68)</f>
        <v>Dechrau'n Deg</v>
      </c>
    </row>
    <row r="69" spans="1:3" x14ac:dyDescent="0.35">
      <c r="A69" s="172" t="s">
        <v>15</v>
      </c>
      <c r="B69" s="172" t="s">
        <v>160</v>
      </c>
      <c r="C69" s="172" t="str">
        <f>IF(Home!$Q$6=1,Text!A69,Text!B69)</f>
        <v>Meddygon teulu</v>
      </c>
    </row>
    <row r="70" spans="1:3" x14ac:dyDescent="0.35">
      <c r="A70" s="172" t="s">
        <v>16</v>
      </c>
      <c r="B70" s="172" t="s">
        <v>161</v>
      </c>
      <c r="C70" s="172" t="str">
        <f>IF(Home!$Q$6=1,Text!A70,Text!B70)</f>
        <v>Ymwelwyr iechyd</v>
      </c>
    </row>
    <row r="71" spans="1:3" x14ac:dyDescent="0.35">
      <c r="A71" s="172" t="s">
        <v>17</v>
      </c>
      <c r="B71" s="172" t="s">
        <v>162</v>
      </c>
      <c r="C71" s="172" t="str">
        <f>IF(Home!$Q$6=1,Text!A71,Text!B71)</f>
        <v>Gwasanaethau tai</v>
      </c>
    </row>
    <row r="72" spans="1:3" x14ac:dyDescent="0.35">
      <c r="A72" s="172" t="s">
        <v>18</v>
      </c>
      <c r="B72" s="172" t="s">
        <v>163</v>
      </c>
      <c r="C72" s="172" t="str">
        <f>IF(Home!$Q$6=1,Text!A72,Text!B72)</f>
        <v>Gwasanaethau addysg Awdurdodau Lleol (ble na chofnodwyd yn rhywle arall)</v>
      </c>
    </row>
    <row r="73" spans="1:3" x14ac:dyDescent="0.35">
      <c r="A73" s="172" t="s">
        <v>19</v>
      </c>
      <c r="B73" s="172" t="s">
        <v>164</v>
      </c>
      <c r="C73" s="172" t="str">
        <f>IF(Home!$Q$6=1,Text!A73,Text!B73)</f>
        <v>Heddlu</v>
      </c>
    </row>
    <row r="74" spans="1:3" x14ac:dyDescent="0.35">
      <c r="A74" s="172" t="s">
        <v>20</v>
      </c>
      <c r="B74" s="172" t="s">
        <v>165</v>
      </c>
      <c r="C74" s="172" t="str">
        <f>IF(Home!$Q$6=1,Text!A74,Text!B74)</f>
        <v>Gwasanaethau gofal sylfaenol (ble na chofnodwyd yn rhywle arall)</v>
      </c>
    </row>
    <row r="75" spans="1:3" x14ac:dyDescent="0.35">
      <c r="A75" s="172" t="s">
        <v>21</v>
      </c>
      <c r="B75" s="172" t="s">
        <v>166</v>
      </c>
      <c r="C75" s="172" t="str">
        <f>IF(Home!$Q$6=1,Text!A75,Text!B75)</f>
        <v>Gwasanaethau Prawf</v>
      </c>
    </row>
    <row r="76" spans="1:3" x14ac:dyDescent="0.35">
      <c r="A76" s="172" t="s">
        <v>22</v>
      </c>
      <c r="B76" s="172" t="s">
        <v>167</v>
      </c>
      <c r="C76" s="172" t="str">
        <f>IF(Home!$Q$6=1,Text!A76,Text!B76)</f>
        <v>Ysgolion - gynradd</v>
      </c>
    </row>
    <row r="77" spans="1:3" x14ac:dyDescent="0.35">
      <c r="A77" s="172" t="s">
        <v>23</v>
      </c>
      <c r="B77" s="172" t="s">
        <v>168</v>
      </c>
      <c r="C77" s="172" t="str">
        <f>IF(Home!$Q$6=1,Text!A77,Text!B77)</f>
        <v>Ysgolion - uwchradd</v>
      </c>
    </row>
    <row r="78" spans="1:3" x14ac:dyDescent="0.35">
      <c r="A78" s="172" t="s">
        <v>24</v>
      </c>
      <c r="B78" s="172" t="s">
        <v>169</v>
      </c>
      <c r="C78" s="172" t="str">
        <f>IF(Home!$Q$6=1,Text!A78,Text!B78)</f>
        <v>Hunanatgyfeiriad</v>
      </c>
    </row>
    <row r="79" spans="1:3" x14ac:dyDescent="0.35">
      <c r="A79" s="172" t="s">
        <v>25</v>
      </c>
      <c r="B79" s="172" t="s">
        <v>170</v>
      </c>
      <c r="C79" s="172" t="str">
        <f>IF(Home!$Q$6=1,Text!A79,Text!B79)</f>
        <v>Sefydliadau'r Trydydd Sector</v>
      </c>
    </row>
    <row r="80" spans="1:3" x14ac:dyDescent="0.35">
      <c r="A80" s="172" t="s">
        <v>26</v>
      </c>
      <c r="B80" s="172" t="s">
        <v>171</v>
      </c>
      <c r="C80" s="172" t="str">
        <f>IF(Home!$Q$6=1,Text!A80,Text!B80)</f>
        <v>Gwasanaeth Ieuenctid / Timau Troseddau Ieuenctid</v>
      </c>
    </row>
    <row r="81" spans="1:3" x14ac:dyDescent="0.35">
      <c r="A81" s="172" t="s">
        <v>238</v>
      </c>
      <c r="B81" s="172" t="s">
        <v>239</v>
      </c>
      <c r="C81" s="172" t="str">
        <f>IF(Home!$Q$6=1,Text!A81,Text!B81)</f>
        <v>Arall (nodwch bob categori ychwanegol a rhifau pob categori yng ngholofn m)</v>
      </c>
    </row>
    <row r="82" spans="1:3" x14ac:dyDescent="0.35">
      <c r="A82" s="172" t="s">
        <v>28</v>
      </c>
      <c r="B82" s="172" t="s">
        <v>173</v>
      </c>
      <c r="C82" s="172" t="str">
        <f>IF(Home!$Q$6=1,Text!A82,Text!B82)</f>
        <v>Nifer y teuluoedd a lofnododd gynllun gweithredu TAF</v>
      </c>
    </row>
    <row r="83" spans="1:3" x14ac:dyDescent="0.35">
      <c r="A83" s="172" t="s">
        <v>240</v>
      </c>
      <c r="B83" s="172" t="s">
        <v>174</v>
      </c>
      <c r="C83" s="172" t="str">
        <f>IF(Home!$Q$6=1,Text!A83,Text!B83)</f>
        <v>Canlyniad cynllun gweithredu TAF - Nifer y cynlluniau gweithredu TAF a gaewyd (lle mae teulu wedi llofnodi cynllun gweithredu TAF)</v>
      </c>
    </row>
    <row r="84" spans="1:3" x14ac:dyDescent="0.35">
      <c r="A84" s="172" t="s">
        <v>249</v>
      </c>
      <c r="B84" s="172" t="s">
        <v>175</v>
      </c>
      <c r="C84" s="172" t="str">
        <f>IF(Home!$Q$6=1,Text!A84,Text!B84)</f>
        <v xml:space="preserve">y caewyd eu cynllun gweithredu TAF gyda chanlyniad llwyddiannus </v>
      </c>
    </row>
    <row r="85" spans="1:3" x14ac:dyDescent="0.35">
      <c r="A85" s="172" t="s">
        <v>250</v>
      </c>
      <c r="B85" s="172" t="s">
        <v>176</v>
      </c>
      <c r="C85" s="172" t="str">
        <f>IF(Home!$Q$6=1,Text!A85,Text!B85)</f>
        <v>y caewyd eu cynllun am fod y teulu wedi tynnu allan</v>
      </c>
    </row>
    <row r="86" spans="1:3" x14ac:dyDescent="0.35">
      <c r="A86" s="172" t="s">
        <v>251</v>
      </c>
      <c r="B86" s="172" t="s">
        <v>177</v>
      </c>
      <c r="C86" s="172" t="str">
        <f>IF(Home!$Q$6=1,Text!A86,Text!B86)</f>
        <v>y caewyd eu cynllun oherwydd diffyg cyfranogiad</v>
      </c>
    </row>
    <row r="87" spans="1:3" x14ac:dyDescent="0.35">
      <c r="A87" s="172" t="s">
        <v>252</v>
      </c>
      <c r="B87" s="172" t="s">
        <v>178</v>
      </c>
      <c r="C87" s="172" t="str">
        <f>IF(Home!$Q$6=1,Text!A87,Text!B87)</f>
        <v xml:space="preserve">y caewyd eu cynllun am fod y teulu wedi symud o ardal yr ALl ac wedi'u hatgyfeirio i ALl arall  </v>
      </c>
    </row>
    <row r="88" spans="1:3" x14ac:dyDescent="0.35">
      <c r="A88" s="172" t="s">
        <v>253</v>
      </c>
      <c r="B88" s="172" t="s">
        <v>179</v>
      </c>
      <c r="C88" s="172" t="str">
        <f>IF(Home!$Q$6=1,Text!A88,Text!B88)</f>
        <v>a atgyfeiriwyd i wasanaeth statudol</v>
      </c>
    </row>
    <row r="89" spans="1:3" x14ac:dyDescent="0.35">
      <c r="A89" s="172" t="s">
        <v>254</v>
      </c>
      <c r="B89" s="172" t="s">
        <v>180</v>
      </c>
      <c r="C89" s="172" t="str">
        <f>IF(Home!$Q$6=1,Text!A89,Text!B89)</f>
        <v>a atgyfeiriwyd ar gyfer ymyrraeth gan un asiantaeth</v>
      </c>
    </row>
    <row r="90" spans="1:3" x14ac:dyDescent="0.35">
      <c r="A90" s="172" t="s">
        <v>238</v>
      </c>
      <c r="B90" s="172" t="s">
        <v>241</v>
      </c>
      <c r="C90" s="172" t="str">
        <f>IF(Home!$Q$6=1,Text!A90,Text!B90)</f>
        <v>y caewyd eu cynllun am resymau eraill (nodwch bob categori ychwanegol a rhif pob categori yng ngholofn m)</v>
      </c>
    </row>
    <row r="91" spans="1:3" x14ac:dyDescent="0.35">
      <c r="A91" s="172" t="s">
        <v>242</v>
      </c>
      <c r="B91" s="172" t="s">
        <v>243</v>
      </c>
      <c r="C91" s="172" t="str">
        <f>IF(Home!$Q$6=1,Text!A91,Text!B91)</f>
        <v>Nifer yr achosion TAF a gaewyd rhwng 0 a 6 mis ar ôl llofnodi cynllun gweithredu TAF</v>
      </c>
    </row>
    <row r="92" spans="1:3" x14ac:dyDescent="0.35">
      <c r="A92" s="172" t="s">
        <v>244</v>
      </c>
      <c r="B92" s="172" t="s">
        <v>245</v>
      </c>
      <c r="C92" s="172" t="str">
        <f>IF(Home!$Q$6=1,Text!A92,Text!B92)</f>
        <v>Nifer yr achosion TAF a gaewyd rhwng 7 a 12 mis ar ôl llofnodi cynllun gweithredu TAF</v>
      </c>
    </row>
    <row r="93" spans="1:3" x14ac:dyDescent="0.35">
      <c r="A93" s="172" t="s">
        <v>246</v>
      </c>
      <c r="B93" s="172" t="s">
        <v>247</v>
      </c>
      <c r="C93" s="172" t="str">
        <f>IF(Home!$Q$6=1,Text!A93,Text!B93)</f>
        <v>Nifer yr achosion TAF a gaewyd fwy na 12 mis ar ôl llofnodi cynllun gweithredu TAF</v>
      </c>
    </row>
    <row r="94" spans="1:3" x14ac:dyDescent="0.35">
      <c r="A94" s="172" t="s">
        <v>29</v>
      </c>
      <c r="B94" s="172" t="s">
        <v>181</v>
      </c>
      <c r="C94" s="172" t="str">
        <f>IF(Home!$Q$6=1,Text!A94,Text!B94)</f>
        <v>Rhaid i gyfanswm y tair llinell hon fod yn gyfartal â chyfanswm nifer y cynlluniau gweithredu TAF a gaewyd yn ystod yr un cyfnod yn llinell 48. Bydd unrhyw wahaniaethau yn troi'r gell yn goch.</v>
      </c>
    </row>
    <row r="95" spans="1:3" x14ac:dyDescent="0.35">
      <c r="A95" s="172" t="s">
        <v>321</v>
      </c>
      <c r="B95" s="172" t="s">
        <v>322</v>
      </c>
      <c r="C95" s="172" t="str">
        <f>IF(Home!$Q$6=1,Text!A95,Text!B95)</f>
        <v xml:space="preserve">Gweithlyfr Fframwaith Rheoli Perfformiad Teuluoedd yn Gyntaf (data JAFF a TAF chwarterol) </v>
      </c>
    </row>
    <row r="96" spans="1:3" x14ac:dyDescent="0.35">
      <c r="A96" s="172" t="s">
        <v>257</v>
      </c>
      <c r="B96" s="172" t="s">
        <v>264</v>
      </c>
      <c r="C96" s="172" t="str">
        <f>IF(Home!$Q$6=1,Text!A96,Text!B96)</f>
        <v>Cyfanswm Ch 1</v>
      </c>
    </row>
    <row r="97" spans="1:3" x14ac:dyDescent="0.35">
      <c r="A97" s="172" t="s">
        <v>258</v>
      </c>
      <c r="B97" s="172" t="s">
        <v>182</v>
      </c>
      <c r="C97" s="172" t="str">
        <f>IF(Home!$Q$6=1,Text!A97,Text!B97)</f>
        <v xml:space="preserve">O gyfanswm Ch1 (col A), faint o deuluoedd sydd ag anghenion yn ymwneud ag anabledd? </v>
      </c>
    </row>
    <row r="98" spans="1:3" x14ac:dyDescent="0.35">
      <c r="A98" s="172" t="s">
        <v>183</v>
      </c>
      <c r="B98" s="180" t="s">
        <v>327</v>
      </c>
      <c r="C98" s="172" t="str">
        <f>IF(Home!$Q$6=1,Text!A98,Text!B98)</f>
        <v>Gwirio nad oes mwy o bobl ag anableddau na chyfanswm y bobl fesul chwarter</v>
      </c>
    </row>
    <row r="99" spans="1:3" x14ac:dyDescent="0.35">
      <c r="A99" s="172" t="s">
        <v>259</v>
      </c>
      <c r="B99" s="172" t="s">
        <v>265</v>
      </c>
      <c r="C99" s="172" t="str">
        <f>IF(Home!$Q$6=1,Text!A99,Text!B99)</f>
        <v>Cyfanswm Ch 2</v>
      </c>
    </row>
    <row r="100" spans="1:3" x14ac:dyDescent="0.35">
      <c r="A100" s="172" t="s">
        <v>260</v>
      </c>
      <c r="B100" s="172" t="s">
        <v>184</v>
      </c>
      <c r="C100" s="172" t="str">
        <f>IF(Home!$Q$6=1,Text!A100,Text!B100)</f>
        <v xml:space="preserve">O gyfanswm Ch2 (col C), faint o deuluoedd sydd ag anghenion yn ymwneud ag anabledd? </v>
      </c>
    </row>
    <row r="101" spans="1:3" x14ac:dyDescent="0.35">
      <c r="A101" s="172" t="s">
        <v>183</v>
      </c>
      <c r="B101" s="180" t="s">
        <v>327</v>
      </c>
      <c r="C101" s="172" t="str">
        <f>IF(Home!$Q$6=1,Text!A101,Text!B101)</f>
        <v>Gwirio nad oes mwy o bobl ag anableddau na chyfanswm y bobl fesul chwarter</v>
      </c>
    </row>
    <row r="102" spans="1:3" x14ac:dyDescent="0.35">
      <c r="A102" s="172" t="s">
        <v>261</v>
      </c>
      <c r="B102" s="172" t="s">
        <v>266</v>
      </c>
      <c r="C102" s="172" t="str">
        <f>IF(Home!$Q$6=1,Text!A102,Text!B102)</f>
        <v>Cyfanswm Ch 3</v>
      </c>
    </row>
    <row r="103" spans="1:3" x14ac:dyDescent="0.35">
      <c r="A103" s="172" t="s">
        <v>262</v>
      </c>
      <c r="B103" s="172" t="s">
        <v>185</v>
      </c>
      <c r="C103" s="172" t="str">
        <f>IF(Home!$Q$6=1,Text!A103,Text!B103)</f>
        <v xml:space="preserve">O gyfanswm Ch3 (col E), faint o deuluoedd sydd ag anghenion yn ymwneud ag anabledd? </v>
      </c>
    </row>
    <row r="104" spans="1:3" x14ac:dyDescent="0.35">
      <c r="A104" s="172" t="s">
        <v>183</v>
      </c>
      <c r="B104" s="180" t="s">
        <v>327</v>
      </c>
      <c r="C104" s="172" t="str">
        <f>IF(Home!$Q$6=1,Text!A104,Text!B104)</f>
        <v>Gwirio nad oes mwy o bobl ag anableddau na chyfanswm y bobl fesul chwarter</v>
      </c>
    </row>
    <row r="105" spans="1:3" x14ac:dyDescent="0.35">
      <c r="A105" s="172" t="s">
        <v>263</v>
      </c>
      <c r="B105" s="172" t="s">
        <v>267</v>
      </c>
      <c r="C105" s="172" t="str">
        <f>IF(Home!$Q$6=1,Text!A105,Text!B105)</f>
        <v>Cyfanswm Ch 4</v>
      </c>
    </row>
    <row r="106" spans="1:3" x14ac:dyDescent="0.35">
      <c r="A106" s="172" t="s">
        <v>256</v>
      </c>
      <c r="B106" s="172" t="s">
        <v>186</v>
      </c>
      <c r="C106" s="172" t="str">
        <f>IF(Home!$Q$6=1,Text!A106,Text!B106)</f>
        <v xml:space="preserve">O gyfanswm Ch4 (col G), faint o deuluoedd sydd ag anghenion yn ymwneud ag anabledd? </v>
      </c>
    </row>
    <row r="107" spans="1:3" x14ac:dyDescent="0.35">
      <c r="A107" s="172" t="s">
        <v>183</v>
      </c>
      <c r="B107" s="180" t="s">
        <v>327</v>
      </c>
      <c r="C107" s="172" t="str">
        <f>IF(Home!$Q$6=1,Text!A107,Text!B107)</f>
        <v>Gwirio nad oes mwy o bobl ag anableddau na chyfanswm y bobl fesul chwarter</v>
      </c>
    </row>
    <row r="108" spans="1:3" x14ac:dyDescent="0.35">
      <c r="A108" s="172" t="s">
        <v>3</v>
      </c>
      <c r="B108" s="172" t="s">
        <v>187</v>
      </c>
      <c r="C108" s="172" t="str">
        <f>IF(Home!$Q$6=1,Text!A108,Text!B108)</f>
        <v>Cyfanswm y Flwyddyn
(A+C+E+G)</v>
      </c>
    </row>
    <row r="109" spans="1:3" x14ac:dyDescent="0.35">
      <c r="A109" s="172" t="s">
        <v>255</v>
      </c>
      <c r="B109" s="180" t="s">
        <v>328</v>
      </c>
      <c r="C109" s="172" t="str">
        <f>IF(Home!$Q$6=1,Text!A109,Text!B109)</f>
        <v xml:space="preserve">O’r cyfanswm am y flwyddyn, faint o deuluoedd sydd ag anghenion sy’n berthnasol i’r anabledd? </v>
      </c>
    </row>
    <row r="110" spans="1:3" x14ac:dyDescent="0.35">
      <c r="A110" s="172" t="s">
        <v>5</v>
      </c>
      <c r="B110" s="172" t="s">
        <v>188</v>
      </c>
      <c r="C110" s="172" t="str">
        <f>IF(Home!$Q$6=1,Text!A110,Text!B110)</f>
        <v>Gwybodaeth ychwanegol</v>
      </c>
    </row>
    <row r="111" spans="1:3" x14ac:dyDescent="0.35">
      <c r="A111" s="172" t="s">
        <v>4</v>
      </c>
      <c r="B111" s="180" t="s">
        <v>329</v>
      </c>
      <c r="C111" s="172" t="str">
        <f>IF(Home!$Q$6=1,Text!A111,Text!B111)</f>
        <v>Gwirio bod esboniad wedi’i roi os oes rhybuddion mewn unrhyw chwarter</v>
      </c>
    </row>
    <row r="112" spans="1:3" x14ac:dyDescent="0.35">
      <c r="A112" s="172" t="s">
        <v>6</v>
      </c>
      <c r="B112" s="321" t="s">
        <v>330</v>
      </c>
      <c r="C112" s="172" t="str">
        <f>IF(Home!$Q$6=1,Text!A112,Text!B112)</f>
        <v>Gwirio bod esboniad wedi’i roi os oes unrhyw “Eraill” mewn unrhyw chwarter</v>
      </c>
    </row>
    <row r="113" spans="1:3" x14ac:dyDescent="0.35">
      <c r="A113" s="174" t="s">
        <v>325</v>
      </c>
      <c r="B113" s="174" t="s">
        <v>326</v>
      </c>
      <c r="C113" s="172" t="str">
        <f>IF(Home!$Q$6=1,Text!A113,Text!B113)</f>
        <v xml:space="preserve">Gweithlyfr Fframwaith Rheoli Perfformiad Teuluoedd yn Gyntaf (data Mesurau Perfformiad Cenedlaethol) </v>
      </c>
    </row>
    <row r="114" spans="1:3" s="127" customFormat="1" x14ac:dyDescent="0.35">
      <c r="A114" s="175" t="s">
        <v>189</v>
      </c>
      <c r="B114" s="171" t="s">
        <v>190</v>
      </c>
      <c r="C114" s="172" t="str">
        <f>IF(Home!$Q$6=1,Text!A114,Text!B114)</f>
        <v>Cyfeir-nod</v>
      </c>
    </row>
    <row r="115" spans="1:3" s="127" customFormat="1" x14ac:dyDescent="0.35">
      <c r="A115" s="175" t="s">
        <v>323</v>
      </c>
      <c r="B115" s="175" t="s">
        <v>324</v>
      </c>
      <c r="C115" s="172" t="str">
        <f>IF(Home!$Q$6=1,Text!A115,Text!B115)</f>
        <v xml:space="preserve">Blwyddyn: </v>
      </c>
    </row>
    <row r="116" spans="1:3" x14ac:dyDescent="0.35">
      <c r="A116" s="171" t="s">
        <v>37</v>
      </c>
      <c r="B116" s="176" t="s">
        <v>192</v>
      </c>
      <c r="C116" s="172" t="str">
        <f>IF(Home!$Q$6=1,Text!A116,Text!B116)</f>
        <v>Nifer a % y rheini y mae eu sefyllfa ariannol wedi sefydlogi neu wedi gwella</v>
      </c>
    </row>
    <row r="117" spans="1:3" x14ac:dyDescent="0.35">
      <c r="A117" s="175" t="s">
        <v>38</v>
      </c>
      <c r="B117" s="171" t="s">
        <v>193</v>
      </c>
      <c r="C117" s="172" t="str">
        <f>IF(Home!$Q$6=1,Text!A117,Text!B117)</f>
        <v>Nifer a % y plant cynradd sydd wedi gwella eu presenoldeb yn yr ysgol</v>
      </c>
    </row>
    <row r="118" spans="1:3" x14ac:dyDescent="0.35">
      <c r="A118" s="175" t="s">
        <v>40</v>
      </c>
      <c r="B118" s="171" t="s">
        <v>194</v>
      </c>
      <c r="C118" s="172" t="str">
        <f>IF(Home!$Q$6=1,Text!A118,Text!B118)</f>
        <v>Nifer a % y plant uwchradd (hyd at 16 oed) sydd wedi gwella eu presenoldeb yn yr ysgol</v>
      </c>
    </row>
    <row r="119" spans="1:3" x14ac:dyDescent="0.35">
      <c r="A119" s="171" t="s">
        <v>41</v>
      </c>
      <c r="B119" s="171" t="s">
        <v>74</v>
      </c>
      <c r="C119" s="172" t="str">
        <f>IF(Home!$Q$6=1,Text!A119,Text!B119)</f>
        <v>Nifer a % y plant sydd wedi gwella eu sgiliau lleferydd, iaith a chyfathrebu</v>
      </c>
    </row>
    <row r="120" spans="1:3" x14ac:dyDescent="0.35">
      <c r="A120" s="175" t="s">
        <v>43</v>
      </c>
      <c r="B120" s="171" t="s">
        <v>195</v>
      </c>
      <c r="C120" s="172" t="str">
        <f>IF(Home!$Q$6=1,Text!A120,Text!B120)</f>
        <v>Nifer a % y rhieni sydd wedi gwella eu gallu i genfogi anghenion dysgu a datblygu eu plentyn</v>
      </c>
    </row>
    <row r="121" spans="1:3" x14ac:dyDescent="0.35">
      <c r="A121" s="175" t="s">
        <v>45</v>
      </c>
      <c r="B121" s="171" t="s">
        <v>196</v>
      </c>
      <c r="C121" s="172" t="str">
        <f>IF(Home!$Q$6=1,Text!A121,Text!B121)</f>
        <v>Nifer a % y cyfranogwyr sydd â gwell lles emosiynol/meddyliol</v>
      </c>
    </row>
    <row r="122" spans="1:3" x14ac:dyDescent="0.35">
      <c r="A122" s="175" t="s">
        <v>46</v>
      </c>
      <c r="B122" s="171" t="s">
        <v>81</v>
      </c>
      <c r="C122" s="172" t="str">
        <f>IF(Home!$Q$6=1,Text!A122,Text!B122)</f>
        <v>Nifer a % yr unigolion sy'n nodi gwelliant yn gryfach yn eu hunan</v>
      </c>
    </row>
    <row r="123" spans="1:3" x14ac:dyDescent="0.35">
      <c r="A123" s="171" t="s">
        <v>48</v>
      </c>
      <c r="B123" s="171" t="s">
        <v>84</v>
      </c>
      <c r="C123" s="172" t="str">
        <f>IF(Home!$Q$6=1,Text!A123,Text!B123)</f>
        <v>Nifer a % y teuluoedd sy'n nodi bod eu teulu yn gryfach</v>
      </c>
    </row>
    <row r="124" spans="1:3" x14ac:dyDescent="0.35">
      <c r="A124" s="175" t="s">
        <v>50</v>
      </c>
      <c r="B124" s="171" t="s">
        <v>197</v>
      </c>
      <c r="C124" s="172" t="str">
        <f>IF(Home!$Q$6=1,Text!A124,Text!B124)</f>
        <v xml:space="preserve">Nifer a % y teuluoedd a effeithir gan anabledd sy'n nodi gwelliant yng ngwytnwch y teulu </v>
      </c>
    </row>
    <row r="125" spans="1:3" x14ac:dyDescent="0.35">
      <c r="A125" s="175" t="s">
        <v>52</v>
      </c>
      <c r="B125" s="171" t="s">
        <v>198</v>
      </c>
      <c r="C125" s="172" t="str">
        <f>IF(Home!$Q$6=1,Text!A125,Text!B125)</f>
        <v>Nifer a % y teuluoedd sy'n nodi eu bod yn teimlo y gallant gyfrannu at newidiadau i'w ffordd o fyw/ymddygiad</v>
      </c>
    </row>
    <row r="126" spans="1:3" x14ac:dyDescent="0.35">
      <c r="A126" s="171" t="s">
        <v>54</v>
      </c>
      <c r="B126" s="171" t="s">
        <v>93</v>
      </c>
      <c r="C126" s="172" t="str">
        <f>IF(Home!$Q$6=1,Text!A126,Text!B126)</f>
        <v>Nifer a % yr unigolion sy'n nodi bod eu cydberthnasau teuluol yn well</v>
      </c>
    </row>
    <row r="127" spans="1:3" x14ac:dyDescent="0.35">
      <c r="A127" s="177" t="s">
        <v>56</v>
      </c>
      <c r="B127" s="177" t="s">
        <v>96</v>
      </c>
      <c r="C127" s="172" t="str">
        <f>IF(Home!$Q$6=1,Text!A127,Text!B127)</f>
        <v>Nifer a % y rhieni a gwblhaodd 75% neu'n fwy o sesiynau rhaglen rianta sy'n seiliedig ar dystiolaeth</v>
      </c>
    </row>
    <row r="128" spans="1:3" x14ac:dyDescent="0.35">
      <c r="A128" s="171" t="s">
        <v>59</v>
      </c>
      <c r="B128" s="171" t="s">
        <v>99</v>
      </c>
      <c r="C128" s="172" t="str">
        <f>IF(Home!$Q$6=1,Text!A128,Text!B128)</f>
        <v>Nifer a % y rhieni sydd wedi elwa ar raglen rianta sy'n seiliedig ar dystiolaeth</v>
      </c>
    </row>
    <row r="129" spans="1:4" x14ac:dyDescent="0.35">
      <c r="A129" s="171" t="s">
        <v>60</v>
      </c>
      <c r="B129" s="171" t="s">
        <v>101</v>
      </c>
      <c r="C129" s="172" t="str">
        <f>IF(Home!$Q$6=1,Text!A129,Text!B129)</f>
        <v>Nifer a % y rhieni sy'n elwa ar ymyrraeth ym maes rhianta</v>
      </c>
    </row>
    <row r="130" spans="1:4" x14ac:dyDescent="0.35">
      <c r="A130" s="173" t="s">
        <v>199</v>
      </c>
      <c r="B130" s="173" t="s">
        <v>200</v>
      </c>
      <c r="C130" s="172" t="str">
        <f>IF(Home!$Q$6=1,Text!A130,Text!B130)</f>
        <v>Ffigurau cronnol y flwyddyn hyd yma</v>
      </c>
      <c r="D130" s="179"/>
    </row>
    <row r="131" spans="1:4" x14ac:dyDescent="0.35">
      <c r="A131" s="172" t="s">
        <v>201</v>
      </c>
      <c r="B131" s="172" t="s">
        <v>202</v>
      </c>
      <c r="C131" s="172" t="str">
        <f>IF(Home!$Q$6=1,Text!A131,Text!B131)</f>
        <v>Teuluoedd yn Gyntaf</v>
      </c>
    </row>
    <row r="132" spans="1:4" x14ac:dyDescent="0.35">
      <c r="A132" s="178" t="s">
        <v>203</v>
      </c>
      <c r="B132" s="173" t="s">
        <v>204</v>
      </c>
      <c r="C132" s="172" t="str">
        <f>IF(Home!$Q$6=1,Text!A132,Text!B132)</f>
        <v>Nifer y cyfranogwyr llwyddiannus</v>
      </c>
    </row>
    <row r="133" spans="1:4" x14ac:dyDescent="0.35">
      <c r="A133" s="178" t="s">
        <v>205</v>
      </c>
      <c r="B133" s="173" t="s">
        <v>206</v>
      </c>
      <c r="C133" s="172" t="str">
        <f>IF(Home!$Q$6=1,Text!A133,Text!B133)</f>
        <v>Nifer y gweithiwyd â nhw</v>
      </c>
    </row>
    <row r="134" spans="1:4" x14ac:dyDescent="0.35">
      <c r="A134" s="178" t="s">
        <v>30</v>
      </c>
      <c r="B134" t="s">
        <v>331</v>
      </c>
      <c r="C134" s="172" t="str">
        <f>IF(Home!$Q$6=1,Text!A134,Text!B134)</f>
        <v>Gwirio nad yw’r nifer y gweithiwyd â nhw yn llai na’r nifer llwyddiannus</v>
      </c>
    </row>
    <row r="135" spans="1:4" x14ac:dyDescent="0.35">
      <c r="A135" s="172" t="s">
        <v>207</v>
      </c>
      <c r="B135" s="320" t="s">
        <v>332</v>
      </c>
      <c r="C135" s="172" t="str">
        <f>IF(Home!$Q$6=1,Text!A135,Text!B135)</f>
        <v>Mae plant, pobl ifanc a theuluoedd yn iach ac mae eu lles wedi’i sicrhau</v>
      </c>
    </row>
    <row r="136" spans="1:4" x14ac:dyDescent="0.35">
      <c r="A136" s="172" t="s">
        <v>208</v>
      </c>
      <c r="B136" s="320" t="s">
        <v>333</v>
      </c>
      <c r="C136" s="172" t="str">
        <f>IF(Home!$Q$6=1,Text!A136,Text!B136)</f>
        <v>Mae teuluoedd yn hyderus, yn meithrin, yn gryf ac mae ganddynt berthynas iach â’i gilydd</v>
      </c>
    </row>
    <row r="137" spans="1:4" x14ac:dyDescent="0.35">
      <c r="A137" s="172" t="s">
        <v>209</v>
      </c>
      <c r="B137" s="320" t="s">
        <v>334</v>
      </c>
      <c r="C137" s="172" t="str">
        <f>IF(Home!$Q$6=1,Text!A137,Text!B137)</f>
        <v>Y ddau</v>
      </c>
    </row>
    <row r="138" spans="1:4" x14ac:dyDescent="0.35">
      <c r="A138" s="172" t="s">
        <v>210</v>
      </c>
      <c r="B138" s="320" t="s">
        <v>335</v>
      </c>
      <c r="C138" s="172" t="str">
        <f>IF(Home!$Q$6=1,Text!A138,Text!B138)</f>
        <v>Eraill</v>
      </c>
    </row>
    <row r="139" spans="1:4" x14ac:dyDescent="0.35">
      <c r="A139" s="172" t="s">
        <v>214</v>
      </c>
      <c r="B139" t="s">
        <v>336</v>
      </c>
      <c r="C139" s="172" t="str">
        <f>IF(Home!$Q$6=1,Text!A139,Text!B139)</f>
        <v xml:space="preserve">Dim </v>
      </c>
    </row>
    <row r="140" spans="1:4" x14ac:dyDescent="0.35">
      <c r="A140" s="172" t="s">
        <v>213</v>
      </c>
      <c r="B140" s="320" t="s">
        <v>337</v>
      </c>
      <c r="C140" s="172" t="str">
        <f>IF(Home!$Q$6=1,Text!A140,Text!B140)</f>
        <v>Dylech ddewis rhwng  y Ddau Ganlyniad Poblogaeth sydd wedi’u mabwysiadu ar gyfer y rhaglen wedi’i ailffocysu drwy ddefnyddio’r ddewislen.</v>
      </c>
    </row>
    <row r="141" spans="1:4" x14ac:dyDescent="0.35">
      <c r="A141" s="172" t="s">
        <v>248</v>
      </c>
      <c r="B141" s="320" t="s">
        <v>338</v>
      </c>
      <c r="C141" s="172" t="str">
        <f>IF(Home!$Q$6=1,Text!A141,Text!B141)</f>
        <v>Os oes gan brosiect sydd wedi’i Gomisiynu’n Strategol linyn ar gyfer Ffocws ar Anabledd, dylai unigolion gael eu cofnodi yn y gweithlyfr casglu data naill ai yn y tabl prosiectau Comisiynu Strategol neu yn y tabl gweithgareddau Ffocws ar Anabledd. Er mwyn osgoi cyfrif ddwywaith ni ddylid eu cofnodi yn y ddau.</v>
      </c>
    </row>
    <row r="142" spans="1:4" x14ac:dyDescent="0.35">
      <c r="A142" s="172" t="s">
        <v>34</v>
      </c>
      <c r="B142" s="172" t="s">
        <v>64</v>
      </c>
      <c r="C142" s="172" t="str">
        <f>IF(Home!$Q$6=1,Text!A142,Text!B142)</f>
        <v>Mesur Perfformiad Cenedlaethol</v>
      </c>
    </row>
    <row r="143" spans="1:4" x14ac:dyDescent="0.35">
      <c r="A143" s="172" t="s">
        <v>37</v>
      </c>
      <c r="B143" s="172" t="s">
        <v>67</v>
      </c>
      <c r="C143" s="172" t="str">
        <f>IF(Home!$Q$6=1,Text!A143,Text!B143)</f>
        <v>Nifer a % y rheini y mae eu sefyllfa ariannol wedi sefydlogi neu wedi gwella.</v>
      </c>
    </row>
    <row r="144" spans="1:4" x14ac:dyDescent="0.35">
      <c r="A144" s="172" t="s">
        <v>38</v>
      </c>
      <c r="B144" s="172" t="s">
        <v>70</v>
      </c>
      <c r="C144" s="172" t="str">
        <f>IF(Home!$Q$6=1,Text!A144,Text!B144)</f>
        <v>Nifer a % y plant ysgol gynradd sy'n dod i'r ysgol yn amlach.</v>
      </c>
    </row>
    <row r="145" spans="1:3" x14ac:dyDescent="0.35">
      <c r="A145" s="172" t="s">
        <v>40</v>
      </c>
      <c r="B145" s="172" t="s">
        <v>73</v>
      </c>
      <c r="C145" s="172" t="str">
        <f>IF(Home!$Q$6=1,Text!A145,Text!B145)</f>
        <v>Nifer a % y plant ysgol uwchradd (hyd at 16 oed adeg cofrestru) sy'n dod i'r ysgol yn amlach.</v>
      </c>
    </row>
    <row r="146" spans="1:3" x14ac:dyDescent="0.35">
      <c r="A146" s="172" t="s">
        <v>41</v>
      </c>
      <c r="B146" s="172" t="s">
        <v>74</v>
      </c>
      <c r="C146" s="172" t="str">
        <f>IF(Home!$Q$6=1,Text!A146,Text!B146)</f>
        <v>Nifer a % y plant sydd wedi gwella eu sgiliau lleferydd, iaith a chyfathrebu</v>
      </c>
    </row>
    <row r="147" spans="1:3" x14ac:dyDescent="0.35">
      <c r="A147" s="172" t="s">
        <v>43</v>
      </c>
      <c r="B147" s="172" t="s">
        <v>77</v>
      </c>
      <c r="C147" s="172" t="str">
        <f>IF(Home!$Q$6=1,Text!A147,Text!B147)</f>
        <v>Nifer a % y rhieni sydd wedi gwella yn eu gallu i gefnogi eu plentyn gyda'u hanghenion dysgu a datblygu.</v>
      </c>
    </row>
    <row r="148" spans="1:3" x14ac:dyDescent="0.35">
      <c r="A148" s="172" t="s">
        <v>45</v>
      </c>
      <c r="B148" s="172" t="s">
        <v>80</v>
      </c>
      <c r="C148" s="172" t="str">
        <f>IF(Home!$Q$6=1,Text!A148,Text!B148)</f>
        <v>Nifer a % yr unigolion sy'n arddangos gwelliant emosiynol/meddyliol.</v>
      </c>
    </row>
    <row r="149" spans="1:3" x14ac:dyDescent="0.35">
      <c r="A149" s="172" t="s">
        <v>46</v>
      </c>
      <c r="B149" s="172" t="s">
        <v>81</v>
      </c>
      <c r="C149" s="172" t="str">
        <f>IF(Home!$Q$6=1,Text!A149,Text!B149)</f>
        <v>Nifer a % yr unigolion sy'n nodi gwelliant yn gryfach yn eu hunan</v>
      </c>
    </row>
    <row r="150" spans="1:3" x14ac:dyDescent="0.35">
      <c r="A150" s="172" t="s">
        <v>48</v>
      </c>
      <c r="B150" s="172" t="s">
        <v>84</v>
      </c>
      <c r="C150" s="172" t="str">
        <f>IF(Home!$Q$6=1,Text!A150,Text!B150)</f>
        <v>Nifer a % y teuluoedd sy'n nodi bod eu teulu yn gryfach</v>
      </c>
    </row>
    <row r="151" spans="1:3" x14ac:dyDescent="0.35">
      <c r="A151" s="172" t="s">
        <v>50</v>
      </c>
      <c r="B151" s="172" t="s">
        <v>87</v>
      </c>
      <c r="C151" s="172" t="str">
        <f>IF(Home!$Q$6=1,Text!A151,Text!B151)</f>
        <v>Nifer a % y teuluoedd y mae aelod o'r teulu yn anabl sy'n nodi gwelliant yng ngallu'r teulu i ymdopi.</v>
      </c>
    </row>
    <row r="152" spans="1:3" x14ac:dyDescent="0.35">
      <c r="A152" s="172" t="s">
        <v>52</v>
      </c>
      <c r="B152" s="172" t="s">
        <v>90</v>
      </c>
      <c r="C152" s="172" t="str">
        <f>IF(Home!$Q$6=1,Text!A152,Text!B152)</f>
        <v>Nifer a % y teuluoedd sy'n nodi eu bod yn teimlo y gallant gymryd camau i newid eu dull o fyw/ymddygiad.</v>
      </c>
    </row>
    <row r="153" spans="1:3" x14ac:dyDescent="0.35">
      <c r="A153" s="172" t="s">
        <v>54</v>
      </c>
      <c r="B153" s="172" t="s">
        <v>93</v>
      </c>
      <c r="C153" s="172" t="str">
        <f>IF(Home!$Q$6=1,Text!A153,Text!B153)</f>
        <v>Nifer a % yr unigolion sy'n nodi bod eu cydberthnasau teuluol yn well</v>
      </c>
    </row>
    <row r="154" spans="1:3" x14ac:dyDescent="0.35">
      <c r="A154" s="172" t="s">
        <v>56</v>
      </c>
      <c r="B154" s="172" t="s">
        <v>96</v>
      </c>
      <c r="C154" s="172" t="str">
        <f>IF(Home!$Q$6=1,Text!A154,Text!B154)</f>
        <v>Nifer a % y rhieni a gwblhaodd 75% neu'n fwy o sesiynau rhaglen rianta sy'n seiliedig ar dystiolaeth</v>
      </c>
    </row>
    <row r="155" spans="1:3" x14ac:dyDescent="0.35">
      <c r="A155" s="172" t="s">
        <v>59</v>
      </c>
      <c r="B155" s="172" t="s">
        <v>99</v>
      </c>
      <c r="C155" s="172" t="str">
        <f>IF(Home!$Q$6=1,Text!A155,Text!B155)</f>
        <v>Nifer a % y rhieni sydd wedi elwa ar raglen rianta sy'n seiliedig ar dystiolaeth</v>
      </c>
    </row>
    <row r="156" spans="1:3" x14ac:dyDescent="0.35">
      <c r="A156" s="172" t="s">
        <v>60</v>
      </c>
      <c r="B156" s="172" t="s">
        <v>101</v>
      </c>
      <c r="C156" s="172" t="str">
        <f>IF(Home!$Q$6=1,Text!A156,Text!B156)</f>
        <v>Nifer a % y rhieni sy'n elwa ar ymyrraeth ym maes rhianta</v>
      </c>
    </row>
    <row r="157" spans="1:3" x14ac:dyDescent="0.35">
      <c r="A157" s="172" t="s">
        <v>35</v>
      </c>
      <c r="B157" s="172" t="s">
        <v>65</v>
      </c>
      <c r="C157" s="172" t="str">
        <f>IF(Home!$Q$6=1,Text!A157,Text!B157)</f>
        <v xml:space="preserve">Diffiniad o'r Mesur Perfformiad Cenedlaethol
</v>
      </c>
    </row>
    <row r="158" spans="1:3" s="127" customFormat="1" x14ac:dyDescent="0.35">
      <c r="A158" s="172" t="s">
        <v>318</v>
      </c>
      <c r="B158" s="172" t="s">
        <v>68</v>
      </c>
      <c r="C158" s="172" t="str">
        <f>IF(Home!$Q$6=1,Text!A158,Text!B158)</f>
        <v xml:space="preserve">Mae'r unigolyn yn derbyn gwybodaeth neu gyngor ariannol sy'n ei alluogi i sicrhau'r incwm mwyaf posibl, ee:
• rheoli dyledion
• budd-daliadau
• rheoli gwariant yr aelwyd
• llythrennedd ariannol
</v>
      </c>
    </row>
    <row r="159" spans="1:3" x14ac:dyDescent="0.35">
      <c r="A159" s="172" t="s">
        <v>39</v>
      </c>
      <c r="B159" s="172" t="s">
        <v>71</v>
      </c>
      <c r="C159" s="172" t="str">
        <f>IF(Home!$Q$6=1,Text!A159,Text!B159)</f>
        <v>Dros gyfnod o chwarter, mae'r unigolyn yn absennol heb ganiatâd yn llai aml o'r ysgol (hy ar sail nifer a chanran yr hanner diwrnodau).</v>
      </c>
    </row>
    <row r="160" spans="1:3" x14ac:dyDescent="0.35">
      <c r="A160" s="172" t="s">
        <v>39</v>
      </c>
      <c r="B160" s="172" t="s">
        <v>71</v>
      </c>
      <c r="C160" s="172" t="str">
        <f>IF(Home!$Q$6=1,Text!A160,Text!B160)</f>
        <v>Dros gyfnod o chwarter, mae'r unigolyn yn absennol heb ganiatâd yn llai aml o'r ysgol (hy ar sail nifer a chanran yr hanner diwrnodau).</v>
      </c>
    </row>
    <row r="161" spans="1:3" x14ac:dyDescent="0.35">
      <c r="A161" s="172" t="s">
        <v>42</v>
      </c>
      <c r="B161" s="172" t="s">
        <v>75</v>
      </c>
      <c r="C161" s="172" t="str">
        <f>IF(Home!$Q$6=1,Text!A161,Text!B161)</f>
        <v xml:space="preserve">Gellir diffinio sgiliau lleferydd, iaith a chyfathrebu fel y gallu i ddarllen, ysgrifennu a chyfathrebu ac i ddefnyddio mathemateg ar lefel angenrheidiol er mwyn gallu cyflawni dyletswyddau a datblygu yn y gwaith ac mewn cymdeithas.  </v>
      </c>
    </row>
    <row r="162" spans="1:3" x14ac:dyDescent="0.35">
      <c r="A162" s="172" t="s">
        <v>44</v>
      </c>
      <c r="B162" s="172" t="s">
        <v>78</v>
      </c>
      <c r="C162" s="172" t="str">
        <f>IF(Home!$Q$6=1,Text!A162,Text!B162)</f>
        <v>Mae'r unigolyn yn dangos dealltwriaeth o brif elfennau rhianta, gan gynnwys deiet iach, ymarfer corff rheolaidd a darllen gyda'r plentyn (o leiaf deirgwaith yr wythnos). Mae'r unigolyn hefyd yn dangos dealltwriaeth o bwysigrwydd dysgu cynnar, gan gynnwys yr effaith ar gyrhaeddiad yn y dyfodol, pwysigrwydd amgylchedd y cartref, dangos diddordeb yn addysg y plentyn a darpariaeth dda cyn ysgol.</v>
      </c>
    </row>
    <row r="163" spans="1:3" s="127" customFormat="1" x14ac:dyDescent="0.35">
      <c r="A163" s="172" t="s">
        <v>308</v>
      </c>
      <c r="B163" s="172" t="s">
        <v>216</v>
      </c>
      <c r="C163" s="172" t="str">
        <f>IF(Home!$Q$6=1,Text!A163,Text!B163)</f>
        <v xml:space="preserve">Mae lles emosiynol/meddyliol yn cynnwys meysydd fel boddhad â bywyd, optimistiaeth, hunan-barch, meistrolaeth a theimlo mewn rheolaeth, bod â phwrpas mewn bywyd, neu ymwybyddiaeth o berthyn a chefnogaeth.
Mae iechyd emosiynol/meddyliol yn golygu y gallwch:
• deimlo'n gymharol hyderus ynoch eich hun - rydych yn rhoi gwerth arnoch chi'ch hun ac yn eich derbyn eich hun; mae'r llinyn mesur a dynnwch arnoch chi'ch hun yn seiliedig ar safonau realistig a rhesymol
• teimlo a mynegi amrywiaeth o emosiynau 
• ymgysylltu â'r byd o'ch cwmpas – gallwch feithrin a chynnal perthynas dda gyda phobl eraill ac rydych yn teimlo eich bod yn cyfrannu i'ch cymuned 
• byw a gweithio mewn ffordd gynhyrchiol
• ymdopi â straen bywyd bob dydd a rheoli cyfnodau o newid ac ansicrwydd.
Nifer a chanran y rheini sy'n cymryd rhan mewn gweithgaredd/gwasanaeth sydd, yn eu barn nhw, wedi helpu mewn un neu fwy o'r meysydd canlynol:
• Hunanhyder/hunan-barch
• Perthynas ag eraill
• Iechyd meddwl
• Teimlo'n bositif
• Llai o bryder
Mae 'Five Ways to Wellbeing' y New Economics Foundation (http://www.neweconomics.org/projects/entry/five-ways-to-well-being) yn rhoi esiamplau o weithgareddau sy'n cyfrannu at les emosiynol/meddyliol.
</v>
      </c>
    </row>
    <row r="164" spans="1:3" x14ac:dyDescent="0.35">
      <c r="A164" s="172" t="s">
        <v>47</v>
      </c>
      <c r="B164" s="172" t="s">
        <v>82</v>
      </c>
      <c r="C164" s="172" t="str">
        <f>IF(Home!$Q$6=1,Text!A164,Text!B164)</f>
        <v>Unigolion yn teimlo bod canlyniadau buddiol o ganlyniad uniongyrchol i’r ymyriad, ac eu fod yn fwy abl i gydbwyso gofynion maent yn eu hwynebu, o fewn eu galluoedd presennol.</v>
      </c>
    </row>
    <row r="165" spans="1:3" x14ac:dyDescent="0.35">
      <c r="A165" s="172" t="s">
        <v>49</v>
      </c>
      <c r="B165" s="172" t="s">
        <v>85</v>
      </c>
      <c r="C165" s="172" t="str">
        <f>IF(Home!$Q$6=1,Text!A165,Text!B165)</f>
        <v>Mae'r teuluoedd yn teimlo bod un neu fwy o aelodau'r teulu wedi profi canlyniadau buddiol o ganlyniad uniongyrchol i'r ymyriad, ac yn fwy abl i gydbwyso'r gofynion maen nhw'n eu hwynebu, o fewn y sefyllfa maent ynddi.
(Peidiwch â chynnwys teuluoedd lle nodwyd anabledd gan eu bod nhw wedi'u cynnwys yn y mesur isod)</v>
      </c>
    </row>
    <row r="166" spans="1:3" x14ac:dyDescent="0.35">
      <c r="A166" s="172" t="s">
        <v>51</v>
      </c>
      <c r="B166" s="172" t="s">
        <v>88</v>
      </c>
      <c r="C166" s="172" t="str">
        <f>IF(Home!$Q$6=1,Text!A166,Text!B166)</f>
        <v>Lle nodwyd bod gan aelod o'r teulu anabledd, mae'r teulu yn teimlo bod un neu fwy o'r teulu wedi elwa o ganlyniad uniongyrchol i'r ymyrraeth ac yn fwy abl i gydbwyso'r gofynion a wynebant yn eu hamgylchiadau presennol.</v>
      </c>
    </row>
    <row r="167" spans="1:3" x14ac:dyDescent="0.35">
      <c r="A167" s="172" t="s">
        <v>53</v>
      </c>
      <c r="B167" s="172" t="s">
        <v>91</v>
      </c>
      <c r="C167" s="172" t="str">
        <f>IF(Home!$Q$6=1,Text!A167,Text!B167)</f>
        <v>Ymyrraeth sy'n canolbwyntio ar fagu hyder a rhoi'r sgiliau a'r wybodaeth i deuluoedd fel y gallant bennu a chyflawni amcanion a datblygu strategaethau effeithiol.</v>
      </c>
    </row>
    <row r="168" spans="1:3" x14ac:dyDescent="0.35">
      <c r="A168" s="172" t="s">
        <v>55</v>
      </c>
      <c r="B168" s="172" t="s">
        <v>94</v>
      </c>
      <c r="C168" s="172" t="str">
        <f>IF(Home!$Q$6=1,Text!A168,Text!B168)</f>
        <v>Mae unigolion yn nodi gwell perthynas rhwng rhieni/plant neu rhwng y rhieni â'i gilydd, neu'n nodi gwahaniaeth positif o ran y teulu cyfan.</v>
      </c>
    </row>
    <row r="169" spans="1:3" x14ac:dyDescent="0.35">
      <c r="A169" s="172" t="s">
        <v>57</v>
      </c>
      <c r="B169" s="172" t="s">
        <v>97</v>
      </c>
      <c r="C169" s="172" t="str">
        <f>IF(Home!$Q$6=1,Text!A169,Text!B169)</f>
        <v xml:space="preserve">Mae'r rhaglenni rhianta cymeradwy sy'n seiliedig ar dystiolaeth wedi'u diffinio ym Mhennod 6, paragraff 6.1 ac Atodiad B o Rhianta yng Nghymru: Canllawiau ar ymgysylltiad a chymorth
http://gov.wales/docs/dsjlg/publications/cyp/140910-parenting-in-wales-guidance-cy.pdf 
</v>
      </c>
    </row>
    <row r="170" spans="1:3" x14ac:dyDescent="0.35">
      <c r="A170" s="172" t="s">
        <v>57</v>
      </c>
      <c r="B170" s="172" t="s">
        <v>100</v>
      </c>
      <c r="C170" s="172" t="str">
        <f>IF(Home!$Q$6=1,Text!A170,Text!B170)</f>
        <v xml:space="preserve">Mae'r rhaglenni rhianta cymeradwy sy'n seiliedig ar dystiolaeth wedi'u diffinio ym Mhennod 6, paragraff 6.1 ac Atodiad B o Rhianta yng Nghymru: Canllawiau ar ymgysylltiad a chymorth
http://gov.wales/docs/dsjlg/publications/cyp/140910-parenting-in-wales-guidance-cy.pdf 
</v>
      </c>
    </row>
    <row r="171" spans="1:3" x14ac:dyDescent="0.35">
      <c r="A171" s="172" t="s">
        <v>61</v>
      </c>
      <c r="B171" s="172" t="s">
        <v>102</v>
      </c>
      <c r="C171" s="172" t="str">
        <f>IF(Home!$Q$6=1,Text!A171,Text!B171)</f>
        <v xml:space="preserve">Mae'r cyrsiau strwythuredig anffurfiol wedi'u diffinio ym Mhennod 6, paragraffau 6.2, 6.3 ac Atodiadau Ch (Cymorth Rhianta Unigol ac Ymweliadau â'r Cartref) a D (Cymorth Rhianta mewn Grwp) o Rhianta yng Nghymru: Canllawiau ar ymgysylltiad a chymorth
http://gov.wales/docs/dsjlg/publications/cyp/140910-parenting-in-wales-guidance-cy.pdf 
</v>
      </c>
    </row>
    <row r="172" spans="1:3" x14ac:dyDescent="0.35">
      <c r="A172" s="172" t="s">
        <v>36</v>
      </c>
      <c r="B172" s="172" t="s">
        <v>66</v>
      </c>
      <c r="C172" s="172" t="str">
        <f>IF(Home!$Q$6=1,Text!A172,Text!B172)</f>
        <v>Enghreifftiau o dystiolaeth
(nid yw'r rhestrau hyn yn hollgynhwysfawr)</v>
      </c>
    </row>
    <row r="173" spans="1:3" s="127" customFormat="1" x14ac:dyDescent="0.35">
      <c r="A173" s="172" t="s">
        <v>309</v>
      </c>
      <c r="B173" s="172" t="s">
        <v>69</v>
      </c>
      <c r="C173" s="172" t="str">
        <f>IF(Home!$Q$6=1,Text!A173,Text!B173)</f>
        <v xml:space="preserve">Mae'r dystiolaeth briodol yn cynnwys:
• cofnod o bresenoldeb mewn sesiwn gynghori (ee Canolfan Gyngor ar Bopeth) y cyfeiriwyd yr unigolyn iddi drwy brosiect Teuluoedd yn Gyntaf
• adroddiad yr unigolyn wrth adolygu'r achos neu drwy holiadur
• cynllun rheoli dyledion
• prawf o leihad mewn dyled
• cadarnhad o fudd-dal ychwanegol, ee llythyr gan ddarparwr y budd-dal
</v>
      </c>
    </row>
    <row r="174" spans="1:3" s="127" customFormat="1" x14ac:dyDescent="0.35">
      <c r="A174" s="172" t="s">
        <v>310</v>
      </c>
      <c r="B174" s="172" t="s">
        <v>72</v>
      </c>
      <c r="C174" s="172" t="str">
        <f>IF(Home!$Q$6=1,Text!A174,Text!B174)</f>
        <v xml:space="preserve">Mae'r dystiolaeth briodol yn cynnwys:
• cofnodion presenoldeb yr ysgol neu, os nad yw'r rhain ar gael, adroddiad yr unigolyn wrth adolygu'r achos neu drwy holiadur
</v>
      </c>
    </row>
    <row r="175" spans="1:3" s="127" customFormat="1" x14ac:dyDescent="0.35">
      <c r="A175" s="172" t="s">
        <v>310</v>
      </c>
      <c r="B175" s="172" t="s">
        <v>72</v>
      </c>
      <c r="C175" s="172" t="str">
        <f>IF(Home!$Q$6=1,Text!A175,Text!B175)</f>
        <v xml:space="preserve">Mae'r dystiolaeth briodol yn cynnwys:
• cofnodion presenoldeb yr ysgol neu, os nad yw'r rhain ar gael, adroddiad yr unigolyn wrth adolygu'r achos neu drwy holiadur
</v>
      </c>
    </row>
    <row r="176" spans="1:3" s="127" customFormat="1" x14ac:dyDescent="0.35">
      <c r="A176" s="172" t="s">
        <v>311</v>
      </c>
      <c r="B176" s="172" t="s">
        <v>76</v>
      </c>
      <c r="C176" s="172" t="str">
        <f>IF(Home!$Q$6=1,Text!A176,Text!B176)</f>
        <v xml:space="preserve">Mae'r dystiolaeth briodol sy'n dangos gwelliant mewn lleferydd, iaith a chyfathrebu yn cynnwys:
• cofnodion darparwr prosiect o niferoedd y cleientiaid y cofnodir eu manylion drwy gardiau adrodd Atebolrwydd yn Seiliedig ar Ganlyniadau 
•+E8 adnoddau sy'n mesur cynnydd, gan gynnwys arsylwi uniongyrchol i fonitro a chofnodi datblygiad lleferydd, iaith a chyfathrebu, ee pecyn Wellcomm ar gyfer ymarferwyr y blynyddoedd cynnar
• adroddiadau ysgol
• adroddiadau rhieni
</v>
      </c>
    </row>
    <row r="177" spans="1:3" s="127" customFormat="1" x14ac:dyDescent="0.35">
      <c r="A177" s="172" t="s">
        <v>312</v>
      </c>
      <c r="B177" s="172" t="s">
        <v>79</v>
      </c>
      <c r="C177" s="172" t="str">
        <f>IF(Home!$Q$6=1,Text!A177,Text!B177)</f>
        <v xml:space="preserve">Mae'r dystiolaeth briodol yn cynnwys:
• adolygu'r achos neu holiadur
• tystiolaeth o fynychu dosbarth rhianta priodol sy'n seiliedig ar dystiolaeth neu glybiau gwaith cartref etc
</v>
      </c>
    </row>
    <row r="178" spans="1:3" s="127" customFormat="1" x14ac:dyDescent="0.35">
      <c r="A178" s="172" t="s">
        <v>307</v>
      </c>
      <c r="B178" s="172" t="s">
        <v>217</v>
      </c>
      <c r="C178" s="172" t="str">
        <f>IF(Home!$Q$6=1,Text!A178,Text!B178)</f>
        <v xml:space="preserve">Mae'r dystiolaeth briodol yn cynnwys:
• adnoddau mesur cynnydd wedi'u cwblhau ar ddechrau ymyrraeth, ar ddiwedd ymyrraeth, a 3 mis ar ôl ymyrraeth
• gwerthusiadau TOPSE – wedi'u cwblhau gan brosiectau fel rhan o ymyrraeth benodol
• pecyn Five Ways to Wellbeing
• cwblhau ymyraethau llwyddiannus – wedi'u nodi drwy gardiau Atebolrwydd yn Seiliedig ar Ganlyniadau fel rhan o waith monitro chwarterol
• gadael y rhaglen - gwybodaeth a gesglir drwy gardiau Atebolrwydd yn Seiliedig ar Ganlyniadau fel rhan o waith monitro chwarterol
• cwblhau Graddfa Llesiant Meddyliol Warwick-Caeredin cyn ac wedyn gan arddangos gwell sgôr wedyn
http://www2.warwick.ac.uk/fac/med/research/platform/wemwbs/  
</v>
      </c>
    </row>
    <row r="179" spans="1:3" s="127" customFormat="1" x14ac:dyDescent="0.35">
      <c r="A179" s="172" t="s">
        <v>313</v>
      </c>
      <c r="B179" s="172" t="s">
        <v>83</v>
      </c>
      <c r="C179" s="172" t="str">
        <f>IF(Home!$Q$6=1,Text!A179,Text!B179)</f>
        <v xml:space="preserve">Mae'r dystiolaeth briodol yn cynnwys:
• cofnodion darparwr prosiect o niferoedd y cleientiaid y cofnodir eu manylion drwy gardiau adrodd Atebolrwydd yn Seiliedig ar Ganlyniadau 
• y gweithgareddau y cymerir rhan ynddynt
• holiaduron hunanasesu
• holiaduron boddhad
• adnodd mesur cynnydd
• gwerthusiad safbwynt dinesydd
• gwell cyfraddau o ran Cam-i-Fyny/Cam-i-Lawr
</v>
      </c>
    </row>
    <row r="180" spans="1:3" s="127" customFormat="1" x14ac:dyDescent="0.35">
      <c r="A180" s="172" t="s">
        <v>314</v>
      </c>
      <c r="B180" s="172" t="s">
        <v>86</v>
      </c>
      <c r="C180" s="172" t="str">
        <f>IF(Home!$Q$6=1,Text!A180,Text!B180)</f>
        <v xml:space="preserve">Mae'r dystiolaeth briodol yn cynnwys:
• cofnodion darparwr prosiect o niferoedd y cleientiaid y cofnodir eu manylion drwy gardiau adrodd Atebolrwydd yn Seiliedig ar Ganlyniadau 
• y gweithgareddau y cymerir rhan ynddynt, hy a gynlluniwyd i wella sgiliau'r teulu i chwarae gyda'i gilydd yn fwy neu gwnsela arbenigol
• holiaduron hunanasesu
• holiaduron boddhad
• adnodd mesur cynnydd
• gwerthusiad safbwynt dinesydd
• llai o adroddiadau am broblemau rhwng aelodau'r teulu
• gwell cyfraddau o ran Cam-i-Fyny/Cam-i-Lawr
</v>
      </c>
    </row>
    <row r="181" spans="1:3" s="127" customFormat="1" x14ac:dyDescent="0.35">
      <c r="A181" s="172" t="s">
        <v>314</v>
      </c>
      <c r="B181" s="172" t="s">
        <v>89</v>
      </c>
      <c r="C181" s="172" t="str">
        <f>IF(Home!$Q$6=1,Text!A181,Text!B181)</f>
        <v xml:space="preserve">Mae'r dystiolaeth briodol yn cynnwys:
• cofnodion darparwyr prosiectau o niferoedd y cleientiaid a nodwyd drwy gardiau adrodd Atebolrwydd yn Seiliedig ar Ganlyniadau
• cymryd rhan mewn gweithgareddau, hy sy'n ceisio gwella sgiliau'r teulu i allu chwarae gyda'i gilydd yn fwy neu gwnsela arbenigol
• holiadur hunanasesu
• holiadur boddhad
• adnodd mesur cynnydd
• gwerthusiad persbectif dinesydd
• adroddiadau bod problemau rhwng aelodau o'r teulu yn gwella
• Newidiadau positif yn nifer y cyfraddau sy'n ymuno â/gadael y rhaglen
</v>
      </c>
    </row>
    <row r="182" spans="1:3" s="127" customFormat="1" x14ac:dyDescent="0.35">
      <c r="A182" s="172" t="s">
        <v>315</v>
      </c>
      <c r="B182" s="172" t="s">
        <v>92</v>
      </c>
      <c r="C182" s="172" t="str">
        <f>IF(Home!$Q$6=1,Text!A182,Text!B182)</f>
        <v xml:space="preserve">Mae'r dystiolaeth briodol yn cynnwys:
• cofnodion darparwyr prosiectau o niferoedd y cleientiaid a nodwyd drwy gardiau adrodd Atebolrwydd yn Seiliedig ar Ganlyniadau
• holiadur hunanasesu
• adnodd mesur cynnydd
• unigolion yn mynegi cynnydd yn eu gallu, eu parodrwydd a'u hyder i sicrhau cynnydd a'i gynnal                                                                             • teuluoedd yn cael eu grymuso i wneud newidiadau i'w dull o fyw a'u hymddygiad                                                                
</v>
      </c>
    </row>
    <row r="183" spans="1:3" s="127" customFormat="1" x14ac:dyDescent="0.35">
      <c r="A183" s="172" t="s">
        <v>316</v>
      </c>
      <c r="B183" s="172" t="s">
        <v>95</v>
      </c>
      <c r="C183" s="172" t="str">
        <f>IF(Home!$Q$6=1,Text!A183,Text!B183)</f>
        <v xml:space="preserve">Mae'r dystiolaeth briodol yn cynnwys:
• holiaduron hunanasesu
• adnodd mesur cynnydd                                                           
</v>
      </c>
    </row>
    <row r="184" spans="1:3" s="127" customFormat="1" x14ac:dyDescent="0.35">
      <c r="A184" s="172" t="s">
        <v>58</v>
      </c>
      <c r="B184" s="172" t="s">
        <v>98</v>
      </c>
      <c r="C184" s="172" t="str">
        <f>IF(Home!$Q$6=1,Text!A184,Text!B184)</f>
        <v xml:space="preserve">Mae'r dystiolaeth briodol yn cynnwys:
Cofnod o bresenoldeb mewn rhaglen rianta gymeradwy sy'n seiliedig ar dystiolaeth gan y darparwr yn cadarnhau bod 75% neu'n fwy o sesiynau wedi'u mynychu </v>
      </c>
    </row>
    <row r="185" spans="1:3" s="127" customFormat="1" x14ac:dyDescent="0.35">
      <c r="A185" s="172" t="s">
        <v>215</v>
      </c>
      <c r="B185" s="172" t="s">
        <v>218</v>
      </c>
      <c r="C185" s="172" t="str">
        <f>IF(Home!$Q$6=1,Text!A185,Text!B185)</f>
        <v xml:space="preserve">Mae'r dystiolaeth briodol yn cynnwys:
Cadarnhad gan y darparwr bod y rhieni wedi gwneud cynnydd positif ar ôl dilyn y rhaglen rianta sy'n seiliedig ar dystiolaeth, gan ddefnyddio adnodd mesur safonedig
Mae enghreifftiau o adnoddau priodol i'w gweld yn Atodiad C  o Rhianta yng Nghymru: Canllawiau ar ymgysylltiad a chymorth
</v>
      </c>
    </row>
    <row r="186" spans="1:3" s="127" customFormat="1" x14ac:dyDescent="0.35">
      <c r="A186" s="172" t="s">
        <v>317</v>
      </c>
      <c r="B186" s="172" t="s">
        <v>103</v>
      </c>
      <c r="C186" s="172" t="str">
        <f>IF(Home!$Q$6=1,Text!A186,Text!B186)</f>
        <v xml:space="preserve">Mae'r dystiolaeth briodol yn cynnwys:
• cofnodion darparwyr prosiectau o niferoedd y cleientiaid a nodwyd drwy gardiau adrodd Atebolrwydd yn Seiliedig ar Ganlyniadau
• adnodd mesur cynnydd
• gwerthusiad TOPSE
• arolwg boddhad cwsmeriaid
• hunanadroddiad drwy gwblhau dyddiadur i olrhain cynnydd
• holiadur hunanadrodd
• cynlluniau cymorth
</v>
      </c>
    </row>
    <row r="187" spans="1:3" x14ac:dyDescent="0.35">
      <c r="A187" s="172" t="s">
        <v>32</v>
      </c>
      <c r="B187" s="172" t="s">
        <v>62</v>
      </c>
      <c r="C187" s="172" t="str">
        <f>IF(Home!$Q$6=1,Text!A187,Text!B187)</f>
        <v xml:space="preserve">Hen gyf </v>
      </c>
    </row>
    <row r="188" spans="1:3" x14ac:dyDescent="0.35">
      <c r="A188" s="172" t="s">
        <v>33</v>
      </c>
      <c r="B188" s="172" t="s">
        <v>63</v>
      </c>
      <c r="C188" s="172" t="str">
        <f>IF(Home!$Q$6=1,Text!A188,Text!B188)</f>
        <v>Cyf 
newydd</v>
      </c>
    </row>
    <row r="189" spans="1:3" x14ac:dyDescent="0.35">
      <c r="A189" s="172" t="s">
        <v>268</v>
      </c>
      <c r="B189" s="172" t="s">
        <v>339</v>
      </c>
      <c r="C189" s="172" t="str">
        <f>IF(Home!$Q$6=1,Text!A189,Text!B189)</f>
        <v xml:space="preserve">Awdurdod Lleol </v>
      </c>
    </row>
    <row r="190" spans="1:3" x14ac:dyDescent="0.35">
      <c r="A190" s="172" t="s">
        <v>269</v>
      </c>
      <c r="B190" s="172" t="s">
        <v>270</v>
      </c>
      <c r="C190" s="172" t="str">
        <f>IF(Home!$Q$6=1,Text!A190,Text!B190)</f>
        <v>Ynys Môn</v>
      </c>
    </row>
    <row r="191" spans="1:3" x14ac:dyDescent="0.35">
      <c r="A191" s="172" t="s">
        <v>271</v>
      </c>
      <c r="B191" s="172" t="s">
        <v>271</v>
      </c>
      <c r="C191" s="172" t="str">
        <f>IF(Home!$Q$6=1,Text!A191,Text!B191)</f>
        <v>Gwynedd</v>
      </c>
    </row>
    <row r="192" spans="1:3" x14ac:dyDescent="0.35">
      <c r="A192" s="172" t="s">
        <v>272</v>
      </c>
      <c r="B192" s="172" t="s">
        <v>272</v>
      </c>
      <c r="C192" s="172" t="str">
        <f>IF(Home!$Q$6=1,Text!A192,Text!B192)</f>
        <v>Conwy</v>
      </c>
    </row>
    <row r="193" spans="1:3" x14ac:dyDescent="0.35">
      <c r="A193" s="172" t="s">
        <v>273</v>
      </c>
      <c r="B193" s="172" t="s">
        <v>274</v>
      </c>
      <c r="C193" s="172" t="str">
        <f>IF(Home!$Q$6=1,Text!A193,Text!B193)</f>
        <v>Sir Ddinbych</v>
      </c>
    </row>
    <row r="194" spans="1:3" x14ac:dyDescent="0.35">
      <c r="A194" s="172" t="s">
        <v>275</v>
      </c>
      <c r="B194" s="172" t="s">
        <v>275</v>
      </c>
      <c r="C194" s="172" t="str">
        <f>IF(Home!$Q$6=1,Text!A194,Text!B194)</f>
        <v>Ceredigion</v>
      </c>
    </row>
    <row r="195" spans="1:3" x14ac:dyDescent="0.35">
      <c r="A195" s="172" t="s">
        <v>276</v>
      </c>
      <c r="B195" s="172" t="s">
        <v>277</v>
      </c>
      <c r="C195" s="172" t="str">
        <f>IF(Home!$Q$6=1,Text!A195,Text!B195)</f>
        <v>Sir Benfro</v>
      </c>
    </row>
    <row r="196" spans="1:3" x14ac:dyDescent="0.35">
      <c r="A196" s="172" t="s">
        <v>278</v>
      </c>
      <c r="B196" s="172" t="s">
        <v>279</v>
      </c>
      <c r="C196" s="172" t="str">
        <f>IF(Home!$Q$6=1,Text!A196,Text!B196)</f>
        <v>Sir Gaerfyrddin</v>
      </c>
    </row>
    <row r="197" spans="1:3" x14ac:dyDescent="0.35">
      <c r="A197" s="172" t="s">
        <v>280</v>
      </c>
      <c r="B197" s="172" t="s">
        <v>281</v>
      </c>
      <c r="C197" s="172" t="str">
        <f>IF(Home!$Q$6=1,Text!A197,Text!B197)</f>
        <v>Abertawe</v>
      </c>
    </row>
    <row r="198" spans="1:3" x14ac:dyDescent="0.35">
      <c r="A198" s="172" t="s">
        <v>282</v>
      </c>
      <c r="B198" s="172" t="s">
        <v>283</v>
      </c>
      <c r="C198" s="172" t="str">
        <f>IF(Home!$Q$6=1,Text!A198,Text!B198)</f>
        <v>Castell-nedd Port Talbot</v>
      </c>
    </row>
    <row r="199" spans="1:3" x14ac:dyDescent="0.35">
      <c r="A199" s="172" t="s">
        <v>284</v>
      </c>
      <c r="B199" s="172" t="s">
        <v>285</v>
      </c>
      <c r="C199" s="172" t="str">
        <f>IF(Home!$Q$6=1,Text!A199,Text!B199)</f>
        <v>Pen-y-bont ar Ogwr</v>
      </c>
    </row>
    <row r="200" spans="1:3" x14ac:dyDescent="0.35">
      <c r="A200" s="172" t="s">
        <v>286</v>
      </c>
      <c r="B200" s="172" t="s">
        <v>286</v>
      </c>
      <c r="C200" s="172" t="str">
        <f>IF(Home!$Q$6=1,Text!A200,Text!B200)</f>
        <v>Rhondda Cynon Taf</v>
      </c>
    </row>
    <row r="201" spans="1:3" x14ac:dyDescent="0.35">
      <c r="A201" s="172" t="s">
        <v>287</v>
      </c>
      <c r="B201" s="172" t="s">
        <v>288</v>
      </c>
      <c r="C201" s="172" t="str">
        <f>IF(Home!$Q$6=1,Text!A201,Text!B201)</f>
        <v>Merthyr Tudful</v>
      </c>
    </row>
    <row r="202" spans="1:3" x14ac:dyDescent="0.35">
      <c r="A202" s="172" t="s">
        <v>289</v>
      </c>
      <c r="B202" s="172" t="s">
        <v>290</v>
      </c>
      <c r="C202" s="172" t="str">
        <f>IF(Home!$Q$6=1,Text!A202,Text!B202)</f>
        <v>Caerffili</v>
      </c>
    </row>
    <row r="203" spans="1:3" x14ac:dyDescent="0.35">
      <c r="A203" s="172" t="s">
        <v>291</v>
      </c>
      <c r="B203" s="172" t="s">
        <v>291</v>
      </c>
      <c r="C203" s="172" t="str">
        <f>IF(Home!$Q$6=1,Text!A203,Text!B203)</f>
        <v>Blaenau Gwent</v>
      </c>
    </row>
    <row r="204" spans="1:3" x14ac:dyDescent="0.35">
      <c r="A204" s="172" t="s">
        <v>292</v>
      </c>
      <c r="B204" s="172" t="s">
        <v>293</v>
      </c>
      <c r="C204" s="172" t="str">
        <f>IF(Home!$Q$6=1,Text!A204,Text!B204)</f>
        <v>Tor-faen</v>
      </c>
    </row>
    <row r="205" spans="1:3" x14ac:dyDescent="0.35">
      <c r="A205" s="172" t="s">
        <v>294</v>
      </c>
      <c r="B205" s="172" t="s">
        <v>295</v>
      </c>
      <c r="C205" s="172" t="str">
        <f>IF(Home!$Q$6=1,Text!A205,Text!B205)</f>
        <v>Sir y Fflint</v>
      </c>
    </row>
    <row r="206" spans="1:3" x14ac:dyDescent="0.35">
      <c r="A206" s="172" t="s">
        <v>296</v>
      </c>
      <c r="B206" s="172" t="s">
        <v>297</v>
      </c>
      <c r="C206" s="172" t="str">
        <f>IF(Home!$Q$6=1,Text!A206,Text!B206)</f>
        <v>Wrecsam</v>
      </c>
    </row>
    <row r="207" spans="1:3" x14ac:dyDescent="0.35">
      <c r="A207" s="172" t="s">
        <v>298</v>
      </c>
      <c r="B207" s="172" t="s">
        <v>298</v>
      </c>
      <c r="C207" s="172" t="str">
        <f>IF(Home!$Q$6=1,Text!A207,Text!B207)</f>
        <v>Powys</v>
      </c>
    </row>
    <row r="208" spans="1:3" x14ac:dyDescent="0.35">
      <c r="A208" s="172" t="s">
        <v>299</v>
      </c>
      <c r="B208" s="172" t="s">
        <v>300</v>
      </c>
      <c r="C208" s="172" t="str">
        <f>IF(Home!$Q$6=1,Text!A208,Text!B208)</f>
        <v>Bro Morgannwg</v>
      </c>
    </row>
    <row r="209" spans="1:3" x14ac:dyDescent="0.35">
      <c r="A209" s="172" t="s">
        <v>301</v>
      </c>
      <c r="B209" s="172" t="s">
        <v>302</v>
      </c>
      <c r="C209" s="172" t="str">
        <f>IF(Home!$Q$6=1,Text!A209,Text!B209)</f>
        <v>Caerdydd</v>
      </c>
    </row>
    <row r="210" spans="1:3" x14ac:dyDescent="0.35">
      <c r="A210" s="172" t="s">
        <v>303</v>
      </c>
      <c r="B210" s="172" t="s">
        <v>304</v>
      </c>
      <c r="C210" s="172" t="str">
        <f>IF(Home!$Q$6=1,Text!A210,Text!B210)</f>
        <v>Sir Fynwy</v>
      </c>
    </row>
    <row r="211" spans="1:3" x14ac:dyDescent="0.35">
      <c r="A211" s="172" t="s">
        <v>305</v>
      </c>
      <c r="B211" s="172" t="s">
        <v>306</v>
      </c>
      <c r="C211" s="172" t="str">
        <f>IF(Home!$Q$6=1,Text!A211,Text!B211)</f>
        <v>Casnewydd</v>
      </c>
    </row>
  </sheetData>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FCCFF"/>
  </sheetPr>
  <dimension ref="A1:B2"/>
  <sheetViews>
    <sheetView workbookViewId="0">
      <selection activeCell="K38" sqref="K38"/>
    </sheetView>
  </sheetViews>
  <sheetFormatPr defaultRowHeight="15.5" x14ac:dyDescent="0.35"/>
  <cols>
    <col min="1" max="1" width="8.84375" customWidth="1"/>
  </cols>
  <sheetData>
    <row r="1" spans="1:2" x14ac:dyDescent="0.35">
      <c r="A1" s="1">
        <v>1</v>
      </c>
      <c r="B1" s="1" t="s">
        <v>0</v>
      </c>
    </row>
    <row r="2" spans="1:2" x14ac:dyDescent="0.35">
      <c r="A2" s="1">
        <v>2</v>
      </c>
      <c r="B2" s="1" t="s">
        <v>1</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Home</vt:lpstr>
      <vt:lpstr>Projects_and_Activities</vt:lpstr>
      <vt:lpstr>QUARTERLY_JAFF_TAF</vt:lpstr>
      <vt:lpstr>National_Perf_Measures</vt:lpstr>
      <vt:lpstr>NPM_Guidance</vt:lpstr>
      <vt:lpstr>Text</vt:lpstr>
      <vt:lpstr>Control</vt:lpstr>
      <vt:lpstr>Projects_and_Activities!Print_Area</vt:lpstr>
      <vt:lpstr>QUARTERLY_JAFF_TAF!Print_Area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pyatts</dc:creator>
  <cp:lastModifiedBy>Nicholls, Ryan (EPS - CYP&amp;F)</cp:lastModifiedBy>
  <cp:lastPrinted>2018-01-05T10:34:58Z</cp:lastPrinted>
  <dcterms:created xsi:type="dcterms:W3CDTF">2011-09-07T08:07:13Z</dcterms:created>
  <dcterms:modified xsi:type="dcterms:W3CDTF">2022-07-19T13:02:39Z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A18311728</vt:lpwstr>
  </property>
  <property fmtid="{D5CDD505-2E9C-101B-9397-08002B2CF9AE}" pid="3" name="Objective-Title">
    <vt:lpwstr>Performance Management Framework Workbook ENGLISH and WELSH</vt:lpwstr>
  </property>
  <property fmtid="{D5CDD505-2E9C-101B-9397-08002B2CF9AE}" pid="4" name="Objective-Comment">
    <vt:lpwstr/>
  </property>
  <property fmtid="{D5CDD505-2E9C-101B-9397-08002B2CF9AE}" pid="5" name="Objective-CreationStamp">
    <vt:filetime>2017-06-09T15:00:58Z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2018-01-05T10:35:40Z</vt:filetime>
  </property>
  <property fmtid="{D5CDD505-2E9C-101B-9397-08002B2CF9AE}" pid="9" name="Objective-ModificationStamp">
    <vt:filetime>2018-01-05T10:35:40Z</vt:filetime>
  </property>
  <property fmtid="{D5CDD505-2E9C-101B-9397-08002B2CF9AE}" pid="10" name="Objective-Owner">
    <vt:lpwstr>Cross, Denise (EPS - CYP&amp;F)</vt:lpwstr>
  </property>
  <property fmtid="{D5CDD505-2E9C-101B-9397-08002B2CF9AE}" pid="11" name="Objective-Path">
    <vt:lpwstr>Objective Global Folder:Business File Plan:Education &amp; Public Services (EPS):Education &amp; Public Services (EPS) - Children and Families - Children and Families Division:1 - Save:Legislation and Early Intervention Branch:# Families First:Families First Poli</vt:lpwstr>
  </property>
  <property fmtid="{D5CDD505-2E9C-101B-9397-08002B2CF9AE}" pid="12" name="Objective-Parent">
    <vt:lpwstr>Working Group - Data Collection and Performance Management</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r8>3</vt:r8>
  </property>
  <property fmtid="{D5CDD505-2E9C-101B-9397-08002B2CF9AE}" pid="16" name="Objective-VersionComment">
    <vt:lpwstr/>
  </property>
  <property fmtid="{D5CDD505-2E9C-101B-9397-08002B2CF9AE}" pid="17" name="Objective-FileNumber">
    <vt:lpwstr>qA1273857</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2017-06-09T00:00:00Z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