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67ABF990-D559-46E8-A265-CAB7D58E9FF2}" xr6:coauthVersionLast="47" xr6:coauthVersionMax="47" xr10:uidLastSave="{00000000-0000-0000-0000-000000000000}"/>
  <bookViews>
    <workbookView xWindow="19090" yWindow="-110" windowWidth="19420" windowHeight="10420" tabRatio="681" xr2:uid="{F229430F-CFC6-4087-ADA7-ADE98F1041DE}"/>
  </bookViews>
  <sheets>
    <sheet name="Front page" sheetId="32" r:id="rId1"/>
    <sheet name="Introduction" sheetId="33" r:id="rId2"/>
    <sheet name="Notes" sheetId="34" r:id="rId3"/>
    <sheet name="Contents" sheetId="1" r:id="rId4"/>
    <sheet name="OverviewDiagram" sheetId="35" r:id="rId5"/>
    <sheet name="I3.1" sheetId="3" r:id="rId6"/>
    <sheet name="I3.2" sheetId="4" r:id="rId7"/>
    <sheet name="I3.3" sheetId="21" r:id="rId8"/>
    <sheet name="I3.4" sheetId="6" r:id="rId9"/>
    <sheet name="I3.5" sheetId="9" r:id="rId10"/>
    <sheet name="I2.1" sheetId="16" r:id="rId11"/>
    <sheet name="I2.2" sheetId="22" r:id="rId12"/>
    <sheet name="I2.3" sheetId="13" r:id="rId13"/>
    <sheet name="I2.4" sheetId="14" r:id="rId14"/>
    <sheet name="I2.5" sheetId="27" r:id="rId15"/>
    <sheet name="I2.6" sheetId="29" r:id="rId16"/>
    <sheet name="I1.1" sheetId="25" r:id="rId17"/>
    <sheet name="I1.2" sheetId="18" r:id="rId18"/>
    <sheet name="I1.3" sheetId="19" r:id="rId19"/>
    <sheet name="I1.4" sheetId="20" r:id="rId20"/>
  </sheets>
  <externalReferences>
    <externalReference r:id="rId21"/>
    <externalReference r:id="rId22"/>
  </externalReferences>
  <definedNames>
    <definedName name="a_TotalminusFgas">[1]RawData!$C$11:$AC$203</definedName>
    <definedName name="ktoe_to_TWh" localSheetId="4">'[2]B2.1'!$W$29</definedName>
    <definedName name="ktoe_to_TWh">'[2]B2.1'!$W$29</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24" i="1"/>
  <c r="C23" i="1"/>
  <c r="C22" i="1"/>
  <c r="C17" i="1"/>
  <c r="C16" i="1"/>
  <c r="C15" i="1"/>
  <c r="C14" i="1"/>
  <c r="C13" i="1"/>
  <c r="C12" i="1"/>
  <c r="D9" i="1"/>
  <c r="D8" i="1"/>
  <c r="D7" i="1"/>
  <c r="D6" i="1"/>
  <c r="D5" i="1"/>
  <c r="J37" i="25"/>
  <c r="J13" i="25"/>
  <c r="J7" i="20"/>
  <c r="J7" i="19"/>
  <c r="I8" i="25"/>
  <c r="H7" i="29"/>
  <c r="H7" i="27"/>
  <c r="H7" i="14"/>
  <c r="H8" i="13"/>
  <c r="H7" i="22"/>
  <c r="H7" i="16"/>
  <c r="J7" i="21"/>
  <c r="J14" i="25" l="1"/>
  <c r="J15" i="25"/>
  <c r="J16" i="25"/>
  <c r="J17" i="25"/>
  <c r="J18" i="25"/>
  <c r="J19" i="25"/>
  <c r="J20" i="25"/>
  <c r="J21" i="25"/>
  <c r="J22" i="25"/>
  <c r="J23" i="25"/>
  <c r="J24" i="25"/>
  <c r="J25" i="25"/>
  <c r="J26" i="25"/>
  <c r="J27" i="25"/>
  <c r="J28" i="25"/>
  <c r="J29" i="25"/>
  <c r="J30" i="25"/>
  <c r="J31" i="25"/>
  <c r="J32" i="25"/>
  <c r="J33" i="25"/>
  <c r="J34" i="25"/>
  <c r="J35" i="25"/>
  <c r="J36" i="25"/>
  <c r="H3" i="9"/>
  <c r="H7" i="9"/>
  <c r="G3" i="9" s="1"/>
  <c r="G3" i="6"/>
  <c r="H8" i="6"/>
  <c r="H3" i="6" s="1"/>
  <c r="H8" i="3"/>
  <c r="H3" i="3" s="1"/>
  <c r="H7" i="3"/>
  <c r="G3" i="3" s="1"/>
  <c r="C68" i="25"/>
  <c r="I5" i="1" l="1"/>
  <c r="I6" i="1"/>
  <c r="I8" i="1"/>
  <c r="H9" i="1"/>
  <c r="I9" i="1"/>
  <c r="I12" i="1"/>
  <c r="I13" i="1"/>
  <c r="I14" i="1"/>
  <c r="I15" i="1"/>
  <c r="I16" i="1"/>
  <c r="I17" i="1"/>
  <c r="G8" i="1"/>
  <c r="K11" i="19"/>
  <c r="K12" i="19"/>
  <c r="L12" i="19"/>
  <c r="K13" i="19"/>
  <c r="L13" i="19"/>
  <c r="K14" i="19"/>
  <c r="L14" i="19"/>
  <c r="K15" i="19"/>
  <c r="L15" i="19"/>
  <c r="K16" i="19"/>
  <c r="L16" i="19"/>
  <c r="K17" i="19"/>
  <c r="L17" i="19"/>
  <c r="K18" i="19"/>
  <c r="L18" i="19"/>
  <c r="K19" i="19"/>
  <c r="L19" i="19"/>
  <c r="K20" i="19"/>
  <c r="L20" i="19"/>
  <c r="K21" i="19"/>
  <c r="L21" i="19"/>
  <c r="K22" i="19"/>
  <c r="L22" i="19"/>
  <c r="K23" i="19"/>
  <c r="L23" i="19"/>
  <c r="K24" i="19"/>
  <c r="L24" i="19"/>
  <c r="K25" i="19"/>
  <c r="L25" i="19"/>
  <c r="K26" i="19"/>
  <c r="L26" i="19"/>
  <c r="K27" i="19"/>
  <c r="L27" i="19"/>
  <c r="K28" i="19"/>
  <c r="L28" i="19"/>
  <c r="K29" i="19"/>
  <c r="L29" i="19"/>
  <c r="K30" i="19"/>
  <c r="L30" i="19"/>
  <c r="K31" i="19"/>
  <c r="L31" i="19"/>
  <c r="K32" i="19"/>
  <c r="L32" i="19"/>
  <c r="K33" i="19"/>
  <c r="L33" i="19"/>
  <c r="K34" i="19"/>
  <c r="L34" i="19"/>
  <c r="K35" i="19"/>
  <c r="L35" i="19"/>
  <c r="K7" i="20"/>
  <c r="K7" i="19"/>
  <c r="J7" i="18"/>
  <c r="L35" i="18"/>
  <c r="K35" i="18"/>
  <c r="L34" i="18"/>
  <c r="K34" i="18"/>
  <c r="L33" i="18"/>
  <c r="K33" i="18"/>
  <c r="L32" i="18"/>
  <c r="K32" i="18"/>
  <c r="L31" i="18"/>
  <c r="K31" i="18"/>
  <c r="L30" i="18"/>
  <c r="K30" i="18"/>
  <c r="L29" i="18"/>
  <c r="K29" i="18"/>
  <c r="L28" i="18"/>
  <c r="K28" i="18"/>
  <c r="L27" i="18"/>
  <c r="K27" i="18"/>
  <c r="L26" i="18"/>
  <c r="K26" i="18"/>
  <c r="L25" i="18"/>
  <c r="K25" i="18"/>
  <c r="L24" i="18"/>
  <c r="K24" i="18"/>
  <c r="L23" i="18"/>
  <c r="K23" i="18"/>
  <c r="L22" i="18"/>
  <c r="K22" i="18"/>
  <c r="L21" i="18"/>
  <c r="K21" i="18"/>
  <c r="L20" i="18"/>
  <c r="K20" i="18"/>
  <c r="L19" i="18"/>
  <c r="K19" i="18"/>
  <c r="L18" i="18"/>
  <c r="K18" i="18"/>
  <c r="L17" i="18"/>
  <c r="K17" i="18"/>
  <c r="L16" i="18"/>
  <c r="K16" i="18"/>
  <c r="L15" i="18"/>
  <c r="K15" i="18"/>
  <c r="L14" i="18"/>
  <c r="K14" i="18"/>
  <c r="L13" i="18"/>
  <c r="K13" i="18"/>
  <c r="L12" i="18"/>
  <c r="K12" i="18"/>
  <c r="K11" i="18"/>
  <c r="L35" i="20"/>
  <c r="K35" i="20"/>
  <c r="L34" i="20"/>
  <c r="K34" i="20"/>
  <c r="L33" i="20"/>
  <c r="K33" i="20"/>
  <c r="L32" i="20"/>
  <c r="K32" i="20"/>
  <c r="L31" i="20"/>
  <c r="K31" i="20"/>
  <c r="L30" i="20"/>
  <c r="K30" i="20"/>
  <c r="L29" i="20"/>
  <c r="K29" i="20"/>
  <c r="L28" i="20"/>
  <c r="K28" i="20"/>
  <c r="L27" i="20"/>
  <c r="K27" i="20"/>
  <c r="L26" i="20"/>
  <c r="K26" i="20"/>
  <c r="L25" i="20"/>
  <c r="K25" i="20"/>
  <c r="L24" i="20"/>
  <c r="K24" i="20"/>
  <c r="L23" i="20"/>
  <c r="K23" i="20"/>
  <c r="L22" i="20"/>
  <c r="K22" i="20"/>
  <c r="L21" i="20"/>
  <c r="K21" i="20"/>
  <c r="L20" i="20"/>
  <c r="K20" i="20"/>
  <c r="L19" i="20"/>
  <c r="K19" i="20"/>
  <c r="L18" i="20"/>
  <c r="K18" i="20"/>
  <c r="L17" i="20"/>
  <c r="K17" i="20"/>
  <c r="L16" i="20"/>
  <c r="K16" i="20"/>
  <c r="L15" i="20"/>
  <c r="K15" i="20"/>
  <c r="L14" i="20"/>
  <c r="K14" i="20"/>
  <c r="L13" i="20"/>
  <c r="K13" i="20"/>
  <c r="L12" i="20"/>
  <c r="K12" i="20"/>
  <c r="K11" i="20"/>
  <c r="I7" i="25" l="1"/>
  <c r="L13" i="25"/>
  <c r="K37" i="25"/>
  <c r="K36" i="25"/>
  <c r="K35" i="25"/>
  <c r="K34" i="25"/>
  <c r="K33" i="25"/>
  <c r="K32" i="25"/>
  <c r="K31" i="25"/>
  <c r="K30" i="25"/>
  <c r="K29" i="25"/>
  <c r="K28" i="25"/>
  <c r="K27" i="25"/>
  <c r="K26" i="25"/>
  <c r="K25" i="25"/>
  <c r="K24" i="25"/>
  <c r="K23" i="25"/>
  <c r="K22" i="25"/>
  <c r="K21" i="25"/>
  <c r="K20" i="25"/>
  <c r="K19" i="25"/>
  <c r="K18" i="25"/>
  <c r="K17" i="25"/>
  <c r="K16" i="25"/>
  <c r="K15" i="25"/>
  <c r="K14" i="25"/>
  <c r="I3" i="25"/>
  <c r="H22" i="1" s="1"/>
  <c r="L37" i="25"/>
  <c r="I8" i="29"/>
  <c r="H3" i="29" s="1"/>
  <c r="H17" i="1" s="1"/>
  <c r="I8" i="27"/>
  <c r="H3" i="27" s="1"/>
  <c r="H16" i="1" s="1"/>
  <c r="I8" i="14"/>
  <c r="H3" i="14" s="1"/>
  <c r="H15" i="1" s="1"/>
  <c r="I9" i="13"/>
  <c r="H3" i="13" s="1"/>
  <c r="H14" i="1" s="1"/>
  <c r="I8" i="22"/>
  <c r="H3" i="22" s="1"/>
  <c r="H13" i="1" s="1"/>
  <c r="H8" i="16"/>
  <c r="G9" i="1"/>
  <c r="L14" i="25" l="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K8" i="21"/>
  <c r="H3" i="21" s="1"/>
  <c r="H7" i="1" s="1"/>
  <c r="I8" i="4" l="1"/>
  <c r="H3" i="4" s="1"/>
  <c r="H6" i="1" s="1"/>
  <c r="H7" i="4" l="1"/>
  <c r="I7" i="29" l="1"/>
  <c r="G3" i="29" l="1"/>
  <c r="G17" i="1" s="1"/>
  <c r="I7" i="27"/>
  <c r="G3" i="27" l="1"/>
  <c r="G16" i="1" s="1"/>
  <c r="H5" i="1"/>
  <c r="H8" i="1"/>
  <c r="I7" i="16" l="1"/>
  <c r="I8" i="16"/>
  <c r="I7" i="4"/>
  <c r="K7" i="21"/>
  <c r="G3" i="21" s="1"/>
  <c r="G7" i="1" s="1"/>
  <c r="I7" i="22"/>
  <c r="H3" i="16" l="1"/>
  <c r="H12" i="1" s="1"/>
  <c r="G3" i="16"/>
  <c r="G12" i="1" s="1"/>
  <c r="G3" i="22"/>
  <c r="G13" i="1" s="1"/>
  <c r="G3" i="4"/>
  <c r="G6" i="1" s="1"/>
  <c r="G5" i="1" l="1"/>
  <c r="I7" i="14" l="1"/>
  <c r="G3" i="14" l="1"/>
  <c r="G15" i="1" s="1"/>
  <c r="J7" i="25"/>
  <c r="I8" i="13"/>
  <c r="G3" i="20" l="1"/>
  <c r="G25" i="1" s="1"/>
  <c r="G3" i="25"/>
  <c r="G22" i="1" s="1"/>
  <c r="G3" i="13"/>
  <c r="G14" i="1" s="1"/>
  <c r="K7" i="18" l="1"/>
  <c r="G3" i="18" s="1"/>
  <c r="G23" i="1" s="1"/>
  <c r="G3" i="19" l="1"/>
  <c r="G24" i="1" s="1"/>
</calcChain>
</file>

<file path=xl/sharedStrings.xml><?xml version="1.0" encoding="utf-8"?>
<sst xmlns="http://schemas.openxmlformats.org/spreadsheetml/2006/main" count="696" uniqueCount="264">
  <si>
    <t>Policy</t>
  </si>
  <si>
    <t>Indicator</t>
  </si>
  <si>
    <t>Tier</t>
  </si>
  <si>
    <t>Unit</t>
  </si>
  <si>
    <t>Desired direction of travel</t>
  </si>
  <si>
    <t>No.</t>
  </si>
  <si>
    <t>Notes:</t>
  </si>
  <si>
    <t>Trends:</t>
  </si>
  <si>
    <t xml:space="preserve">Climate Change Levy &amp; Climate Change Agreements </t>
  </si>
  <si>
    <t xml:space="preserve">Carbon Price Floor </t>
  </si>
  <si>
    <t>Industrial Emission Reduction Support beyond 2020 for Carbon Intensive Businesses</t>
  </si>
  <si>
    <t>Energy Efficiency Scheme – UK Government</t>
  </si>
  <si>
    <t>Industry Led Decarbonisation Group</t>
  </si>
  <si>
    <t>Onshore Petroleum Extraction</t>
  </si>
  <si>
    <t>Industrial Heat Recovery</t>
  </si>
  <si>
    <t>Carbon Capture Utilisation and Storage</t>
  </si>
  <si>
    <t>Food and Drink Action Plan – Towards Sustainable Growth</t>
  </si>
  <si>
    <t>Commission an independent economic and technical feasibility study on carbon capture use and storage (CCUS)</t>
  </si>
  <si>
    <t>Decrease</t>
  </si>
  <si>
    <t>kWh</t>
  </si>
  <si>
    <t>55/56</t>
  </si>
  <si>
    <t>£</t>
  </si>
  <si>
    <t>Participation in CCAs</t>
  </si>
  <si>
    <t>Increase</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</si>
  <si>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</si>
  <si>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</si>
  <si>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</si>
  <si>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</si>
  <si>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</si>
  <si>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</si>
  <si>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</si>
  <si>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</si>
  <si>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</si>
  <si>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</si>
  <si>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</si>
  <si>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</si>
  <si>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</si>
  <si>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</si>
  <si>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</si>
  <si>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</si>
  <si>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</si>
  <si>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</si>
  <si>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</si>
  <si>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</si>
  <si>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</si>
  <si>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</si>
  <si>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</si>
  <si>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</si>
  <si>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</si>
  <si>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</si>
  <si>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Year</t>
  </si>
  <si>
    <t>No data</t>
  </si>
  <si>
    <t>Industry Sector Performance Indicators</t>
  </si>
  <si>
    <t>I1.1</t>
  </si>
  <si>
    <t>I1.2</t>
  </si>
  <si>
    <t>I1.3</t>
  </si>
  <si>
    <t>I1.4</t>
  </si>
  <si>
    <t>I2.1</t>
  </si>
  <si>
    <t>I2.2</t>
  </si>
  <si>
    <t>I2.3</t>
  </si>
  <si>
    <t>I2.4</t>
  </si>
  <si>
    <t>Support provided through Industrial Energy Transformation Fund</t>
  </si>
  <si>
    <t>N/A</t>
  </si>
  <si>
    <t>Industrial Heat Recovery funding grants for Welsh projects</t>
  </si>
  <si>
    <t>Emissions from iron and steel production</t>
  </si>
  <si>
    <t>Emissions from petroleum refining</t>
  </si>
  <si>
    <t>Average industrial and commercial electricity consumption</t>
  </si>
  <si>
    <t>Average industrial and commercial gas consumption</t>
  </si>
  <si>
    <t>% change from previous year</t>
  </si>
  <si>
    <t>Manufacturing and construction is here defined as all manufacturing activities within business section of inventory excluding iron and steel production</t>
  </si>
  <si>
    <t>Emissions from manufacturing</t>
  </si>
  <si>
    <t>Energy Efficiency measures</t>
  </si>
  <si>
    <t>Increasing the uptake of low carbon heat in industrial process and buildings</t>
  </si>
  <si>
    <t>I3.1</t>
  </si>
  <si>
    <t>I3.2</t>
  </si>
  <si>
    <t>I3.3</t>
  </si>
  <si>
    <t>I3.4</t>
  </si>
  <si>
    <t>I3.5</t>
  </si>
  <si>
    <t>1999-00</t>
  </si>
  <si>
    <t>2000-01</t>
  </si>
  <si>
    <t>2001-02</t>
  </si>
  <si>
    <t>2002-03</t>
  </si>
  <si>
    <t>2003-04</t>
  </si>
  <si>
    <t xml:space="preserve">2004-05 </t>
  </si>
  <si>
    <t xml:space="preserve">2005-06 </t>
  </si>
  <si>
    <t xml:space="preserve">2006-07 </t>
  </si>
  <si>
    <t xml:space="preserve">2007-08 </t>
  </si>
  <si>
    <t>2008-09</t>
  </si>
  <si>
    <t>2009-10</t>
  </si>
  <si>
    <t>2010-11</t>
  </si>
  <si>
    <t>2011-12</t>
  </si>
  <si>
    <t>2012-13</t>
  </si>
  <si>
    <t>2013-14</t>
  </si>
  <si>
    <t>2014-15</t>
  </si>
  <si>
    <t>2015-16</t>
  </si>
  <si>
    <t>2016-17</t>
  </si>
  <si>
    <t>2017-18</t>
  </si>
  <si>
    <t>2018-19</t>
  </si>
  <si>
    <t>Yearly receipts (£m)</t>
  </si>
  <si>
    <t>Climate Change Levy tax revenue (yearly receipts)</t>
  </si>
  <si>
    <t>Target Period</t>
  </si>
  <si>
    <t>TP1</t>
  </si>
  <si>
    <t>TP2</t>
  </si>
  <si>
    <t>TP3</t>
  </si>
  <si>
    <t>TP4</t>
  </si>
  <si>
    <t>BEIS sub-national electricity consumption statistics</t>
  </si>
  <si>
    <t>BEIS sub-national gas consumption statistics</t>
  </si>
  <si>
    <t>Climate Change Agreements TP1-3</t>
  </si>
  <si>
    <t>Industrial Heat Support Programme successful applications</t>
  </si>
  <si>
    <t>Progress since 2020</t>
  </si>
  <si>
    <t>https://www.data.gov.uk/dataset/10e1339c-50d5-4ca4-a5df-6ed4528f6367/climate-change-agreements-target-unit-performance-data</t>
  </si>
  <si>
    <t>2019-20</t>
  </si>
  <si>
    <t>2020-21</t>
  </si>
  <si>
    <t>2021-22</t>
  </si>
  <si>
    <t>I2.5</t>
  </si>
  <si>
    <t>I2.6</t>
  </si>
  <si>
    <t>For 2019-2021, we only know UK CCL revenue, and are therefore using 2018 Wales:UK split to apportion revenue to Wales for these years.</t>
  </si>
  <si>
    <t>https://www.gov.uk/government/publications/industrial-energy-transformation-fund-ietf-phase-1-summer-2020-competition-winners/ietf-phase-1-summer-2020-competition-winners#tranche-2-winners</t>
  </si>
  <si>
    <t>IETF Phase 1: Summer 2020 competition winners</t>
  </si>
  <si>
    <t>https://assets.publishing.service.gov.uk/government/uploads/system/uploads/attachment_data/file/855600/IHRS_Successful_Applicants.pdf</t>
  </si>
  <si>
    <t>https://reports.view-emissions-trading-registry.service.gov.uk/ets-reports.html</t>
  </si>
  <si>
    <t>BEIS sub-national energy consumption statistics</t>
  </si>
  <si>
    <t>https://www.gov.uk/government/collections/total-final-energy-consumption-at-sub-national-level</t>
  </si>
  <si>
    <t>https://www.gov.uk/government/statistics/environmental-taxes-bulletin/environmental-taxes-bulletin-commentary-june-2022</t>
  </si>
  <si>
    <t xml:space="preserve">The number of participant facilities in the Climate Change Agreements scheme has seen overall increases over time, despite some fluctuation. 2018 saw the peak number of participants at 486 facilities, however as of 2019 this figure had fallen slightly to 475 facilities. In 2020 this fell further to 467. </t>
  </si>
  <si>
    <t>Total grant funding awarded to all projects (£)</t>
  </si>
  <si>
    <t>Total grant funding awarded to Welsh projects (£)</t>
  </si>
  <si>
    <t>No. of sites with verified emissions</t>
  </si>
  <si>
    <t>EU ETS / UK ETS Verified Emissions</t>
  </si>
  <si>
    <t xml:space="preserve">Average industrial and commercial coal consumption </t>
  </si>
  <si>
    <t>Average industrial and commercial petroleum consumption</t>
  </si>
  <si>
    <t>£m CCL revenue</t>
  </si>
  <si>
    <t xml:space="preserve">The first IETF grants were awarded in January 2021. In 2021, a total £3m of support was provided under the IETF. In 2022, this fell to £950k. The projects funded include: 
2021: Celsa manufactring - Cardiff steelworks static VAR compensator
2022: Rockwool Ltd -Installation of organic rankine cycle (ORC) system at Wern Tarw site - insulation production facility, and Sodifel - technologies in paper industry </t>
  </si>
  <si>
    <t>CB1 progress</t>
  </si>
  <si>
    <t>Petroleum: Industrial and commercial (thousands tonnes of oil equivalent (ktoe))</t>
  </si>
  <si>
    <t>Coal: Industrial and commercial (thousands tonnes of oil equivalent (ktoe))</t>
  </si>
  <si>
    <t>Industrial and commercial energy consumption</t>
  </si>
  <si>
    <t>Industrial and commercial energy consumption (ktoe)</t>
  </si>
  <si>
    <t>Between 2016 and 2020, average non-domestic electricity consumption has fallen by 14%, from 76,629 kWh in 2016 to 65,906 kWh in 2020. Decreases have been fairly consistent over the time-series, with only minor fluctuations.</t>
  </si>
  <si>
    <t>Year (Financial)</t>
  </si>
  <si>
    <t>Year (calendar)</t>
  </si>
  <si>
    <t>Published:</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</si>
  <si>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</si>
  <si>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</si>
  <si>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</si>
  <si>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</si>
  <si>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</si>
  <si>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</si>
  <si>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</si>
  <si>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Sector specfiic notes</t>
  </si>
  <si>
    <t>Note code</t>
  </si>
  <si>
    <t>Industry Sector - CB1 Performance Indicators</t>
  </si>
  <si>
    <t>Overview Diagram</t>
  </si>
  <si>
    <t>I3.1 Climate Change Levy tax revenue (yearly receipts)</t>
  </si>
  <si>
    <t>I3.2 Participation in CCAs</t>
  </si>
  <si>
    <t>I3.5 Industrial Heat Recovery funding grants for Welsh projects</t>
  </si>
  <si>
    <t>I3.3 CCA scheme TPR submissions emissions</t>
  </si>
  <si>
    <t>I3.4 Support provided through Industrial Energy Transformation Fund</t>
  </si>
  <si>
    <t>I2.1 EU ETS / UK ETS Verified Emissions</t>
  </si>
  <si>
    <t>I2.2 Industrial and commercial energy consumption</t>
  </si>
  <si>
    <t>I2.3 Average industrial and commercial electricity consumption</t>
  </si>
  <si>
    <t>I2.4 Average industrial and commercial gas consumption</t>
  </si>
  <si>
    <t xml:space="preserve">I2.5 Average industrial and commercial coal consumption </t>
  </si>
  <si>
    <t>I2.6 Average industrial and commercial petroleum consumption</t>
  </si>
  <si>
    <t>I1.2 Emissions from iron and steel production</t>
  </si>
  <si>
    <t>I1.3 Emissions from petroleum refining</t>
  </si>
  <si>
    <t>I1.4 Emissions from manufacturing</t>
  </si>
  <si>
    <t>I1.1 Industry Sector GHG Emissions (CB1 progress)</t>
  </si>
  <si>
    <t>Industry Sector Policies and Proposals</t>
  </si>
  <si>
    <t>CB1 progress or delivery [Note 1]</t>
  </si>
  <si>
    <t>Policy/proposal [Note 2]</t>
  </si>
  <si>
    <t>Indicator number</t>
  </si>
  <si>
    <t>For full details on each policy and proposal, see the LCDP1 plan at the link below:</t>
  </si>
  <si>
    <t>https://gov.wales/sites/default/files/publications/2019-06/low-carbon-delivery-plan_1.pdf</t>
  </si>
  <si>
    <t xml:space="preserve">Data source: </t>
  </si>
  <si>
    <t xml:space="preserve">Release date: </t>
  </si>
  <si>
    <t xml:space="preserve">External link: </t>
  </si>
  <si>
    <t xml:space="preserve">Notes: </t>
  </si>
  <si>
    <t>The Climate Change Levy (CCL) is an environmental tax charged on the energy that businesses used, and encourages energy efficiency in business operation. The CCL applies to businesses in the industrial, public services, commercial and agricultural sectors, and is charged on ‘taxable commodities’ for heating, lighting and power purposes. This indicator provides financial information on yearly Climate Change Levy receipts for Welsh industrial installations.</t>
  </si>
  <si>
    <t>% change</t>
  </si>
  <si>
    <t>Rating</t>
  </si>
  <si>
    <t>Number of CCAs</t>
  </si>
  <si>
    <t>Facilities participating in scheme (number of CCAs)</t>
  </si>
  <si>
    <t xml:space="preserve">CCA scheme facilities emissions </t>
  </si>
  <si>
    <t>CCA Target Unit Performance Data</t>
  </si>
  <si>
    <t>Facilities in the CCA scheme are allocated emissions reductions targets for each target period, with data collected on whether this target was met/surplus was required/buy-out required, and the total carbon emitted from all facilities during the target period.</t>
  </si>
  <si>
    <t>The Industrial Heat Recovery Grant is a programme designed to encourage and support investment in heat recovery technologies, providing supporting for businesses to identify and invest in opportunities for recovering and reusing heat that would otherwise be wasted. The programme operates across England and Wales, however this indicator looks at the grant funding awarded to Welsh projects only.</t>
  </si>
  <si>
    <t>Kilotonnes of oil equivalent (ktoe)</t>
  </si>
  <si>
    <t>Indicator of EU ETS performance tracked via verified emissions.</t>
  </si>
  <si>
    <t xml:space="preserve">UK ETS Compliance report - Emissions	</t>
  </si>
  <si>
    <t>Mean Non-domestic Consumption (kWh)</t>
  </si>
  <si>
    <t>Information on total energy use by the industry sector.</t>
  </si>
  <si>
    <t>https://www.gov.uk/government/collections/sub-national-electricity-consumption-data</t>
  </si>
  <si>
    <t>Anticipated 2020 CCC pathway contribution</t>
  </si>
  <si>
    <t>Linear trajectory (from base year to anticipated 2020 CCC pathway contribution)</t>
  </si>
  <si>
    <t>Anticipated contribution to CCC’s 2020 pathway</t>
  </si>
  <si>
    <r>
      <t>ktCO</t>
    </r>
    <r>
      <rPr>
        <vertAlign val="subscript"/>
        <sz val="9"/>
        <color theme="1"/>
        <rFont val="Arial"/>
        <family val="2"/>
      </rPr>
      <t>2</t>
    </r>
    <r>
      <rPr>
        <sz val="9"/>
        <color theme="1"/>
        <rFont val="Arial"/>
        <family val="2"/>
      </rPr>
      <t>e</t>
    </r>
  </si>
  <si>
    <t>Hide data from here down</t>
  </si>
  <si>
    <t>Data for Anticipated CCC Pathway Contribution (based on 2016 GHGi)</t>
  </si>
  <si>
    <t>% change from base year</t>
  </si>
  <si>
    <t>2020 progress [Note 3]</t>
  </si>
  <si>
    <t>2020 emissions should be 35% lower than the base year</t>
  </si>
  <si>
    <t>ü</t>
  </si>
  <si>
    <t>NAEI GHG 2020 (Wales)</t>
  </si>
  <si>
    <t>https://naei.beis.gov.uk/reports/reports?section_id=3</t>
  </si>
  <si>
    <t>Indicator detailing the total GHG emissions for the industry sector, as defined in Prosperity for All; A Low Carbon Wales.</t>
  </si>
  <si>
    <t>Indicator to track iron and steel production sub-sector GHG emissions.</t>
  </si>
  <si>
    <t>Indicator to track manufacturing sub-sector GHG emissions.</t>
  </si>
  <si>
    <t>Indicator to track petroleum refining sub-sector GHG emissions.</t>
  </si>
  <si>
    <t xml:space="preserve">Rating </t>
  </si>
  <si>
    <t xml:space="preserve">CB1 progress </t>
  </si>
  <si>
    <t>Desired direction of travel [Note 1]</t>
  </si>
  <si>
    <t>Total delivery</t>
  </si>
  <si>
    <r>
      <t>tCO</t>
    </r>
    <r>
      <rPr>
        <vertAlign val="subscript"/>
        <sz val="9"/>
        <color theme="1"/>
        <rFont val="Arial"/>
        <family val="2"/>
      </rPr>
      <t>2</t>
    </r>
    <r>
      <rPr>
        <sz val="9"/>
        <color theme="1"/>
        <rFont val="Arial"/>
        <family val="2"/>
      </rPr>
      <t>e</t>
    </r>
  </si>
  <si>
    <r>
      <t>Total carbon emitted (tCO</t>
    </r>
    <r>
      <rPr>
        <b/>
        <vertAlign val="subscript"/>
        <sz val="10"/>
        <color theme="1"/>
        <rFont val="Calibri"/>
        <family val="2"/>
      </rPr>
      <t>₂</t>
    </r>
    <r>
      <rPr>
        <b/>
        <sz val="10"/>
        <color theme="1"/>
        <rFont val="Arial"/>
        <family val="2"/>
      </rPr>
      <t>e)</t>
    </r>
  </si>
  <si>
    <r>
      <t>Avg. emissions per facility (tCO</t>
    </r>
    <r>
      <rPr>
        <b/>
        <vertAlign val="subscript"/>
        <sz val="10"/>
        <color theme="1"/>
        <rFont val="Calibri"/>
        <family val="2"/>
      </rPr>
      <t>₂</t>
    </r>
    <r>
      <rPr>
        <b/>
        <sz val="10"/>
        <color theme="1"/>
        <rFont val="Arial"/>
        <family val="2"/>
      </rPr>
      <t>e)</t>
    </r>
  </si>
  <si>
    <r>
      <t>Total verified emissions (tonnes CO</t>
    </r>
    <r>
      <rPr>
        <b/>
        <sz val="10"/>
        <color rgb="FF000000"/>
        <rFont val="Calibri"/>
        <family val="2"/>
      </rPr>
      <t>₂</t>
    </r>
    <r>
      <rPr>
        <b/>
        <sz val="10"/>
        <color rgb="FF000000"/>
        <rFont val="Arial"/>
        <family val="2"/>
      </rPr>
      <t>e)</t>
    </r>
  </si>
  <si>
    <r>
      <t>tCO</t>
    </r>
    <r>
      <rPr>
        <sz val="9"/>
        <color theme="1"/>
        <rFont val="Calibri"/>
        <family val="2"/>
      </rPr>
      <t>₂</t>
    </r>
    <r>
      <rPr>
        <sz val="9"/>
        <color theme="1"/>
        <rFont val="Arial"/>
        <family val="2"/>
      </rPr>
      <t>e</t>
    </r>
  </si>
  <si>
    <t>Emissions from iron and steel production (ktCO₂e)</t>
  </si>
  <si>
    <t>Emissions from petroleum refining (ktCO₂e)</t>
  </si>
  <si>
    <t>Emissions from manufacturing (ktCO₂e)</t>
  </si>
  <si>
    <t>Based on 2016 GHGI Submission</t>
  </si>
  <si>
    <t>2020 Progress [Note 3]</t>
  </si>
  <si>
    <t>Industry Total (ktCO2e)</t>
  </si>
  <si>
    <t>Industry Sector GHG emissions</t>
  </si>
  <si>
    <t>Industry Sector Total (ktCO₂e)</t>
  </si>
  <si>
    <t>TP = Target Period</t>
  </si>
  <si>
    <t>No data available for CB1 years (2016-2020)</t>
  </si>
  <si>
    <t>Total delivery over CB1 covers 2019-2020</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</si>
  <si>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travel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</si>
  <si>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Years reported are derived from calendar years</t>
  </si>
  <si>
    <t>Climate Change Levy Yearly Receipts in Wales (2001-2018) - Total CCL receipts per year (whole UK) and Total CCL receipts per year (whole UK) – Environmental Taxes Bulletin Commentary (2022)</t>
  </si>
  <si>
    <t xml:space="preserve">There has been a substantial increase in yearly receipts of CCL since the 2012/13 financial year, in which receipts totalled £34m. In the most recent year for which we have Wales-specific data (2018/19), receipts totalled £141m. For 2019-2021, we only know UK CCL revenue, and are therefore using 2018 Wales:UK split to apportion revenue to Wales for these years. Under this assumption, yearly receipts of CCL in Wales increase to £147m in 2019/20 and then dip to £130m in 2020/21, before rebounding to £140m in 2021/22.
There has been a general increase in CCL revenues; however, CCL should encourage businesses to use less energy, so should be reducing over time. CCL should also reduce as numbers of businesses signing up to Climate Change Agreements (CCA), and therefore eligible for reduced CCL rates, increases. However, this signal would be lost due to the to the rising cost of carbon under the CCL. </t>
  </si>
  <si>
    <r>
      <t>Climate Change Agreements (CCAs) are voluntary agreements made by UK industry and the Environment Agency to reduce energy use and CO</t>
    </r>
    <r>
      <rPr>
        <vertAlign val="subscript"/>
        <sz val="9"/>
        <color theme="1"/>
        <rFont val="Arial"/>
        <family val="2"/>
      </rPr>
      <t>2</t>
    </r>
    <r>
      <rPr>
        <sz val="9"/>
        <color theme="1"/>
        <rFont val="Arial"/>
        <family val="2"/>
      </rPr>
      <t xml:space="preserve"> emissions in return for a discount on rate of CCL paid. The indicator tells us the number of Welsh facilities participating in the scheme in each year.</t>
    </r>
  </si>
  <si>
    <t>"CB1 progress" covers TP2 and TP3, which includes 2015-2018.</t>
  </si>
  <si>
    <r>
      <t>The total carbon emitted from facilities under the CCA scheme has seen a reduction over the three target periods, with a total of 14.87 MtCO</t>
    </r>
    <r>
      <rPr>
        <vertAlign val="subscript"/>
        <sz val="9"/>
        <color theme="1"/>
        <rFont val="Arial"/>
        <family val="2"/>
      </rPr>
      <t>2</t>
    </r>
    <r>
      <rPr>
        <sz val="9"/>
        <color theme="1"/>
        <rFont val="Arial"/>
        <family val="2"/>
      </rPr>
      <t>e emitted in TP1 (2013-2014), falling to 8.26 MtCO</t>
    </r>
    <r>
      <rPr>
        <vertAlign val="subscript"/>
        <sz val="9"/>
        <color theme="1"/>
        <rFont val="Arial"/>
        <family val="2"/>
      </rPr>
      <t>2</t>
    </r>
    <r>
      <rPr>
        <sz val="9"/>
        <color theme="1"/>
        <rFont val="Arial"/>
        <family val="2"/>
      </rPr>
      <t>e in TP3 (2017-2018). When analysed as average emissions per facility, this decrease is also observed. In TP1, average emissions per registered facility totalled 37,410 tCO</t>
    </r>
    <r>
      <rPr>
        <vertAlign val="subscript"/>
        <sz val="9"/>
        <color theme="1"/>
        <rFont val="Arial"/>
        <family val="2"/>
      </rPr>
      <t>2</t>
    </r>
    <r>
      <rPr>
        <sz val="9"/>
        <color theme="1"/>
        <rFont val="Arial"/>
        <family val="2"/>
      </rPr>
      <t>e however in TP3 this was 19,792 tCO</t>
    </r>
    <r>
      <rPr>
        <vertAlign val="subscript"/>
        <sz val="9"/>
        <color theme="1"/>
        <rFont val="Arial"/>
        <family val="2"/>
      </rPr>
      <t>2</t>
    </r>
    <r>
      <rPr>
        <sz val="9"/>
        <color theme="1"/>
        <rFont val="Arial"/>
        <family val="2"/>
      </rPr>
      <t xml:space="preserve">e. Yearly data is not available.  </t>
    </r>
  </si>
  <si>
    <t>This indicator tracks support provided by the Industrial Energy Transformation Fund (IETF) to support businesses with high energy use to decarbonise through investing in energy efficiency and low-carbon technologies.</t>
  </si>
  <si>
    <t>Grant offered (£)</t>
  </si>
  <si>
    <t xml:space="preserve">The Industrial Heat Recovery Support (IHRS) programme was set up in October 2018. In 2019, just over £200k of funding was awarded to Welsh projects (out of a total of over £2.5 million awarded). In 2020 this fell to 0 (out of a total of almost £7.5 million). The IHRS Programme closed to applications as of 31 July 2020, so despite running until March 2022, there are no more new projects after 2020. </t>
  </si>
  <si>
    <r>
      <t>Over the CB1 period, verified emissions under the ETS consistently decreased, from 26,928,604 tCO</t>
    </r>
    <r>
      <rPr>
        <vertAlign val="subscript"/>
        <sz val="10"/>
        <color theme="1"/>
        <rFont val="Arial"/>
        <family val="2"/>
      </rPr>
      <t>2</t>
    </r>
    <r>
      <rPr>
        <sz val="10"/>
        <color theme="1"/>
        <rFont val="Arial"/>
        <family val="2"/>
      </rPr>
      <t>e in 2016 to 15,066,250 tCO</t>
    </r>
    <r>
      <rPr>
        <vertAlign val="subscript"/>
        <sz val="10"/>
        <color theme="1"/>
        <rFont val="Arial"/>
        <family val="2"/>
      </rPr>
      <t>2</t>
    </r>
    <r>
      <rPr>
        <sz val="10"/>
        <color theme="1"/>
        <rFont val="Arial"/>
        <family val="2"/>
      </rPr>
      <t>e in 2020 - this is a decrease of 44%. In 2021, however, this rebounded slightly to 16,587,156 tCO</t>
    </r>
    <r>
      <rPr>
        <vertAlign val="subscript"/>
        <sz val="10"/>
        <color theme="1"/>
        <rFont val="Arial"/>
        <family val="2"/>
      </rPr>
      <t>2</t>
    </r>
    <r>
      <rPr>
        <sz val="10"/>
        <color theme="1"/>
        <rFont val="Arial"/>
        <family val="2"/>
      </rPr>
      <t>e. The number of sites with verified emissions fluctuated, ranging from 43 in 2008 to 64 in 2018.</t>
    </r>
  </si>
  <si>
    <t>ETS is the Emissions Trading System.</t>
  </si>
  <si>
    <t>Indicator to track total industrial and commercial electricity consumption and changes to this over time.</t>
  </si>
  <si>
    <t>Indicator to track total industrial and commercial gas consumption and changes to this over time.</t>
  </si>
  <si>
    <t>Industrial and commercial gas use has fluctuated over time. In 2016, average (mean) industrial and commercial gas consumption was 866,696 kWh - this then increased by 7% in 2017 (to 927,123 kWh), before decreasing to 884,646 kWh in 2018. A slight increase (&lt;1%) is then observed in 2019. In 2020, this increased again (by 6% from 2019) to 939,493 kWh - the highest value seen across the time series. Overall, between 2016 and 2020, industrial and commercial gas use increased by 8%.</t>
  </si>
  <si>
    <t>Indicator to track total industrial coal consumption and changes to this over time.</t>
  </si>
  <si>
    <t>Industrial and commercial coal consumption has fluctuated significantly over time. Over the CB1 period, consumption reduced from 126.6 kilotonnes of oil equivalent (ktoe) in 2016 to 110.1 ktoe in 2020 (a reduction of 13%). The majority of this decrease came between 2016 and 2017 (9% reduction) 2018 and 2019 (24% reduction). Between 2017 and 2018, however, coal consumption saw a 23% increase.</t>
  </si>
  <si>
    <t>Indicator to track total industrial petroleum consumption and changes to this over time.</t>
  </si>
  <si>
    <t>Industrial and commercial petroleum consumption has steadily reduced since 2014. Over the CB1 period, consumption reduced from 847.8 kilotonnes of oil equivalent (ktoe) in 2016 to 766.7 ktoe in 2020 (a reduction of 10%). The majority of this decrease came between 2019 and 2020, where consumption reduced by 6% - this may be in part due to the COVID pandemic.</t>
  </si>
  <si>
    <r>
      <t>The industry sector made up 38.1% of total Welsh emissions in 2020. Emissions from the industry sector have decreased over time, with some fluctuations. In 2020, the industry sector emitted a total of 12,791 ktCO</t>
    </r>
    <r>
      <rPr>
        <vertAlign val="subscript"/>
        <sz val="10"/>
        <color theme="1"/>
        <rFont val="Arial"/>
        <family val="2"/>
      </rPr>
      <t>2</t>
    </r>
    <r>
      <rPr>
        <sz val="10"/>
        <color theme="1"/>
        <rFont val="Arial"/>
        <family val="2"/>
      </rPr>
      <t>e. This is 6.6% less than the emissions for the previous year. 
Base year emissions for the industry sector totalled 21,651 ktCO</t>
    </r>
    <r>
      <rPr>
        <vertAlign val="subscript"/>
        <sz val="10"/>
        <color theme="1"/>
        <rFont val="Arial"/>
        <family val="2"/>
      </rPr>
      <t>2</t>
    </r>
    <r>
      <rPr>
        <sz val="10"/>
        <color theme="1"/>
        <rFont val="Arial"/>
        <family val="2"/>
      </rPr>
      <t>e, and industry sector emissions are now 40.9% lower than the base year. The industry sector has emitted a total of 67.54 MtCO</t>
    </r>
    <r>
      <rPr>
        <vertAlign val="subscript"/>
        <sz val="10"/>
        <color theme="1"/>
        <rFont val="Arial"/>
        <family val="2"/>
      </rPr>
      <t>2</t>
    </r>
    <r>
      <rPr>
        <sz val="10"/>
        <color theme="1"/>
        <rFont val="Arial"/>
        <family val="2"/>
      </rPr>
      <t xml:space="preserve">e over the carbon budget period </t>
    </r>
  </si>
  <si>
    <r>
      <t>Emissions from iron and steel production have fluctuated over the time period and totalled 549 ktCO</t>
    </r>
    <r>
      <rPr>
        <vertAlign val="subscript"/>
        <sz val="9"/>
        <color theme="1"/>
        <rFont val="Arial"/>
        <family val="2"/>
      </rPr>
      <t>2</t>
    </r>
    <r>
      <rPr>
        <sz val="9"/>
        <color theme="1"/>
        <rFont val="Arial"/>
        <family val="2"/>
      </rPr>
      <t>e in 2020. Iron and steel production emissions decreased by 8.5% from 2019 to 2020 and overall have decreased by 58.3% since the base year. Between 2016 and 2020, iron and steel production emissions decreased by 17%.</t>
    </r>
  </si>
  <si>
    <r>
      <t>Emissions from petroleum refining have overall decreased with some fluctuations. In 2020, emissions from petroleum refining totalled 1,730 ktCO</t>
    </r>
    <r>
      <rPr>
        <vertAlign val="subscript"/>
        <sz val="9"/>
        <color theme="1"/>
        <rFont val="Arial"/>
        <family val="2"/>
      </rPr>
      <t>2</t>
    </r>
    <r>
      <rPr>
        <sz val="9"/>
        <color theme="1"/>
        <rFont val="Arial"/>
        <family val="2"/>
      </rPr>
      <t>e, a 50.9% reduction from the base year and a 20.1 % decrease from the previous year. Between 2016 and 2020, petroleum refining emissions decreased by 27%.</t>
    </r>
  </si>
  <si>
    <r>
      <t>Emissions from manufacturing have seen an increase between 2016 and 2018 despite an overall trend for decrease in emissions. Emissions from manufacturing totalled 2,413 ktCO</t>
    </r>
    <r>
      <rPr>
        <vertAlign val="subscript"/>
        <sz val="9"/>
        <color theme="1"/>
        <rFont val="Arial"/>
        <family val="2"/>
      </rPr>
      <t>2</t>
    </r>
    <r>
      <rPr>
        <sz val="9"/>
        <color theme="1"/>
        <rFont val="Arial"/>
        <family val="2"/>
      </rPr>
      <t>e in 2020, having decreased by 4% from 2019. Overall however, emissions have decreased by 48% since the base year. Between 2016 and 2020, manufacturing emissions decreased by 8%.</t>
    </r>
  </si>
  <si>
    <t>Indicator context:</t>
  </si>
  <si>
    <r>
      <t>Emissions from petroleum refining have overall decreased with some fluctuations. In 2020, emissions from petroleum refining totalled 1,730 ktCO</t>
    </r>
    <r>
      <rPr>
        <vertAlign val="subscript"/>
        <sz val="10"/>
        <color theme="1"/>
        <rFont val="Arial"/>
        <family val="2"/>
      </rPr>
      <t>2</t>
    </r>
    <r>
      <rPr>
        <sz val="10"/>
        <color theme="1"/>
        <rFont val="Arial"/>
        <family val="2"/>
      </rPr>
      <t>e, a 50.9% reduction from the base year and a 20.1 % decrease from the previous year. Between 2016 and 2020, petroleum refining emissions decreased by 27%.</t>
    </r>
  </si>
  <si>
    <t>Data source:</t>
  </si>
  <si>
    <t>The red box surrounding data on graphs and tables indicates the years included within CB1, and therefore those included within the "CB1 progress" assessment.</t>
  </si>
  <si>
    <t>ok</t>
  </si>
  <si>
    <t>Description:</t>
  </si>
  <si>
    <t xml:space="preserve">Version: </t>
  </si>
  <si>
    <t>[Insert publication date]</t>
  </si>
  <si>
    <t>The Welsh Government has developed a comprehensive performance monitoring framework to track progress towards meeting the emissions reductions set out in Prosperity for All: A Low Carbon Wales. This workbook contains indicators relating to progress in the industry sector. These indicators track the implementation of decarbonisation policies and proposals, and the key drivers of emissions.</t>
  </si>
  <si>
    <t>Contact details: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</si>
  <si>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</si>
  <si>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 xml:space="preserve"> climatechange@gov.wales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</si>
</sst>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3" formatCode="_-* #,##0.00_-;\-* #,##0.00_-;_-* &quot;-&quot;??_-;_-@_-"/>
    <numFmt numFmtId="164" formatCode="_(* #,##0.0_);_(* \(#,##0.0\);_(* &quot;-&quot;??_);_(@_)"/>
    <numFmt numFmtId="165" formatCode="_(* #,##0_);_(* \(#,##0\);_(* &quot;-&quot;??_);_(@_)"/>
    <numFmt numFmtId="166" formatCode="_-* #,##0_-;\-* #,##0_-;_-* &quot;-&quot;??_-;_-@_-"/>
    <numFmt numFmtId="167" formatCode="0.0"/>
    <numFmt numFmtId="168" formatCode="#,##0.0"/>
    <numFmt numFmtId="169" formatCode="0.0%"/>
    <numFmt numFmtId="170" formatCode="#,##0;&quot;-&quot;#,##0;&quot;-  &quot;;@"/>
    <numFmt numFmtId="171" formatCode="[$-10809]#,##0;\(#,##0\)"/>
    <numFmt numFmtId="172" formatCode="&quot;£&quot;#,##0"/>
    <numFmt numFmtId="173" formatCode="#,##0_ ;\-#,##0\ "/>
  </numFmts>
  <fonts count="60" x14ac:knownFonts="1">
    <font>
      <sz val="12"/>
      <color theme="1"/>
      <name val="Arial"/>
      <family val="2"/>
    </font>
    <font>
      <b/>
      <sz val="12"/>
      <color theme="1"/>
      <name val="Arial"/>
      <family val="2"/>
    </font>
    <font>
      <sz val="10"/>
      <color theme="1"/>
      <name val="Arial"/>
      <family val="2"/>
    </font>
    <font>
      <sz val="11"/>
      <color theme="1"/>
      <name val="Arial"/>
      <family val="2"/>
    </font>
    <font>
      <sz val="10"/>
      <color rgb="FF000000"/>
      <name val="Arial"/>
      <family val="2"/>
    </font>
    <font>
      <b/>
      <sz val="9"/>
      <color theme="1"/>
      <name val="Arial"/>
      <family val="2"/>
    </font>
    <font>
      <b/>
      <sz val="10"/>
      <color theme="1"/>
      <name val="Arial"/>
      <family val="2"/>
    </font>
    <font>
      <sz val="9"/>
      <color theme="1"/>
      <name val="Arial"/>
      <family val="2"/>
    </font>
    <font>
      <b/>
      <i/>
      <sz val="9"/>
      <color theme="1"/>
      <name val="Arial"/>
      <family val="2"/>
    </font>
    <font>
      <b/>
      <sz val="11"/>
      <color theme="1"/>
      <name val="Arial"/>
      <family val="2"/>
    </font>
    <font>
      <u/>
      <sz val="12"/>
      <color theme="10"/>
      <name val="Arial"/>
      <family val="2"/>
    </font>
    <font>
      <u/>
      <sz val="10"/>
      <color theme="10"/>
      <name val="Arial"/>
      <family val="2"/>
    </font>
    <font>
      <sz val="12"/>
      <color theme="1"/>
      <name val="Arial"/>
      <family val="2"/>
    </font>
    <font>
      <sz val="8"/>
      <color theme="1"/>
      <name val="Arial"/>
      <family val="2"/>
    </font>
    <font>
      <b/>
      <i/>
      <sz val="10"/>
      <color theme="1"/>
      <name val="Arial"/>
      <family val="2"/>
    </font>
    <font>
      <b/>
      <sz val="9"/>
      <color rgb="FF000000"/>
      <name val="Arial"/>
      <family val="2"/>
    </font>
    <font>
      <sz val="9"/>
      <color rgb="FF000000"/>
      <name val="Arial"/>
      <family val="2"/>
    </font>
    <font>
      <b/>
      <sz val="9"/>
      <color rgb="FFFF0000"/>
      <name val="Arial"/>
      <family val="2"/>
    </font>
    <font>
      <b/>
      <sz val="10"/>
      <color theme="1" tint="4.9989318521683403E-2"/>
      <name val="Arial"/>
      <family val="2"/>
    </font>
    <font>
      <sz val="10"/>
      <name val="Arial"/>
      <family val="2"/>
    </font>
    <font>
      <b/>
      <i/>
      <sz val="11"/>
      <color theme="1"/>
      <name val="Arial"/>
      <family val="2"/>
    </font>
    <font>
      <sz val="10"/>
      <color rgb="FFFF0000"/>
      <name val="Arial"/>
      <family val="2"/>
    </font>
    <font>
      <sz val="12"/>
      <color rgb="FFFF0000"/>
      <name val="Arial"/>
      <family val="2"/>
    </font>
    <font>
      <sz val="11"/>
      <color theme="1"/>
      <name val="Calibri"/>
      <family val="2"/>
      <scheme val="minor"/>
    </font>
    <font>
      <sz val="8"/>
      <name val="Arial"/>
      <family val="2"/>
    </font>
    <font>
      <sz val="9"/>
      <name val="Arial"/>
      <family val="2"/>
    </font>
    <font>
      <sz val="10"/>
      <color theme="1"/>
      <name val="Calibri"/>
      <family val="2"/>
      <scheme val="minor"/>
    </font>
    <font>
      <sz val="10"/>
      <name val="Calibri"/>
      <family val="2"/>
      <scheme val="minor"/>
    </font>
    <font>
      <i/>
      <sz val="10"/>
      <color theme="7"/>
      <name val="Calibri"/>
      <family val="2"/>
      <scheme val="minor"/>
    </font>
    <font>
      <b/>
      <sz val="10"/>
      <color rgb="FF000000"/>
      <name val="Arial"/>
      <family val="2"/>
    </font>
    <font>
      <b/>
      <sz val="14"/>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2"/>
      <color theme="8"/>
      <name val="Arial"/>
      <family val="2"/>
    </font>
    <font>
      <b/>
      <sz val="12"/>
      <color theme="0"/>
      <name val="Arial"/>
      <family val="2"/>
    </font>
    <font>
      <sz val="18"/>
      <color theme="0"/>
      <name val="Arial"/>
      <family val="2"/>
    </font>
    <font>
      <b/>
      <sz val="12"/>
      <color rgb="FF00B050"/>
      <name val="Arial"/>
      <family val="2"/>
    </font>
    <font>
      <b/>
      <sz val="12"/>
      <color rgb="FFFF0000"/>
      <name val="Arial"/>
      <family val="2"/>
    </font>
    <font>
      <b/>
      <sz val="12"/>
      <color theme="7"/>
      <name val="Arial"/>
      <family val="2"/>
    </font>
    <font>
      <b/>
      <u/>
      <sz val="12"/>
      <color theme="0"/>
      <name val="Arial"/>
      <family val="2"/>
    </font>
    <font>
      <b/>
      <i/>
      <sz val="12"/>
      <color theme="1"/>
      <name val="Arial"/>
      <family val="2"/>
    </font>
    <font>
      <b/>
      <sz val="10"/>
      <color theme="0"/>
      <name val="Arial"/>
      <family val="2"/>
    </font>
    <font>
      <i/>
      <u/>
      <sz val="12"/>
      <color theme="10"/>
      <name val="Arial"/>
      <family val="2"/>
    </font>
    <font>
      <b/>
      <sz val="48"/>
      <color theme="0"/>
      <name val="Arial"/>
      <family val="2"/>
    </font>
    <font>
      <u/>
      <sz val="11"/>
      <color theme="10"/>
      <name val="Arial"/>
      <family val="2"/>
    </font>
    <font>
      <sz val="22"/>
      <color theme="1"/>
      <name val="Wingdings"/>
      <charset val="2"/>
    </font>
    <font>
      <vertAlign val="subscript"/>
      <sz val="9"/>
      <color theme="1"/>
      <name val="Arial"/>
      <family val="2"/>
    </font>
    <font>
      <b/>
      <i/>
      <sz val="9"/>
      <color rgb="FFFF0000"/>
      <name val="Arial"/>
      <family val="2"/>
    </font>
    <font>
      <sz val="14"/>
      <color theme="1"/>
      <name val="Wingdings"/>
      <charset val="2"/>
    </font>
    <font>
      <b/>
      <vertAlign val="subscript"/>
      <sz val="10"/>
      <color theme="1"/>
      <name val="Calibri"/>
      <family val="2"/>
    </font>
    <font>
      <b/>
      <sz val="10"/>
      <color rgb="FF000000"/>
      <name val="Calibri"/>
      <family val="2"/>
    </font>
    <font>
      <sz val="9"/>
      <color theme="1"/>
      <name val="Calibri"/>
      <family val="2"/>
    </font>
    <font>
      <b/>
      <sz val="10"/>
      <name val="Arial"/>
      <family val="2"/>
    </font>
    <font>
      <sz val="12"/>
      <name val="Arial"/>
      <family val="2"/>
    </font>
    <font>
      <vertAlign val="subscript"/>
      <sz val="10"/>
      <color theme="1"/>
      <name val="Arial"/>
      <family val="2"/>
    </font>
    <font>
      <sz val="8"/>
      <color theme="0"/>
      <name val="Arial"/>
      <family val="2"/>
    </font>
    <font>
      <b/>
      <sz val="8"/>
      <color theme="0"/>
      <name val="Arial"/>
      <family val="2"/>
    </font>
    <font>
      <b/>
      <sz val="9"/>
      <name val="Arial"/>
      <family val="2"/>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0F0F0"/>
      </patternFill>
    </fill>
    <fill>
      <patternFill patternType="solid">
        <fgColor rgb="FFFFFFFF"/>
      </patternFill>
    </fill>
    <fill>
      <patternFill patternType="solid">
        <fgColor rgb="FFFFFFFF"/>
        <bgColor indexed="64"/>
      </patternFill>
    </fill>
    <fill>
      <patternFill patternType="solid">
        <fgColor theme="7"/>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FF"/>
        <bgColor rgb="FFFFFFFF"/>
      </patternFill>
    </fill>
    <fill>
      <patternFill patternType="solid">
        <fgColor rgb="FFFF00FF"/>
        <bgColor indexed="64"/>
      </patternFill>
    </fill>
    <fill>
      <patternFill patternType="solid">
        <fgColor theme="7" tint="0.79998168889431442"/>
        <bgColor indexed="64"/>
      </patternFill>
    </fill>
    <fill>
      <patternFill patternType="solid">
        <fgColor theme="2"/>
        <bgColor indexed="64"/>
      </patternFill>
    </fill>
    <fill>
      <patternFill patternType="solid">
        <fgColor rgb="FFFFB2A3"/>
        <bgColor indexed="64"/>
      </patternFill>
    </fill>
    <fill>
      <patternFill patternType="solid">
        <fgColor theme="1"/>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solid">
        <fgColor theme="0" tint="-4.9989318521683403E-2"/>
        <bgColor theme="4" tint="0.79998168889431442"/>
      </patternFill>
    </fill>
    <fill>
      <patternFill patternType="solid">
        <fgColor theme="0" tint="-4.9989318521683403E-2"/>
        <bgColor rgb="FFFFFFFF"/>
      </patternFill>
    </fill>
    <fill>
      <patternFill patternType="solid">
        <fgColor theme="7"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medium">
        <color rgb="FFFF0000"/>
      </top>
      <bottom/>
      <diagonal/>
    </border>
    <border>
      <left style="thin">
        <color indexed="64"/>
      </left>
      <right style="thin">
        <color indexed="64"/>
      </right>
      <top/>
      <bottom style="medium">
        <color rgb="FFFF0000"/>
      </bottom>
      <diagonal/>
    </border>
    <border>
      <left style="medium">
        <color rgb="FFFF0000"/>
      </left>
      <right/>
      <top style="medium">
        <color rgb="FFFF0000"/>
      </top>
      <bottom style="thin">
        <color indexed="64"/>
      </bottom>
      <diagonal/>
    </border>
  </borders>
  <cellStyleXfs count="11">
    <xf numFmtId="0" fontId="0" fillId="0" borderId="0"/>
    <xf numFmtId="0" fontId="10" fillId="0" borderId="0" applyNumberForma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9" fillId="0" borderId="0"/>
    <xf numFmtId="0" fontId="23" fillId="0" borderId="0"/>
    <xf numFmtId="43" fontId="23" fillId="0" borderId="0" applyFont="0" applyFill="0" applyBorder="0" applyAlignment="0" applyProtection="0"/>
    <xf numFmtId="0" fontId="26" fillId="0" borderId="0"/>
    <xf numFmtId="0" fontId="27" fillId="13" borderId="0" applyNumberFormat="0" applyFont="0" applyBorder="0" applyAlignment="0" applyProtection="0"/>
    <xf numFmtId="0" fontId="28" fillId="0" borderId="0" applyNumberFormat="0" applyBorder="0" applyAlignment="0" applyProtection="0"/>
    <xf numFmtId="0" fontId="26" fillId="0" borderId="0"/>
  </cellStyleXfs>
  <cellXfs count="429">
    <xf numFmtId="0" fontId="0" fillId="0" borderId="0" xfId="0"/>
    <xf numFmtId="0" fontId="0" fillId="0" borderId="0" xfId="0" applyBorder="1"/>
    <xf numFmtId="0" fontId="0" fillId="3" borderId="0" xfId="0" applyFill="1" applyBorder="1"/>
    <xf numFmtId="164" fontId="5" fillId="0" borderId="0" xfId="0" applyNumberFormat="1" applyFont="1" applyBorder="1"/>
    <xf numFmtId="0" fontId="2" fillId="0" borderId="0" xfId="0" applyFont="1" applyBorder="1" applyAlignment="1">
      <alignment horizontal="left"/>
    </xf>
    <xf numFmtId="0" fontId="0" fillId="3" borderId="11" xfId="0" applyFill="1" applyBorder="1"/>
    <xf numFmtId="0" fontId="0" fillId="3" borderId="2" xfId="0" applyFill="1" applyBorder="1"/>
    <xf numFmtId="0" fontId="0" fillId="2" borderId="7" xfId="0" applyFill="1" applyBorder="1"/>
    <xf numFmtId="0" fontId="0" fillId="2" borderId="14" xfId="0" applyFill="1" applyBorder="1"/>
    <xf numFmtId="0" fontId="0" fillId="2" borderId="10" xfId="0" applyFill="1" applyBorder="1"/>
    <xf numFmtId="0" fontId="0" fillId="2" borderId="0" xfId="0" applyFill="1" applyBorder="1"/>
    <xf numFmtId="0" fontId="0" fillId="2" borderId="0" xfId="0" applyFill="1" applyBorder="1" applyAlignment="1">
      <alignment horizontal="center"/>
    </xf>
    <xf numFmtId="0" fontId="0" fillId="0" borderId="0" xfId="0" applyFill="1"/>
    <xf numFmtId="0" fontId="0" fillId="0" borderId="0" xfId="0" applyFill="1" applyBorder="1"/>
    <xf numFmtId="0" fontId="0" fillId="2" borderId="0" xfId="0" applyFill="1"/>
    <xf numFmtId="0" fontId="0" fillId="3" borderId="7" xfId="0" applyFill="1" applyBorder="1"/>
    <xf numFmtId="0" fontId="0" fillId="3" borderId="14" xfId="0" applyFill="1" applyBorder="1"/>
    <xf numFmtId="0" fontId="0" fillId="3" borderId="8" xfId="0" applyFill="1" applyBorder="1"/>
    <xf numFmtId="0" fontId="0" fillId="3" borderId="10" xfId="0" applyFill="1" applyBorder="1"/>
    <xf numFmtId="0" fontId="0" fillId="3" borderId="9" xfId="0" applyFill="1" applyBorder="1"/>
    <xf numFmtId="0" fontId="0" fillId="3" borderId="15" xfId="0" applyFill="1" applyBorder="1"/>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18" fillId="8" borderId="1" xfId="0" applyFont="1" applyFill="1" applyBorder="1" applyAlignment="1">
      <alignment horizontal="center" vertical="center" wrapText="1"/>
    </xf>
    <xf numFmtId="0" fontId="2" fillId="3" borderId="0" xfId="0" applyFont="1" applyFill="1" applyBorder="1"/>
    <xf numFmtId="170" fontId="2" fillId="12" borderId="1" xfId="0" applyNumberFormat="1" applyFont="1" applyFill="1" applyBorder="1" applyAlignment="1">
      <alignment horizontal="center" vertical="center"/>
    </xf>
    <xf numFmtId="0" fontId="21" fillId="0" borderId="0" xfId="0" applyFont="1"/>
    <xf numFmtId="0" fontId="6" fillId="12" borderId="1" xfId="0" applyFont="1" applyFill="1" applyBorder="1" applyAlignment="1">
      <alignment horizontal="center" vertical="center"/>
    </xf>
    <xf numFmtId="0" fontId="18" fillId="8"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3" borderId="0" xfId="0" applyFill="1"/>
    <xf numFmtId="0" fontId="22" fillId="0" borderId="0" xfId="0" applyFont="1"/>
    <xf numFmtId="3" fontId="6" fillId="0" borderId="0" xfId="5" applyNumberFormat="1" applyFont="1"/>
    <xf numFmtId="0" fontId="10" fillId="0" borderId="0" xfId="1"/>
    <xf numFmtId="0" fontId="18" fillId="8" borderId="1" xfId="0" quotePrefix="1" applyFont="1" applyFill="1" applyBorder="1" applyAlignment="1">
      <alignment horizontal="center" vertical="center" wrapText="1"/>
    </xf>
    <xf numFmtId="0" fontId="2" fillId="11"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0" borderId="1" xfId="0" applyFont="1" applyBorder="1" applyAlignment="1">
      <alignment horizontal="center"/>
    </xf>
    <xf numFmtId="0" fontId="2" fillId="2" borderId="1" xfId="0" applyFont="1" applyFill="1" applyBorder="1" applyAlignment="1">
      <alignment horizontal="center" vertical="center"/>
    </xf>
    <xf numFmtId="0" fontId="7" fillId="0" borderId="1" xfId="0" applyFont="1" applyBorder="1" applyAlignment="1">
      <alignment horizontal="center" vertical="center"/>
    </xf>
    <xf numFmtId="0" fontId="22" fillId="2" borderId="0" xfId="0" applyFont="1" applyFill="1"/>
    <xf numFmtId="0" fontId="35" fillId="2" borderId="0" xfId="0" applyFont="1" applyFill="1"/>
    <xf numFmtId="0" fontId="0" fillId="2" borderId="0" xfId="0" applyFill="1" applyAlignment="1">
      <alignment wrapText="1"/>
    </xf>
    <xf numFmtId="0" fontId="36" fillId="17" borderId="1" xfId="0" applyFont="1" applyFill="1" applyBorder="1"/>
    <xf numFmtId="0" fontId="36" fillId="17" borderId="1" xfId="0" applyFont="1" applyFill="1" applyBorder="1" applyAlignment="1">
      <alignment wrapText="1"/>
    </xf>
    <xf numFmtId="0" fontId="3" fillId="3" borderId="1" xfId="0" applyFont="1" applyFill="1" applyBorder="1" applyAlignment="1">
      <alignment horizontal="left" wrapText="1"/>
    </xf>
    <xf numFmtId="0" fontId="3" fillId="3" borderId="1" xfId="0" quotePrefix="1" applyFont="1" applyFill="1" applyBorder="1" applyAlignment="1">
      <alignment horizontal="left" wrapText="1"/>
    </xf>
    <xf numFmtId="0" fontId="2" fillId="2" borderId="0" xfId="0" applyFont="1" applyFill="1"/>
    <xf numFmtId="0" fontId="6"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0" fillId="19" borderId="0" xfId="0" applyFill="1"/>
    <xf numFmtId="0" fontId="43" fillId="20" borderId="1" xfId="0" applyFont="1" applyFill="1" applyBorder="1" applyAlignment="1">
      <alignment horizontal="center" vertical="center" wrapText="1"/>
    </xf>
    <xf numFmtId="172" fontId="7" fillId="0" borderId="1" xfId="2" applyNumberFormat="1" applyFont="1" applyBorder="1" applyAlignment="1">
      <alignment horizontal="center" vertical="center"/>
    </xf>
    <xf numFmtId="0" fontId="14" fillId="2" borderId="1" xfId="0" applyFont="1" applyFill="1" applyBorder="1"/>
    <xf numFmtId="0" fontId="14" fillId="2" borderId="1" xfId="0" applyFont="1" applyFill="1" applyBorder="1" applyAlignment="1">
      <alignment horizontal="left" vertical="top"/>
    </xf>
    <xf numFmtId="0" fontId="5" fillId="2" borderId="1" xfId="0" applyFont="1" applyFill="1" applyBorder="1" applyAlignment="1">
      <alignment horizontal="center" vertical="center" wrapText="1"/>
    </xf>
    <xf numFmtId="9" fontId="7" fillId="3" borderId="1" xfId="2" applyFont="1" applyFill="1" applyBorder="1" applyAlignment="1">
      <alignment horizontal="center" vertical="center"/>
    </xf>
    <xf numFmtId="9" fontId="7" fillId="0" borderId="1" xfId="2"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xf>
    <xf numFmtId="9" fontId="7" fillId="0" borderId="1" xfId="0" applyNumberFormat="1" applyFont="1" applyBorder="1" applyAlignment="1">
      <alignment horizontal="center" vertical="center"/>
    </xf>
    <xf numFmtId="6" fontId="0" fillId="0" borderId="1" xfId="0" applyNumberFormat="1" applyBorder="1" applyAlignment="1">
      <alignment horizontal="center" vertical="center"/>
    </xf>
    <xf numFmtId="0" fontId="4" fillId="6" borderId="1" xfId="0" applyFont="1" applyFill="1" applyBorder="1" applyAlignment="1">
      <alignment horizontal="center" vertical="center" wrapText="1"/>
    </xf>
    <xf numFmtId="9" fontId="7" fillId="0" borderId="1" xfId="2" applyNumberFormat="1" applyFont="1" applyBorder="1" applyAlignment="1">
      <alignment horizontal="center" vertical="center"/>
    </xf>
    <xf numFmtId="3" fontId="2" fillId="3" borderId="1" xfId="5" applyNumberFormat="1" applyFont="1" applyFill="1" applyBorder="1" applyAlignment="1">
      <alignment horizontal="center" vertical="center"/>
    </xf>
    <xf numFmtId="167" fontId="6" fillId="2" borderId="1" xfId="0" applyNumberFormat="1" applyFont="1" applyFill="1" applyBorder="1" applyAlignment="1">
      <alignment horizontal="center" vertical="center" wrapText="1"/>
    </xf>
    <xf numFmtId="0" fontId="0" fillId="0" borderId="0" xfId="0" applyFont="1"/>
    <xf numFmtId="168" fontId="6" fillId="2" borderId="4" xfId="0" applyNumberFormat="1" applyFont="1" applyFill="1" applyBorder="1" applyAlignment="1">
      <alignment horizontal="center" vertical="center"/>
    </xf>
    <xf numFmtId="168" fontId="6" fillId="2" borderId="4" xfId="0" applyNumberFormat="1" applyFont="1" applyFill="1" applyBorder="1" applyAlignment="1">
      <alignment horizontal="center"/>
    </xf>
    <xf numFmtId="167" fontId="6" fillId="2" borderId="1" xfId="0" applyNumberFormat="1" applyFont="1" applyFill="1" applyBorder="1" applyAlignment="1">
      <alignment horizontal="center" wrapText="1"/>
    </xf>
    <xf numFmtId="168" fontId="6"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0" borderId="1" xfId="0" applyFont="1" applyBorder="1" applyAlignment="1">
      <alignment horizontal="center" vertical="center"/>
    </xf>
    <xf numFmtId="2" fontId="3" fillId="3" borderId="1" xfId="0" applyNumberFormat="1" applyFont="1" applyFill="1" applyBorder="1" applyAlignment="1">
      <alignment horizontal="center" vertical="center"/>
    </xf>
    <xf numFmtId="0" fontId="7" fillId="0" borderId="1" xfId="0" quotePrefix="1" applyFont="1" applyBorder="1" applyAlignment="1">
      <alignment horizontal="center" vertical="center" wrapText="1"/>
    </xf>
    <xf numFmtId="0" fontId="47" fillId="0" borderId="1" xfId="0" quotePrefix="1" applyFont="1" applyBorder="1" applyAlignment="1">
      <alignment horizontal="center" vertical="center"/>
    </xf>
    <xf numFmtId="0" fontId="7" fillId="0" borderId="1" xfId="0" quotePrefix="1" applyFont="1" applyBorder="1" applyAlignment="1">
      <alignment horizontal="center" vertical="center"/>
    </xf>
    <xf numFmtId="0" fontId="7" fillId="3" borderId="0" xfId="0" applyFont="1" applyFill="1"/>
    <xf numFmtId="0" fontId="13" fillId="3" borderId="1" xfId="0" applyFont="1" applyFill="1" applyBorder="1" applyAlignment="1">
      <alignment horizontal="center" vertical="center"/>
    </xf>
    <xf numFmtId="0" fontId="20" fillId="3" borderId="0" xfId="0" applyFont="1" applyFill="1" applyBorder="1" applyAlignment="1">
      <alignment horizontal="right" vertical="center"/>
    </xf>
    <xf numFmtId="2" fontId="3" fillId="3" borderId="0" xfId="0" applyNumberFormat="1" applyFont="1" applyFill="1" applyBorder="1" applyAlignment="1">
      <alignment horizontal="center"/>
    </xf>
    <xf numFmtId="166" fontId="7" fillId="3" borderId="1" xfId="0" applyNumberFormat="1" applyFont="1" applyFill="1" applyBorder="1"/>
    <xf numFmtId="0" fontId="8" fillId="3" borderId="0" xfId="0" applyFont="1" applyFill="1" applyBorder="1" applyAlignment="1">
      <alignment horizontal="left" vertical="top"/>
    </xf>
    <xf numFmtId="0" fontId="0" fillId="3" borderId="0" xfId="0" applyFill="1" applyBorder="1" applyAlignment="1">
      <alignment horizontal="left"/>
    </xf>
    <xf numFmtId="166" fontId="5" fillId="3" borderId="1" xfId="0" applyNumberFormat="1" applyFont="1" applyFill="1" applyBorder="1" applyAlignment="1">
      <alignment horizontal="left" vertical="center" wrapText="1"/>
    </xf>
    <xf numFmtId="0" fontId="5" fillId="22" borderId="1" xfId="0" applyFont="1" applyFill="1" applyBorder="1"/>
    <xf numFmtId="0" fontId="14" fillId="2" borderId="4" xfId="0" applyFont="1" applyFill="1" applyBorder="1" applyAlignment="1">
      <alignment wrapText="1"/>
    </xf>
    <xf numFmtId="0" fontId="14" fillId="2" borderId="1" xfId="0" applyFont="1" applyFill="1" applyBorder="1" applyAlignment="1">
      <alignment wrapText="1"/>
    </xf>
    <xf numFmtId="0" fontId="17" fillId="2" borderId="1" xfId="0" applyFont="1" applyFill="1" applyBorder="1" applyAlignment="1">
      <alignment horizontal="left" vertical="center" wrapText="1"/>
    </xf>
    <xf numFmtId="0" fontId="0" fillId="21" borderId="0" xfId="0" applyFill="1"/>
    <xf numFmtId="0" fontId="0" fillId="21" borderId="0" xfId="0" applyFill="1" applyBorder="1" applyAlignment="1">
      <alignment horizontal="left"/>
    </xf>
    <xf numFmtId="0" fontId="0" fillId="21" borderId="0" xfId="0" applyFill="1" applyBorder="1"/>
    <xf numFmtId="0" fontId="49" fillId="21" borderId="0" xfId="0" applyFont="1" applyFill="1" applyBorder="1" applyAlignment="1">
      <alignment horizontal="left" vertical="top"/>
    </xf>
    <xf numFmtId="0" fontId="6" fillId="3" borderId="0" xfId="0" applyFont="1" applyFill="1" applyBorder="1" applyAlignment="1"/>
    <xf numFmtId="0" fontId="7" fillId="3" borderId="0" xfId="0" applyFont="1" applyFill="1" applyBorder="1" applyAlignment="1">
      <alignment wrapText="1"/>
    </xf>
    <xf numFmtId="0" fontId="7" fillId="3" borderId="0" xfId="0" applyFont="1" applyFill="1" applyBorder="1" applyAlignment="1"/>
    <xf numFmtId="0" fontId="2" fillId="19" borderId="7" xfId="0" applyFont="1" applyFill="1" applyBorder="1"/>
    <xf numFmtId="0" fontId="2" fillId="19" borderId="14" xfId="0" applyFont="1" applyFill="1" applyBorder="1"/>
    <xf numFmtId="0" fontId="2" fillId="19" borderId="10" xfId="0" applyFont="1" applyFill="1" applyBorder="1" applyAlignment="1">
      <alignment vertical="center"/>
    </xf>
    <xf numFmtId="0" fontId="2" fillId="19" borderId="10" xfId="0" applyFont="1" applyFill="1" applyBorder="1" applyAlignment="1">
      <alignment horizontal="center" vertical="center"/>
    </xf>
    <xf numFmtId="0" fontId="2" fillId="19" borderId="10" xfId="0" applyFont="1" applyFill="1" applyBorder="1"/>
    <xf numFmtId="0" fontId="2" fillId="19" borderId="0" xfId="0" applyFont="1" applyFill="1"/>
    <xf numFmtId="0" fontId="2" fillId="19" borderId="0" xfId="0" applyFont="1" applyFill="1" applyAlignment="1">
      <alignment vertical="center"/>
    </xf>
    <xf numFmtId="0" fontId="43" fillId="20" borderId="1" xfId="0" applyFont="1" applyFill="1" applyBorder="1" applyAlignment="1">
      <alignment horizontal="center" vertical="center"/>
    </xf>
    <xf numFmtId="0" fontId="43" fillId="20" borderId="1" xfId="0" quotePrefix="1" applyFont="1" applyFill="1" applyBorder="1" applyAlignment="1">
      <alignment horizontal="center" vertical="center" wrapText="1"/>
    </xf>
    <xf numFmtId="0" fontId="0" fillId="10" borderId="0" xfId="0" applyFill="1"/>
    <xf numFmtId="0" fontId="0" fillId="10" borderId="0" xfId="0" applyFill="1" applyBorder="1"/>
    <xf numFmtId="0" fontId="42" fillId="10" borderId="0" xfId="0" applyFont="1" applyFill="1"/>
    <xf numFmtId="0" fontId="7" fillId="3" borderId="0" xfId="0" applyFont="1" applyFill="1" applyBorder="1" applyAlignment="1">
      <alignment horizontal="left"/>
    </xf>
    <xf numFmtId="165" fontId="5" fillId="3" borderId="1" xfId="0" applyNumberFormat="1" applyFont="1" applyFill="1" applyBorder="1" applyAlignment="1">
      <alignment horizontal="center"/>
    </xf>
    <xf numFmtId="0" fontId="1" fillId="3" borderId="1" xfId="0" applyFont="1" applyFill="1" applyBorder="1" applyAlignment="1">
      <alignment horizontal="center"/>
    </xf>
    <xf numFmtId="169" fontId="7" fillId="3" borderId="1" xfId="2" applyNumberFormat="1" applyFont="1" applyFill="1" applyBorder="1" applyAlignment="1">
      <alignment horizontal="center"/>
    </xf>
    <xf numFmtId="0" fontId="5" fillId="2" borderId="1" xfId="0" applyFont="1" applyFill="1" applyBorder="1" applyAlignment="1">
      <alignment horizontal="center"/>
    </xf>
    <xf numFmtId="0" fontId="0" fillId="3" borderId="1" xfId="0" applyFont="1" applyFill="1" applyBorder="1" applyAlignment="1">
      <alignment horizontal="center"/>
    </xf>
    <xf numFmtId="165" fontId="7" fillId="3" borderId="1" xfId="0" applyNumberFormat="1" applyFont="1" applyFill="1" applyBorder="1" applyAlignment="1">
      <alignment horizontal="center"/>
    </xf>
    <xf numFmtId="165" fontId="5"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69" fontId="7" fillId="3" borderId="1" xfId="2" applyNumberFormat="1" applyFont="1" applyFill="1" applyBorder="1" applyAlignment="1">
      <alignment horizontal="center" vertical="center"/>
    </xf>
    <xf numFmtId="2" fontId="50" fillId="0" borderId="1" xfId="0" applyNumberFormat="1" applyFont="1" applyFill="1" applyBorder="1" applyAlignment="1">
      <alignment horizontal="center" vertical="center"/>
    </xf>
    <xf numFmtId="172" fontId="7" fillId="0"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4" fillId="10" borderId="0" xfId="0" applyFont="1" applyFill="1"/>
    <xf numFmtId="0" fontId="5" fillId="9" borderId="1" xfId="0" quotePrefix="1" applyFont="1" applyFill="1" applyBorder="1" applyAlignment="1">
      <alignment horizontal="center" wrapText="1"/>
    </xf>
    <xf numFmtId="0" fontId="6" fillId="12" borderId="6" xfId="0" applyFont="1" applyFill="1" applyBorder="1" applyAlignment="1">
      <alignment horizontal="center" vertical="center"/>
    </xf>
    <xf numFmtId="170" fontId="2" fillId="12" borderId="6" xfId="0" applyNumberFormat="1" applyFont="1" applyFill="1" applyBorder="1" applyAlignment="1">
      <alignment horizontal="center" vertical="center"/>
    </xf>
    <xf numFmtId="0" fontId="6" fillId="12" borderId="3" xfId="0" applyFont="1" applyFill="1" applyBorder="1" applyAlignment="1">
      <alignment horizontal="center" vertical="center"/>
    </xf>
    <xf numFmtId="170" fontId="2" fillId="12" borderId="3" xfId="0" applyNumberFormat="1" applyFont="1" applyFill="1" applyBorder="1" applyAlignment="1">
      <alignment horizontal="center" vertical="center"/>
    </xf>
    <xf numFmtId="0" fontId="6" fillId="12" borderId="17" xfId="0" applyFont="1" applyFill="1" applyBorder="1" applyAlignment="1">
      <alignment horizontal="center" vertical="center"/>
    </xf>
    <xf numFmtId="170" fontId="2" fillId="12" borderId="18" xfId="0" applyNumberFormat="1" applyFont="1" applyFill="1" applyBorder="1" applyAlignment="1">
      <alignment horizontal="center" vertical="center"/>
    </xf>
    <xf numFmtId="170" fontId="2" fillId="12" borderId="20" xfId="0" applyNumberFormat="1" applyFont="1" applyFill="1" applyBorder="1" applyAlignment="1">
      <alignment horizontal="center" vertical="center"/>
    </xf>
    <xf numFmtId="0" fontId="6" fillId="12" borderId="22" xfId="0" applyFont="1" applyFill="1" applyBorder="1" applyAlignment="1">
      <alignment horizontal="center" vertical="center"/>
    </xf>
    <xf numFmtId="170" fontId="2" fillId="12" borderId="23" xfId="0" applyNumberFormat="1" applyFont="1" applyFill="1" applyBorder="1" applyAlignment="1">
      <alignment horizontal="center" vertical="center"/>
    </xf>
    <xf numFmtId="0" fontId="2" fillId="0" borderId="6"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23" xfId="0" applyFont="1" applyBorder="1" applyAlignment="1">
      <alignment horizontal="center"/>
    </xf>
    <xf numFmtId="0" fontId="6" fillId="2" borderId="1" xfId="0" applyFont="1" applyFill="1" applyBorder="1" applyAlignment="1">
      <alignment horizontal="center"/>
    </xf>
    <xf numFmtId="0" fontId="6" fillId="2" borderId="6" xfId="0" applyFont="1" applyFill="1" applyBorder="1" applyAlignment="1">
      <alignment horizontal="center"/>
    </xf>
    <xf numFmtId="0" fontId="6" fillId="2" borderId="16" xfId="0" applyFont="1" applyFill="1" applyBorder="1" applyAlignment="1">
      <alignment horizontal="center"/>
    </xf>
    <xf numFmtId="0" fontId="6" fillId="2" borderId="19" xfId="0" applyFont="1" applyFill="1" applyBorder="1" applyAlignment="1">
      <alignment horizontal="center"/>
    </xf>
    <xf numFmtId="0" fontId="6" fillId="2" borderId="21" xfId="0" applyFont="1" applyFill="1" applyBorder="1" applyAlignment="1">
      <alignment horizontal="center"/>
    </xf>
    <xf numFmtId="0" fontId="6" fillId="2" borderId="6" xfId="0" applyFont="1" applyFill="1" applyBorder="1" applyAlignment="1">
      <alignment horizontal="center" vertical="center" wrapText="1"/>
    </xf>
    <xf numFmtId="3" fontId="3" fillId="0" borderId="18"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29" fillId="2" borderId="1"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54" fillId="2" borderId="1" xfId="0" applyFont="1" applyFill="1" applyBorder="1" applyAlignment="1">
      <alignment horizontal="center" vertical="center"/>
    </xf>
    <xf numFmtId="0" fontId="54" fillId="2" borderId="6" xfId="0" applyFont="1" applyFill="1" applyBorder="1" applyAlignment="1">
      <alignment horizontal="center" vertical="center"/>
    </xf>
    <xf numFmtId="0" fontId="54" fillId="2" borderId="16" xfId="0" applyFont="1" applyFill="1" applyBorder="1" applyAlignment="1">
      <alignment horizontal="center" vertical="center"/>
    </xf>
    <xf numFmtId="0" fontId="54" fillId="2" borderId="19" xfId="0" applyFont="1" applyFill="1" applyBorder="1" applyAlignment="1">
      <alignment horizontal="center" vertical="center"/>
    </xf>
    <xf numFmtId="0" fontId="54" fillId="2" borderId="21" xfId="0" applyFont="1" applyFill="1" applyBorder="1" applyAlignment="1">
      <alignment horizontal="center" vertical="center"/>
    </xf>
    <xf numFmtId="3" fontId="2" fillId="3" borderId="6" xfId="5" applyNumberFormat="1" applyFont="1" applyFill="1" applyBorder="1" applyAlignment="1">
      <alignment horizontal="center" vertical="center"/>
    </xf>
    <xf numFmtId="3" fontId="19" fillId="3" borderId="18" xfId="5" applyNumberFormat="1" applyFont="1" applyFill="1" applyBorder="1" applyAlignment="1">
      <alignment horizontal="center" vertical="center"/>
    </xf>
    <xf numFmtId="3" fontId="2" fillId="3" borderId="20" xfId="5" applyNumberFormat="1" applyFont="1" applyFill="1" applyBorder="1" applyAlignment="1">
      <alignment horizontal="center" vertical="center"/>
    </xf>
    <xf numFmtId="3" fontId="19" fillId="3" borderId="20" xfId="5" applyNumberFormat="1" applyFont="1" applyFill="1" applyBorder="1" applyAlignment="1">
      <alignment horizontal="center" vertical="center"/>
    </xf>
    <xf numFmtId="3" fontId="19" fillId="3" borderId="23" xfId="5" applyNumberFormat="1" applyFont="1" applyFill="1" applyBorder="1" applyAlignment="1">
      <alignment horizontal="center" vertical="center"/>
    </xf>
    <xf numFmtId="0" fontId="54" fillId="2" borderId="4" xfId="0" applyFont="1" applyFill="1" applyBorder="1" applyAlignment="1">
      <alignment horizontal="center" vertical="center"/>
    </xf>
    <xf numFmtId="0" fontId="54" fillId="2" borderId="7" xfId="0" applyFont="1" applyFill="1" applyBorder="1" applyAlignment="1">
      <alignment horizontal="center" vertical="center"/>
    </xf>
    <xf numFmtId="0" fontId="54" fillId="2" borderId="26" xfId="0" applyFont="1" applyFill="1" applyBorder="1" applyAlignment="1">
      <alignment horizontal="center" vertical="center"/>
    </xf>
    <xf numFmtId="0" fontId="54" fillId="2" borderId="4" xfId="0" applyFont="1" applyFill="1" applyBorder="1" applyAlignment="1">
      <alignment horizontal="center"/>
    </xf>
    <xf numFmtId="0" fontId="54" fillId="2" borderId="7" xfId="0" applyFont="1" applyFill="1" applyBorder="1" applyAlignment="1">
      <alignment horizontal="center"/>
    </xf>
    <xf numFmtId="0" fontId="54" fillId="2" borderId="26" xfId="0" applyFont="1" applyFill="1" applyBorder="1" applyAlignment="1">
      <alignment horizontal="center"/>
    </xf>
    <xf numFmtId="0" fontId="54" fillId="2" borderId="19" xfId="0" applyFont="1" applyFill="1" applyBorder="1" applyAlignment="1">
      <alignment horizontal="center"/>
    </xf>
    <xf numFmtId="0" fontId="54" fillId="2" borderId="21" xfId="0" applyFont="1" applyFill="1" applyBorder="1" applyAlignment="1">
      <alignment horizontal="center"/>
    </xf>
    <xf numFmtId="0" fontId="5" fillId="2" borderId="6" xfId="0" applyFont="1" applyFill="1" applyBorder="1" applyAlignment="1">
      <alignment horizontal="center"/>
    </xf>
    <xf numFmtId="169" fontId="7" fillId="3" borderId="6" xfId="2" applyNumberFormat="1" applyFont="1" applyFill="1" applyBorder="1" applyAlignment="1">
      <alignment horizontal="center"/>
    </xf>
    <xf numFmtId="0" fontId="5" fillId="2" borderId="16" xfId="0" applyFont="1" applyFill="1" applyBorder="1" applyAlignment="1">
      <alignment horizontal="center"/>
    </xf>
    <xf numFmtId="169" fontId="7" fillId="3" borderId="17" xfId="2" applyNumberFormat="1" applyFont="1" applyFill="1" applyBorder="1" applyAlignment="1">
      <alignment horizontal="center"/>
    </xf>
    <xf numFmtId="0" fontId="5" fillId="2" borderId="19" xfId="0" applyFont="1" applyFill="1" applyBorder="1" applyAlignment="1">
      <alignment horizontal="center"/>
    </xf>
    <xf numFmtId="0" fontId="5" fillId="2" borderId="21" xfId="0" applyFont="1" applyFill="1" applyBorder="1" applyAlignment="1">
      <alignment horizontal="center"/>
    </xf>
    <xf numFmtId="169" fontId="7" fillId="3" borderId="22" xfId="2" applyNumberFormat="1" applyFont="1" applyFill="1" applyBorder="1" applyAlignment="1">
      <alignment horizontal="center"/>
    </xf>
    <xf numFmtId="169" fontId="7" fillId="3" borderId="18" xfId="2" applyNumberFormat="1" applyFont="1" applyFill="1" applyBorder="1" applyAlignment="1">
      <alignment horizontal="center"/>
    </xf>
    <xf numFmtId="169" fontId="7" fillId="3" borderId="20" xfId="2" applyNumberFormat="1" applyFont="1" applyFill="1" applyBorder="1" applyAlignment="1">
      <alignment horizontal="center"/>
    </xf>
    <xf numFmtId="169" fontId="7" fillId="3" borderId="23" xfId="2" applyNumberFormat="1" applyFont="1" applyFill="1" applyBorder="1" applyAlignment="1">
      <alignment horizont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169" fontId="7" fillId="3" borderId="6" xfId="2" applyNumberFormat="1" applyFont="1" applyFill="1" applyBorder="1" applyAlignment="1">
      <alignment horizontal="center" vertical="center"/>
    </xf>
    <xf numFmtId="0" fontId="5" fillId="2" borderId="16" xfId="0" applyFont="1" applyFill="1" applyBorder="1" applyAlignment="1">
      <alignment horizontal="center" vertical="center"/>
    </xf>
    <xf numFmtId="169" fontId="7" fillId="3" borderId="18" xfId="2" applyNumberFormat="1" applyFont="1" applyFill="1" applyBorder="1" applyAlignment="1">
      <alignment horizontal="center" vertical="center"/>
    </xf>
    <xf numFmtId="0" fontId="5" fillId="2" borderId="19" xfId="0" applyFont="1" applyFill="1" applyBorder="1" applyAlignment="1">
      <alignment horizontal="center" vertical="center"/>
    </xf>
    <xf numFmtId="169" fontId="7" fillId="3" borderId="20" xfId="2" applyNumberFormat="1" applyFont="1" applyFill="1" applyBorder="1" applyAlignment="1">
      <alignment horizontal="center" vertical="center"/>
    </xf>
    <xf numFmtId="0" fontId="5" fillId="2" borderId="21" xfId="0" applyFont="1" applyFill="1" applyBorder="1" applyAlignment="1">
      <alignment horizontal="center" vertical="center"/>
    </xf>
    <xf numFmtId="169" fontId="7" fillId="3" borderId="23" xfId="2" applyNumberFormat="1" applyFont="1" applyFill="1" applyBorder="1" applyAlignment="1">
      <alignment horizontal="center" vertical="center"/>
    </xf>
    <xf numFmtId="0" fontId="55" fillId="9" borderId="1" xfId="1" quotePrefix="1" applyFont="1" applyFill="1" applyBorder="1" applyAlignment="1">
      <alignment horizontal="center"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7" fillId="0" borderId="1" xfId="0" applyFont="1" applyBorder="1" applyAlignment="1">
      <alignment vertical="center"/>
    </xf>
    <xf numFmtId="0" fontId="0" fillId="2" borderId="14" xfId="0" applyFill="1" applyBorder="1" applyAlignment="1">
      <alignment horizontal="center"/>
    </xf>
    <xf numFmtId="0" fontId="2" fillId="2" borderId="0" xfId="0" applyFont="1" applyFill="1" applyBorder="1" applyAlignment="1">
      <alignment horizontal="center"/>
    </xf>
    <xf numFmtId="0" fontId="0" fillId="2" borderId="0" xfId="0" applyFill="1" applyAlignment="1">
      <alignment horizontal="center"/>
    </xf>
    <xf numFmtId="0" fontId="54" fillId="8" borderId="1" xfId="0" applyFont="1" applyFill="1" applyBorder="1" applyAlignment="1">
      <alignment horizontal="center"/>
    </xf>
    <xf numFmtId="0" fontId="15" fillId="9"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42" fillId="2" borderId="0" xfId="0" applyFont="1" applyFill="1" applyAlignment="1">
      <alignment horizontal="left"/>
    </xf>
    <xf numFmtId="0" fontId="44" fillId="2" borderId="0" xfId="1" applyFont="1" applyFill="1" applyAlignment="1">
      <alignment horizontal="left"/>
    </xf>
    <xf numFmtId="0" fontId="6" fillId="23" borderId="1" xfId="0" applyFont="1" applyFill="1" applyBorder="1" applyAlignment="1">
      <alignment horizontal="center" vertical="center"/>
    </xf>
    <xf numFmtId="0" fontId="6" fillId="23" borderId="6" xfId="0" applyFont="1" applyFill="1" applyBorder="1" applyAlignment="1">
      <alignment horizontal="center" vertical="center"/>
    </xf>
    <xf numFmtId="0" fontId="6" fillId="23" borderId="16" xfId="0" applyFont="1" applyFill="1" applyBorder="1" applyAlignment="1">
      <alignment horizontal="center" vertical="center"/>
    </xf>
    <xf numFmtId="0" fontId="6" fillId="23" borderId="19" xfId="0" applyFont="1" applyFill="1" applyBorder="1" applyAlignment="1">
      <alignment horizontal="center" vertical="center"/>
    </xf>
    <xf numFmtId="0" fontId="6" fillId="23" borderId="21" xfId="0" quotePrefix="1" applyFont="1" applyFill="1" applyBorder="1" applyAlignment="1">
      <alignment horizontal="center" vertical="center"/>
    </xf>
    <xf numFmtId="0" fontId="6" fillId="23" borderId="3" xfId="0" quotePrefix="1" applyFont="1" applyFill="1" applyBorder="1" applyAlignment="1">
      <alignment horizontal="center" vertical="center"/>
    </xf>
    <xf numFmtId="0" fontId="6" fillId="2" borderId="3" xfId="0" applyFont="1" applyFill="1" applyBorder="1" applyAlignment="1">
      <alignment horizontal="center" vertical="center"/>
    </xf>
    <xf numFmtId="164" fontId="6" fillId="2" borderId="1" xfId="0" quotePrefix="1"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quotePrefix="1" applyFont="1" applyFill="1" applyBorder="1" applyAlignment="1">
      <alignment horizontal="center" vertical="center" wrapText="1"/>
    </xf>
    <xf numFmtId="3" fontId="3" fillId="0" borderId="17" xfId="0" applyNumberFormat="1" applyFont="1" applyBorder="1" applyAlignment="1">
      <alignment horizontal="center" vertical="center"/>
    </xf>
    <xf numFmtId="3" fontId="3" fillId="0" borderId="22" xfId="0" applyNumberFormat="1" applyFont="1" applyBorder="1" applyAlignment="1">
      <alignment horizontal="center" vertical="center"/>
    </xf>
    <xf numFmtId="173" fontId="4" fillId="6" borderId="1" xfId="3" applyNumberFormat="1" applyFont="1" applyFill="1" applyBorder="1" applyAlignment="1">
      <alignment horizontal="center" vertical="center" wrapText="1"/>
    </xf>
    <xf numFmtId="173" fontId="4" fillId="6" borderId="6" xfId="3" applyNumberFormat="1" applyFont="1" applyFill="1" applyBorder="1" applyAlignment="1">
      <alignment horizontal="center" vertical="center" wrapText="1"/>
    </xf>
    <xf numFmtId="173" fontId="4" fillId="6" borderId="17" xfId="3" applyNumberFormat="1" applyFont="1" applyFill="1" applyBorder="1" applyAlignment="1">
      <alignment horizontal="center" vertical="center" wrapText="1"/>
    </xf>
    <xf numFmtId="173" fontId="4" fillId="6" borderId="22" xfId="3" applyNumberFormat="1" applyFont="1" applyFill="1" applyBorder="1" applyAlignment="1">
      <alignment horizontal="center" vertical="center" wrapText="1"/>
    </xf>
    <xf numFmtId="173" fontId="4" fillId="6" borderId="3" xfId="3"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xf>
    <xf numFmtId="3" fontId="2" fillId="3" borderId="6" xfId="0" applyNumberFormat="1" applyFont="1" applyFill="1" applyBorder="1" applyAlignment="1">
      <alignment horizontal="center" vertical="center"/>
    </xf>
    <xf numFmtId="3" fontId="2" fillId="3" borderId="18" xfId="0" applyNumberFormat="1" applyFont="1" applyFill="1" applyBorder="1" applyAlignment="1">
      <alignment horizontal="center" vertical="center"/>
    </xf>
    <xf numFmtId="3" fontId="2" fillId="3" borderId="20" xfId="0" applyNumberFormat="1" applyFont="1" applyFill="1" applyBorder="1" applyAlignment="1">
      <alignment horizontal="center" vertical="center"/>
    </xf>
    <xf numFmtId="3" fontId="2" fillId="3" borderId="23" xfId="0" applyNumberFormat="1" applyFont="1" applyFill="1" applyBorder="1" applyAlignment="1">
      <alignment horizontal="center" vertical="center"/>
    </xf>
    <xf numFmtId="3" fontId="2" fillId="0" borderId="1" xfId="5" applyNumberFormat="1" applyFont="1" applyBorder="1" applyAlignment="1">
      <alignment horizontal="center" vertical="center"/>
    </xf>
    <xf numFmtId="3" fontId="2" fillId="0" borderId="6" xfId="5" applyNumberFormat="1" applyFont="1" applyBorder="1" applyAlignment="1">
      <alignment horizontal="center" vertical="center"/>
    </xf>
    <xf numFmtId="3" fontId="2" fillId="0" borderId="18" xfId="5" applyNumberFormat="1" applyFont="1" applyBorder="1" applyAlignment="1">
      <alignment horizontal="center" vertical="center"/>
    </xf>
    <xf numFmtId="3" fontId="2" fillId="0" borderId="20" xfId="5" applyNumberFormat="1" applyFont="1" applyBorder="1" applyAlignment="1">
      <alignment horizontal="center" vertical="center"/>
    </xf>
    <xf numFmtId="3" fontId="2" fillId="0" borderId="23" xfId="5" applyNumberFormat="1" applyFont="1" applyBorder="1" applyAlignment="1">
      <alignment horizontal="center" vertical="center"/>
    </xf>
    <xf numFmtId="3" fontId="2" fillId="3" borderId="1" xfId="0" applyNumberFormat="1" applyFont="1" applyFill="1" applyBorder="1" applyAlignment="1">
      <alignment horizontal="center"/>
    </xf>
    <xf numFmtId="3" fontId="2" fillId="3" borderId="6" xfId="0" applyNumberFormat="1" applyFont="1" applyFill="1" applyBorder="1" applyAlignment="1">
      <alignment horizontal="center"/>
    </xf>
    <xf numFmtId="3" fontId="2" fillId="3" borderId="18" xfId="0" applyNumberFormat="1" applyFont="1" applyFill="1" applyBorder="1" applyAlignment="1">
      <alignment horizontal="center"/>
    </xf>
    <xf numFmtId="3" fontId="2" fillId="3" borderId="20" xfId="0" applyNumberFormat="1" applyFont="1" applyFill="1" applyBorder="1" applyAlignment="1">
      <alignment horizontal="center"/>
    </xf>
    <xf numFmtId="3" fontId="2" fillId="3" borderId="23" xfId="0" applyNumberFormat="1" applyFont="1" applyFill="1" applyBorder="1" applyAlignment="1">
      <alignment horizontal="center"/>
    </xf>
    <xf numFmtId="1" fontId="2" fillId="3" borderId="1"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1" fontId="2" fillId="3" borderId="18"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3" fontId="5" fillId="14" borderId="1" xfId="0" applyNumberFormat="1" applyFont="1" applyFill="1" applyBorder="1" applyAlignment="1">
      <alignment horizontal="center"/>
    </xf>
    <xf numFmtId="3" fontId="5" fillId="14" borderId="6" xfId="0" applyNumberFormat="1" applyFont="1" applyFill="1" applyBorder="1" applyAlignment="1">
      <alignment horizontal="center"/>
    </xf>
    <xf numFmtId="3" fontId="5" fillId="14" borderId="17" xfId="0" applyNumberFormat="1" applyFont="1" applyFill="1" applyBorder="1" applyAlignment="1">
      <alignment horizontal="center"/>
    </xf>
    <xf numFmtId="3" fontId="5" fillId="14" borderId="22" xfId="0" applyNumberFormat="1" applyFont="1" applyFill="1" applyBorder="1" applyAlignment="1">
      <alignment horizontal="center"/>
    </xf>
    <xf numFmtId="3" fontId="7" fillId="3" borderId="1" xfId="0" applyNumberFormat="1" applyFont="1" applyFill="1" applyBorder="1" applyAlignment="1">
      <alignment horizontal="center"/>
    </xf>
    <xf numFmtId="3" fontId="7" fillId="3" borderId="1" xfId="2" applyNumberFormat="1" applyFont="1" applyFill="1" applyBorder="1" applyAlignment="1">
      <alignment horizontal="center"/>
    </xf>
    <xf numFmtId="3" fontId="7" fillId="3" borderId="6" xfId="2" applyNumberFormat="1" applyFont="1" applyFill="1" applyBorder="1" applyAlignment="1">
      <alignment horizontal="center"/>
    </xf>
    <xf numFmtId="3" fontId="7" fillId="3" borderId="18" xfId="2" applyNumberFormat="1" applyFont="1" applyFill="1" applyBorder="1" applyAlignment="1">
      <alignment horizontal="center"/>
    </xf>
    <xf numFmtId="3" fontId="7" fillId="3" borderId="20" xfId="2" applyNumberFormat="1" applyFont="1" applyFill="1" applyBorder="1" applyAlignment="1">
      <alignment horizontal="center"/>
    </xf>
    <xf numFmtId="3" fontId="7" fillId="3" borderId="23" xfId="0" applyNumberFormat="1" applyFont="1" applyFill="1" applyBorder="1" applyAlignment="1">
      <alignment horizontal="center"/>
    </xf>
    <xf numFmtId="9" fontId="13" fillId="3" borderId="1" xfId="2" applyNumberFormat="1" applyFont="1" applyFill="1" applyBorder="1" applyAlignment="1">
      <alignment horizontal="center" vertical="center" wrapText="1"/>
    </xf>
    <xf numFmtId="169" fontId="7" fillId="3" borderId="17" xfId="2" applyNumberFormat="1" applyFont="1" applyFill="1" applyBorder="1" applyAlignment="1">
      <alignment horizontal="center" vertical="center"/>
    </xf>
    <xf numFmtId="169" fontId="7" fillId="3" borderId="22" xfId="2" applyNumberFormat="1" applyFont="1" applyFill="1" applyBorder="1" applyAlignment="1">
      <alignment horizontal="center" vertical="center"/>
    </xf>
    <xf numFmtId="0" fontId="0" fillId="2" borderId="0" xfId="0" quotePrefix="1" applyFill="1" applyAlignment="1">
      <alignment horizontal="left"/>
    </xf>
    <xf numFmtId="0" fontId="0" fillId="3" borderId="0" xfId="0" quotePrefix="1" applyFill="1" applyAlignment="1">
      <alignment horizontal="left"/>
    </xf>
    <xf numFmtId="0" fontId="0" fillId="3" borderId="0" xfId="0" quotePrefix="1" applyFill="1" applyBorder="1" applyAlignment="1">
      <alignment horizontal="left"/>
    </xf>
    <xf numFmtId="0" fontId="14" fillId="2" borderId="1" xfId="0" quotePrefix="1" applyFont="1" applyFill="1" applyBorder="1" applyAlignment="1">
      <alignment horizontal="left"/>
    </xf>
    <xf numFmtId="0" fontId="0" fillId="0" borderId="0" xfId="0" quotePrefix="1" applyAlignment="1">
      <alignment horizontal="left"/>
    </xf>
    <xf numFmtId="0" fontId="2" fillId="2" borderId="0" xfId="0" quotePrefix="1" applyFont="1" applyFill="1" applyAlignment="1">
      <alignment horizontal="left"/>
    </xf>
    <xf numFmtId="0" fontId="0" fillId="14" borderId="0" xfId="0" applyFill="1"/>
    <xf numFmtId="0" fontId="57" fillId="24" borderId="7" xfId="0" quotePrefix="1" applyFont="1" applyFill="1" applyBorder="1" applyAlignment="1">
      <alignment horizontal="left" vertical="center" wrapText="1"/>
    </xf>
    <xf numFmtId="0" fontId="57" fillId="24" borderId="14" xfId="0" applyFont="1" applyFill="1" applyBorder="1" applyAlignment="1">
      <alignment horizontal="left" vertical="center" wrapText="1"/>
    </xf>
    <xf numFmtId="0" fontId="57" fillId="24" borderId="8" xfId="0" applyFont="1" applyFill="1" applyBorder="1" applyAlignment="1">
      <alignment horizontal="left" vertical="center" wrapText="1"/>
    </xf>
    <xf numFmtId="0" fontId="57" fillId="24" borderId="9" xfId="0" applyFont="1" applyFill="1" applyBorder="1" applyAlignment="1">
      <alignment horizontal="left" vertical="center" wrapText="1"/>
    </xf>
    <xf numFmtId="0" fontId="57" fillId="24" borderId="15" xfId="0" applyFont="1" applyFill="1" applyBorder="1" applyAlignment="1">
      <alignment horizontal="left" vertical="center" wrapText="1"/>
    </xf>
    <xf numFmtId="0" fontId="57" fillId="24" borderId="2"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10" fillId="3" borderId="7" xfId="1" applyFill="1" applyBorder="1" applyAlignment="1">
      <alignment horizontal="center" vertical="center"/>
    </xf>
    <xf numFmtId="0" fontId="22" fillId="3" borderId="14"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2" xfId="0" applyFont="1" applyFill="1" applyBorder="1" applyAlignment="1">
      <alignment horizontal="center" vertical="center"/>
    </xf>
    <xf numFmtId="0" fontId="30" fillId="8" borderId="1" xfId="0" quotePrefix="1" applyFont="1" applyFill="1" applyBorder="1" applyAlignment="1">
      <alignment horizontal="center" vertical="center"/>
    </xf>
    <xf numFmtId="0" fontId="30" fillId="8" borderId="1" xfId="0" applyFont="1" applyFill="1" applyBorder="1" applyAlignment="1">
      <alignment horizontal="center" vertical="center"/>
    </xf>
    <xf numFmtId="0" fontId="59" fillId="3" borderId="7" xfId="0" applyFont="1" applyFill="1" applyBorder="1" applyAlignment="1">
      <alignment horizontal="center" vertical="center" wrapText="1"/>
    </xf>
    <xf numFmtId="0" fontId="59" fillId="3" borderId="14" xfId="0" applyFont="1" applyFill="1" applyBorder="1" applyAlignment="1">
      <alignment horizontal="center" vertical="center" wrapText="1"/>
    </xf>
    <xf numFmtId="0" fontId="59" fillId="3" borderId="8"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59" fillId="3" borderId="15" xfId="0" applyFont="1" applyFill="1" applyBorder="1" applyAlignment="1">
      <alignment horizontal="center" vertical="center" wrapText="1"/>
    </xf>
    <xf numFmtId="0" fontId="59" fillId="3" borderId="2" xfId="0" applyFont="1" applyFill="1" applyBorder="1" applyAlignment="1">
      <alignment horizontal="center" vertical="center" wrapText="1"/>
    </xf>
    <xf numFmtId="0" fontId="55" fillId="3" borderId="7" xfId="0" applyFont="1" applyFill="1" applyBorder="1" applyAlignment="1">
      <alignment horizontal="center" vertical="center"/>
    </xf>
    <xf numFmtId="0" fontId="55" fillId="3" borderId="14" xfId="0" applyFont="1" applyFill="1" applyBorder="1" applyAlignment="1">
      <alignment horizontal="center" vertical="center"/>
    </xf>
    <xf numFmtId="0" fontId="55" fillId="3" borderId="8" xfId="0" applyFont="1" applyFill="1" applyBorder="1" applyAlignment="1">
      <alignment horizontal="center" vertical="center"/>
    </xf>
    <xf numFmtId="0" fontId="55" fillId="3" borderId="9" xfId="0" applyFont="1" applyFill="1" applyBorder="1" applyAlignment="1">
      <alignment horizontal="center" vertical="center"/>
    </xf>
    <xf numFmtId="0" fontId="55" fillId="3" borderId="15" xfId="0" applyFont="1" applyFill="1" applyBorder="1" applyAlignment="1">
      <alignment horizontal="center" vertical="center"/>
    </xf>
    <xf numFmtId="0" fontId="55" fillId="3" borderId="2" xfId="0" applyFont="1" applyFill="1" applyBorder="1" applyAlignment="1">
      <alignment horizontal="center" vertical="center"/>
    </xf>
    <xf numFmtId="0" fontId="22" fillId="3" borderId="7" xfId="0" applyFont="1" applyFill="1" applyBorder="1" applyAlignment="1">
      <alignment horizontal="center" vertical="center"/>
    </xf>
    <xf numFmtId="0" fontId="31" fillId="17" borderId="0" xfId="0" applyFont="1" applyFill="1" applyAlignment="1">
      <alignment horizontal="center" vertical="center" wrapText="1"/>
    </xf>
    <xf numFmtId="0" fontId="31" fillId="17"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 fillId="4" borderId="1" xfId="0" applyFont="1" applyFill="1" applyBorder="1" applyAlignment="1">
      <alignment horizontal="center"/>
    </xf>
    <xf numFmtId="0" fontId="54" fillId="8" borderId="1" xfId="0" applyFont="1" applyFill="1" applyBorder="1" applyAlignment="1">
      <alignment horizontal="left"/>
    </xf>
    <xf numFmtId="0" fontId="16" fillId="7" borderId="1" xfId="0" applyFont="1" applyFill="1" applyBorder="1" applyAlignment="1">
      <alignment horizontal="left" vertical="center" wrapText="1"/>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18" fillId="8" borderId="7"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vertical="center"/>
    </xf>
    <xf numFmtId="0" fontId="18" fillId="8" borderId="6"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6" xfId="0" applyFont="1" applyFill="1" applyBorder="1" applyAlignment="1">
      <alignment horizontal="center" vertical="center"/>
    </xf>
    <xf numFmtId="0" fontId="18" fillId="8" borderId="3" xfId="0" applyFont="1" applyFill="1" applyBorder="1" applyAlignment="1">
      <alignment horizontal="center" vertical="center"/>
    </xf>
    <xf numFmtId="0" fontId="18" fillId="8" borderId="1" xfId="0" applyFont="1" applyFill="1" applyBorder="1" applyAlignment="1">
      <alignment horizontal="center" vertical="center" wrapText="1"/>
    </xf>
    <xf numFmtId="0" fontId="7" fillId="0" borderId="1" xfId="0" applyFont="1" applyBorder="1" applyAlignment="1">
      <alignment horizontal="left" vertical="center"/>
    </xf>
    <xf numFmtId="0" fontId="2" fillId="11"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37" fillId="17" borderId="0" xfId="0" applyFont="1" applyFill="1" applyAlignment="1">
      <alignment horizontal="center"/>
    </xf>
    <xf numFmtId="0" fontId="2" fillId="1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31" fillId="18" borderId="0" xfId="0" quotePrefix="1" applyFont="1" applyFill="1" applyAlignment="1">
      <alignment horizontal="center" vertical="center" wrapText="1"/>
    </xf>
    <xf numFmtId="0" fontId="31" fillId="18" borderId="0" xfId="0" applyFont="1" applyFill="1" applyAlignment="1">
      <alignment horizontal="center" vertical="center" wrapText="1"/>
    </xf>
    <xf numFmtId="14" fontId="11" fillId="3" borderId="1" xfId="1" quotePrefix="1" applyNumberFormat="1" applyFont="1" applyFill="1" applyBorder="1" applyAlignment="1">
      <alignment horizontal="left"/>
    </xf>
    <xf numFmtId="14" fontId="2" fillId="3" borderId="1" xfId="0" applyNumberFormat="1" applyFont="1" applyFill="1" applyBorder="1" applyAlignment="1">
      <alignment horizontal="left"/>
    </xf>
    <xf numFmtId="0" fontId="14" fillId="2" borderId="1" xfId="0" applyFont="1" applyFill="1" applyBorder="1" applyAlignment="1">
      <alignment horizontal="left" vertical="top"/>
    </xf>
    <xf numFmtId="14" fontId="2" fillId="3" borderId="1" xfId="0" quotePrefix="1" applyNumberFormat="1" applyFont="1" applyFill="1" applyBorder="1" applyAlignment="1">
      <alignment horizontal="left" wrapText="1"/>
    </xf>
    <xf numFmtId="14" fontId="19" fillId="3" borderId="1" xfId="1" applyNumberFormat="1" applyFont="1" applyFill="1" applyBorder="1" applyAlignment="1">
      <alignment horizontal="left"/>
    </xf>
    <xf numFmtId="14" fontId="19" fillId="3" borderId="1" xfId="0" applyNumberFormat="1" applyFont="1" applyFill="1" applyBorder="1" applyAlignment="1">
      <alignment horizontal="left"/>
    </xf>
    <xf numFmtId="14" fontId="2" fillId="0" borderId="1" xfId="0" applyNumberFormat="1" applyFont="1" applyBorder="1" applyAlignment="1">
      <alignment horizontal="center"/>
    </xf>
    <xf numFmtId="0" fontId="6" fillId="2" borderId="4" xfId="0" applyFont="1" applyFill="1" applyBorder="1" applyAlignment="1">
      <alignment horizontal="left"/>
    </xf>
    <xf numFmtId="0" fontId="6" fillId="2" borderId="13" xfId="0" applyFont="1" applyFill="1" applyBorder="1" applyAlignment="1">
      <alignment horizontal="left"/>
    </xf>
    <xf numFmtId="0" fontId="6" fillId="2" borderId="5" xfId="0" applyFont="1" applyFill="1" applyBorder="1" applyAlignment="1">
      <alignment horizontal="left"/>
    </xf>
    <xf numFmtId="0" fontId="7" fillId="0" borderId="4" xfId="0" quotePrefix="1" applyFont="1" applyBorder="1" applyAlignment="1">
      <alignment horizontal="left" wrapText="1"/>
    </xf>
    <xf numFmtId="0" fontId="7" fillId="0" borderId="13" xfId="0" applyFont="1" applyBorder="1" applyAlignment="1">
      <alignment horizontal="left" wrapText="1"/>
    </xf>
    <xf numFmtId="0" fontId="7" fillId="0" borderId="5" xfId="0" applyFont="1" applyBorder="1" applyAlignment="1">
      <alignment horizontal="left" wrapText="1"/>
    </xf>
    <xf numFmtId="14" fontId="2" fillId="3" borderId="1" xfId="0" applyNumberFormat="1" applyFont="1" applyFill="1" applyBorder="1" applyAlignment="1">
      <alignment horizontal="left" wrapText="1"/>
    </xf>
    <xf numFmtId="14" fontId="2" fillId="3" borderId="1" xfId="0" quotePrefix="1" applyNumberFormat="1" applyFont="1" applyFill="1" applyBorder="1" applyAlignment="1">
      <alignment horizontal="left"/>
    </xf>
    <xf numFmtId="0" fontId="2" fillId="3" borderId="4"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0" borderId="1" xfId="0" applyFont="1" applyBorder="1" applyAlignment="1">
      <alignment horizontal="left" vertical="center" wrapText="1"/>
    </xf>
    <xf numFmtId="0" fontId="6" fillId="2" borderId="1" xfId="0" quotePrefix="1" applyFont="1" applyFill="1" applyBorder="1" applyAlignment="1">
      <alignment horizontal="left"/>
    </xf>
    <xf numFmtId="0" fontId="6" fillId="2" borderId="1" xfId="0" applyFont="1" applyFill="1" applyBorder="1" applyAlignment="1">
      <alignment horizontal="left"/>
    </xf>
    <xf numFmtId="0" fontId="7" fillId="0" borderId="1" xfId="0" quotePrefix="1" applyFont="1" applyBorder="1" applyAlignment="1">
      <alignment horizontal="left" vertical="center" wrapText="1"/>
    </xf>
    <xf numFmtId="0" fontId="45" fillId="19" borderId="0" xfId="0" quotePrefix="1" applyFont="1" applyFill="1" applyAlignment="1">
      <alignment horizontal="center" vertical="center" wrapText="1"/>
    </xf>
    <xf numFmtId="0" fontId="43" fillId="20" borderId="1" xfId="0" applyFont="1" applyFill="1" applyBorder="1" applyAlignment="1">
      <alignment horizontal="center" vertical="center" wrapText="1"/>
    </xf>
    <xf numFmtId="0" fontId="7" fillId="0" borderId="4" xfId="0" quotePrefix="1"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vertical="center" wrapText="1"/>
    </xf>
    <xf numFmtId="0" fontId="2" fillId="3" borderId="4" xfId="0" quotePrefix="1" applyFont="1" applyFill="1" applyBorder="1" applyAlignment="1">
      <alignment horizontal="left" vertical="top" wrapText="1"/>
    </xf>
    <xf numFmtId="171" fontId="2" fillId="0" borderId="1" xfId="0" applyNumberFormat="1" applyFont="1" applyBorder="1" applyAlignment="1">
      <alignment horizontal="center" vertical="center"/>
    </xf>
    <xf numFmtId="171" fontId="2"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0" borderId="25" xfId="0" applyFont="1" applyBorder="1" applyAlignment="1">
      <alignment horizontal="center" vertical="center"/>
    </xf>
    <xf numFmtId="166" fontId="2" fillId="0" borderId="1" xfId="3" applyNumberFormat="1" applyFont="1" applyBorder="1" applyAlignment="1">
      <alignment horizontal="center" vertical="center"/>
    </xf>
    <xf numFmtId="166" fontId="2" fillId="0" borderId="22" xfId="3" applyNumberFormat="1"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7" fillId="0" borderId="24" xfId="0" applyFont="1" applyBorder="1" applyAlignment="1">
      <alignment horizontal="center" vertical="center"/>
    </xf>
    <xf numFmtId="166" fontId="2" fillId="0" borderId="17" xfId="3" applyNumberFormat="1" applyFont="1" applyBorder="1" applyAlignment="1">
      <alignment horizontal="center" vertical="center"/>
    </xf>
    <xf numFmtId="173" fontId="2" fillId="0" borderId="18" xfId="3" applyNumberFormat="1" applyFont="1" applyBorder="1" applyAlignment="1">
      <alignment horizontal="center" vertical="center"/>
    </xf>
    <xf numFmtId="173" fontId="2" fillId="0" borderId="20" xfId="3" applyNumberFormat="1" applyFont="1" applyBorder="1" applyAlignment="1">
      <alignment horizontal="center" vertical="center"/>
    </xf>
    <xf numFmtId="173" fontId="2" fillId="0" borderId="23" xfId="3" applyNumberFormat="1" applyFont="1" applyBorder="1" applyAlignment="1">
      <alignment horizontal="center" vertical="center"/>
    </xf>
    <xf numFmtId="171" fontId="2" fillId="0" borderId="25" xfId="0" applyNumberFormat="1" applyFont="1" applyBorder="1" applyAlignment="1">
      <alignment horizontal="center" vertical="center"/>
    </xf>
    <xf numFmtId="0" fontId="2" fillId="0" borderId="4" xfId="0" quotePrefix="1" applyFont="1" applyBorder="1" applyAlignment="1">
      <alignment horizontal="left" vertical="top" wrapText="1"/>
    </xf>
    <xf numFmtId="0" fontId="2" fillId="0" borderId="13" xfId="0" quotePrefix="1" applyFont="1" applyBorder="1" applyAlignment="1">
      <alignment horizontal="left" vertical="top" wrapText="1"/>
    </xf>
    <xf numFmtId="0" fontId="2" fillId="0" borderId="5" xfId="0" quotePrefix="1" applyFont="1" applyBorder="1" applyAlignment="1">
      <alignment horizontal="left" vertical="top" wrapText="1"/>
    </xf>
    <xf numFmtId="0" fontId="6" fillId="2" borderId="4" xfId="0" quotePrefix="1" applyFont="1" applyFill="1" applyBorder="1" applyAlignment="1">
      <alignment horizontal="left"/>
    </xf>
    <xf numFmtId="0" fontId="6" fillId="2" borderId="13" xfId="0" quotePrefix="1" applyFont="1" applyFill="1" applyBorder="1" applyAlignment="1">
      <alignment horizontal="left"/>
    </xf>
    <xf numFmtId="0" fontId="6" fillId="2" borderId="5" xfId="0" quotePrefix="1" applyFont="1" applyFill="1" applyBorder="1" applyAlignment="1">
      <alignment horizontal="left"/>
    </xf>
    <xf numFmtId="0" fontId="7" fillId="0" borderId="13" xfId="0" quotePrefix="1" applyFont="1" applyBorder="1" applyAlignment="1">
      <alignment horizontal="left" vertical="center" wrapText="1"/>
    </xf>
    <xf numFmtId="0" fontId="7" fillId="0" borderId="5" xfId="0" quotePrefix="1" applyFont="1" applyBorder="1" applyAlignment="1">
      <alignment horizontal="left" vertical="center" wrapText="1"/>
    </xf>
    <xf numFmtId="0" fontId="14" fillId="2" borderId="6" xfId="0" applyFont="1" applyFill="1" applyBorder="1" applyAlignment="1">
      <alignment horizontal="left" vertical="top"/>
    </xf>
    <xf numFmtId="0" fontId="14" fillId="2" borderId="12" xfId="0" applyFont="1" applyFill="1" applyBorder="1" applyAlignment="1">
      <alignment horizontal="left" vertical="top"/>
    </xf>
    <xf numFmtId="0" fontId="14" fillId="2" borderId="3" xfId="0" applyFont="1" applyFill="1" applyBorder="1" applyAlignment="1">
      <alignment horizontal="left" vertical="top"/>
    </xf>
    <xf numFmtId="14" fontId="2" fillId="3" borderId="4" xfId="0" quotePrefix="1" applyNumberFormat="1" applyFont="1" applyFill="1" applyBorder="1" applyAlignment="1">
      <alignment horizontal="left" wrapText="1"/>
    </xf>
    <xf numFmtId="14" fontId="2" fillId="3" borderId="13" xfId="0" quotePrefix="1" applyNumberFormat="1" applyFont="1" applyFill="1" applyBorder="1" applyAlignment="1">
      <alignment horizontal="left" wrapText="1"/>
    </xf>
    <xf numFmtId="14" fontId="2" fillId="3" borderId="5" xfId="0" quotePrefix="1" applyNumberFormat="1" applyFont="1" applyFill="1" applyBorder="1" applyAlignment="1">
      <alignment horizontal="left" wrapText="1"/>
    </xf>
    <xf numFmtId="14" fontId="19" fillId="3" borderId="4" xfId="1" applyNumberFormat="1" applyFont="1" applyFill="1" applyBorder="1" applyAlignment="1">
      <alignment horizontal="left"/>
    </xf>
    <xf numFmtId="14" fontId="19" fillId="3" borderId="13" xfId="1" applyNumberFormat="1" applyFont="1" applyFill="1" applyBorder="1" applyAlignment="1">
      <alignment horizontal="left"/>
    </xf>
    <xf numFmtId="14" fontId="19" fillId="3" borderId="5" xfId="1" applyNumberFormat="1" applyFont="1" applyFill="1" applyBorder="1" applyAlignment="1">
      <alignment horizontal="left"/>
    </xf>
    <xf numFmtId="14" fontId="2" fillId="0" borderId="4" xfId="0" applyNumberFormat="1" applyFont="1" applyBorder="1" applyAlignment="1">
      <alignment horizontal="center"/>
    </xf>
    <xf numFmtId="14" fontId="2" fillId="0" borderId="13" xfId="0" applyNumberFormat="1" applyFont="1" applyBorder="1" applyAlignment="1">
      <alignment horizontal="center"/>
    </xf>
    <xf numFmtId="14" fontId="2" fillId="0" borderId="5" xfId="0" applyNumberFormat="1" applyFont="1" applyBorder="1" applyAlignment="1">
      <alignment horizontal="center"/>
    </xf>
    <xf numFmtId="14" fontId="2" fillId="3" borderId="13" xfId="0" quotePrefix="1" applyNumberFormat="1" applyFont="1" applyFill="1" applyBorder="1" applyAlignment="1">
      <alignment horizontal="left"/>
    </xf>
    <xf numFmtId="14" fontId="2" fillId="3" borderId="5" xfId="0" quotePrefix="1" applyNumberFormat="1" applyFont="1" applyFill="1" applyBorder="1" applyAlignment="1">
      <alignment horizontal="left"/>
    </xf>
    <xf numFmtId="14" fontId="11" fillId="3" borderId="13" xfId="1" quotePrefix="1" applyNumberFormat="1" applyFont="1" applyFill="1" applyBorder="1" applyAlignment="1">
      <alignment horizontal="left"/>
    </xf>
    <xf numFmtId="14" fontId="11" fillId="3" borderId="5" xfId="1" quotePrefix="1" applyNumberFormat="1" applyFont="1" applyFill="1" applyBorder="1" applyAlignment="1">
      <alignment horizontal="left"/>
    </xf>
    <xf numFmtId="0" fontId="2" fillId="0" borderId="4" xfId="0" quotePrefix="1" applyFont="1" applyBorder="1" applyAlignment="1">
      <alignment horizontal="left" wrapText="1"/>
    </xf>
    <xf numFmtId="0" fontId="2" fillId="0" borderId="13" xfId="0" quotePrefix="1" applyFont="1" applyBorder="1" applyAlignment="1">
      <alignment horizontal="left" wrapText="1"/>
    </xf>
    <xf numFmtId="0" fontId="2" fillId="0" borderId="5" xfId="0" quotePrefix="1" applyFont="1" applyBorder="1" applyAlignment="1">
      <alignment horizontal="left" wrapText="1"/>
    </xf>
    <xf numFmtId="49" fontId="29" fillId="5" borderId="1" xfId="0" applyNumberFormat="1"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49" fontId="29" fillId="5" borderId="1" xfId="0" quotePrefix="1" applyNumberFormat="1" applyFont="1" applyFill="1" applyBorder="1" applyAlignment="1">
      <alignment horizontal="center" vertical="center" wrapText="1"/>
    </xf>
    <xf numFmtId="14" fontId="46" fillId="3" borderId="1" xfId="1" quotePrefix="1" applyNumberFormat="1" applyFont="1" applyFill="1" applyBorder="1" applyAlignment="1">
      <alignment horizontal="left"/>
    </xf>
    <xf numFmtId="14" fontId="46" fillId="3" borderId="13" xfId="1" quotePrefix="1" applyNumberFormat="1" applyFont="1" applyFill="1" applyBorder="1" applyAlignment="1">
      <alignment horizontal="left"/>
    </xf>
    <xf numFmtId="14" fontId="46" fillId="3" borderId="5" xfId="1" quotePrefix="1" applyNumberFormat="1" applyFont="1" applyFill="1" applyBorder="1" applyAlignment="1">
      <alignment horizontal="left"/>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7" fillId="0" borderId="4" xfId="0" applyFont="1" applyBorder="1" applyAlignment="1">
      <alignment vertical="center" wrapText="1"/>
    </xf>
    <xf numFmtId="0" fontId="7" fillId="0" borderId="13" xfId="0" applyFont="1"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vertical="center" wrapText="1"/>
    </xf>
    <xf numFmtId="0" fontId="2" fillId="0" borderId="13" xfId="0" applyFont="1" applyBorder="1" applyAlignment="1">
      <alignment horizontal="left" wrapText="1"/>
    </xf>
    <xf numFmtId="0" fontId="2" fillId="0" borderId="5" xfId="0" applyFont="1" applyBorder="1" applyAlignment="1">
      <alignment horizontal="left" wrapText="1"/>
    </xf>
    <xf numFmtId="14" fontId="11" fillId="3" borderId="1" xfId="1" applyNumberFormat="1" applyFont="1" applyFill="1" applyBorder="1" applyAlignment="1">
      <alignment horizontal="left"/>
    </xf>
    <xf numFmtId="0" fontId="43" fillId="20" borderId="4" xfId="0" applyFont="1" applyFill="1" applyBorder="1" applyAlignment="1">
      <alignment horizontal="center" vertical="center" wrapText="1"/>
    </xf>
    <xf numFmtId="0" fontId="43" fillId="20"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11">
    <cellStyle name="Check Cell 4 5" xfId="8" xr:uid="{0C6AD66F-F75A-4004-8B5D-DA6615013113}"/>
    <cellStyle name="Comma" xfId="3" builtinId="3"/>
    <cellStyle name="Comma 2" xfId="6" xr:uid="{00000000-0005-0000-0000-000001000000}"/>
    <cellStyle name="Hyperlink" xfId="1" builtinId="8"/>
    <cellStyle name="Normal" xfId="0" builtinId="0"/>
    <cellStyle name="Normal 11" xfId="4" xr:uid="{00000000-0005-0000-0000-000004000000}"/>
    <cellStyle name="Normal 2" xfId="5" xr:uid="{00000000-0005-0000-0000-000005000000}"/>
    <cellStyle name="Normal 3 2 2 13" xfId="7" xr:uid="{EE9FE931-3D2C-4C13-A982-FAAB64C920FE}"/>
    <cellStyle name="Normal 3 2 21" xfId="10" xr:uid="{553428D6-9536-4313-8D7C-062D0E4481CA}"/>
    <cellStyle name="Note 2 24" xfId="9" xr:uid="{F73C4859-378F-4517-A2D4-139225EA412C}"/>
    <cellStyle name="Per cent" xfId="2" builtinId="5"/>
  </cellStyles>
  <dxfs count="5">
    <dxf>
      <font>
        <strike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tint="4.9989318521683403E-2"/>
        <name val="Arial"/>
        <scheme val="none"/>
      </font>
      <fill>
        <patternFill patternType="solid">
          <fgColor indexed="64"/>
          <bgColor theme="7"/>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B2A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externalLink" Target="externalLinks/externalLink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2.xml" Id="rId22" /><Relationship Type="http://schemas.openxmlformats.org/officeDocument/2006/relationships/customXml" Target="/customXML/item2.xml" Id="R930d28778ea44f75"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91169794230151"/>
          <c:y val="4.7872892273061775E-2"/>
          <c:w val="0.83959459901889633"/>
          <c:h val="0.77554394841391328"/>
        </c:manualLayout>
      </c:layout>
      <c:lineChart>
        <c:grouping val="standard"/>
        <c:varyColors val="0"/>
        <c:ser>
          <c:idx val="0"/>
          <c:order val="0"/>
          <c:tx>
            <c:strRef>
              <c:f>'I3.1'!$I$10</c:f>
              <c:strCache>
                <c:ptCount val="1"/>
                <c:pt idx="0">
                  <c:v>Yearly receipts (£m)</c:v>
                </c:pt>
              </c:strCache>
            </c:strRef>
          </c:tx>
          <c:spPr>
            <a:ln w="28575" cap="rnd">
              <a:solidFill>
                <a:schemeClr val="accent4"/>
              </a:solidFill>
              <a:round/>
            </a:ln>
            <a:effectLst/>
          </c:spPr>
          <c:marker>
            <c:symbol val="none"/>
          </c:marker>
          <c:cat>
            <c:numRef>
              <c:f>'I3.1'!$H$22:$H$33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'I3.1'!$I$22:$I$33</c:f>
              <c:numCache>
                <c:formatCode>#,##0;"-"#,##0;"-  ";@</c:formatCode>
                <c:ptCount val="12"/>
                <c:pt idx="0">
                  <c:v>37.091877029782935</c:v>
                </c:pt>
                <c:pt idx="1">
                  <c:v>37.020106479880319</c:v>
                </c:pt>
                <c:pt idx="2">
                  <c:v>34.441206277339788</c:v>
                </c:pt>
                <c:pt idx="3">
                  <c:v>77.007011648418413</c:v>
                </c:pt>
                <c:pt idx="4">
                  <c:v>115.12594502346629</c:v>
                </c:pt>
                <c:pt idx="5">
                  <c:v>138.25629974120719</c:v>
                </c:pt>
                <c:pt idx="6">
                  <c:v>137.2797689992056</c:v>
                </c:pt>
                <c:pt idx="7">
                  <c:v>136.06201101786351</c:v>
                </c:pt>
                <c:pt idx="8">
                  <c:v>140.52869319774288</c:v>
                </c:pt>
                <c:pt idx="9">
                  <c:v>146.50132714366993</c:v>
                </c:pt>
                <c:pt idx="10">
                  <c:v>129.97972038994268</c:v>
                </c:pt>
                <c:pt idx="11">
                  <c:v>139.84882176938154</c:v>
                </c:pt>
              </c:numCache>
            </c:numRef>
          </c:val>
          <c:smooth val="0"/>
          <c:extLst>
            <c:ext xmlns:c16="http://schemas.microsoft.com/office/drawing/2014/chart" uri="{C3380CC4-5D6E-409C-BE32-E72D297353CC}">
              <c16:uniqueId val="{00000000-5A25-4877-BF45-A6D3CF5466DB}"/>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Climate Change Levy Total Receipts (£m)</a:t>
                </a:r>
              </a:p>
            </c:rich>
          </c:tx>
          <c:layout>
            <c:manualLayout>
              <c:xMode val="edge"/>
              <c:yMode val="edge"/>
              <c:x val="1.3174883910009115E-2"/>
              <c:y val="0.2101923436363501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quot;-&quot;#,##0;&quot;-  &quot;;@"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3.9674161541532735E-2"/>
          <c:y val="0.9012030513729643"/>
          <c:w val="0.3038462015385569"/>
          <c:h val="6.3417604608569059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9220375230874"/>
          <c:y val="4.6799628068424019E-2"/>
          <c:w val="0.76885162502835291"/>
          <c:h val="0.78536290969851275"/>
        </c:manualLayout>
      </c:layout>
      <c:lineChart>
        <c:grouping val="standard"/>
        <c:varyColors val="0"/>
        <c:ser>
          <c:idx val="0"/>
          <c:order val="0"/>
          <c:tx>
            <c:strRef>
              <c:f>'I2.4'!$H$10</c:f>
              <c:strCache>
                <c:ptCount val="1"/>
                <c:pt idx="0">
                  <c:v>Mean Non-domestic Consumption (kWh)</c:v>
                </c:pt>
              </c:strCache>
            </c:strRef>
          </c:tx>
          <c:spPr>
            <a:ln w="28575" cap="rnd">
              <a:solidFill>
                <a:schemeClr val="accent4"/>
              </a:solidFill>
              <a:round/>
            </a:ln>
            <a:effectLst/>
          </c:spPr>
          <c:marker>
            <c:symbol val="none"/>
          </c:marker>
          <c:cat>
            <c:numRef>
              <c:f>'I2.4'!$G$11:$G$19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'I2.4'!$H$11:$H$19</c:f>
              <c:numCache>
                <c:formatCode>#,##0</c:formatCode>
                <c:ptCount val="9"/>
                <c:pt idx="0">
                  <c:v>870658</c:v>
                </c:pt>
                <c:pt idx="1">
                  <c:v>833518</c:v>
                </c:pt>
                <c:pt idx="2">
                  <c:v>877067.08481000003</c:v>
                </c:pt>
                <c:pt idx="3">
                  <c:v>871109.16601000004</c:v>
                </c:pt>
                <c:pt idx="4">
                  <c:v>866695.94788999995</c:v>
                </c:pt>
                <c:pt idx="5">
                  <c:v>927122.97871000005</c:v>
                </c:pt>
                <c:pt idx="6">
                  <c:v>884646.08577999996</c:v>
                </c:pt>
                <c:pt idx="7">
                  <c:v>887237.65663999994</c:v>
                </c:pt>
                <c:pt idx="8">
                  <c:v>939493.38575325022</c:v>
                </c:pt>
              </c:numCache>
            </c:numRef>
          </c:val>
          <c:smooth val="0"/>
          <c:extLst>
            <c:ext xmlns:c16="http://schemas.microsoft.com/office/drawing/2014/chart" uri="{C3380CC4-5D6E-409C-BE32-E72D297353CC}">
              <c16:uniqueId val="{00000000-489F-46ED-AF16-3DA461152E8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502867697093416"/>
              <c:y val="0.908717920924796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Average (mean) </a:t>
                </a:r>
                <a:r>
                  <a:rPr lang="en-GB" baseline="0">
                    <a:solidFill>
                      <a:schemeClr val="tx1"/>
                    </a:solidFill>
                    <a:latin typeface="Arial" panose="020B0604020202020204" pitchFamily="34" charset="0"/>
                    <a:cs typeface="Arial" panose="020B0604020202020204" pitchFamily="34" charset="0"/>
                  </a:rPr>
                  <a:t>non-domestic</a:t>
                </a:r>
              </a:p>
              <a:p>
                <a:pPr>
                  <a:defRPr>
                    <a:solidFill>
                      <a:schemeClr val="tx1"/>
                    </a:solidFill>
                    <a:latin typeface="Arial" panose="020B0604020202020204" pitchFamily="34" charset="0"/>
                    <a:cs typeface="Arial" panose="020B0604020202020204" pitchFamily="34" charset="0"/>
                  </a:defRPr>
                </a:pPr>
                <a:r>
                  <a:rPr lang="en-GB" baseline="0">
                    <a:solidFill>
                      <a:schemeClr val="tx1"/>
                    </a:solidFill>
                    <a:latin typeface="Arial" panose="020B0604020202020204" pitchFamily="34" charset="0"/>
                    <a:cs typeface="Arial" panose="020B0604020202020204" pitchFamily="34" charset="0"/>
                  </a:rPr>
                  <a:t>gas consumption</a:t>
                </a:r>
              </a:p>
              <a:p>
                <a:pPr>
                  <a:defRPr>
                    <a:solidFill>
                      <a:schemeClr val="tx1"/>
                    </a:solidFill>
                    <a:latin typeface="Arial" panose="020B0604020202020204" pitchFamily="34" charset="0"/>
                    <a:cs typeface="Arial" panose="020B0604020202020204" pitchFamily="34" charset="0"/>
                  </a:defRPr>
                </a:pPr>
                <a:r>
                  <a:rPr lang="en-GB" baseline="0">
                    <a:solidFill>
                      <a:schemeClr val="tx1"/>
                    </a:solidFill>
                    <a:latin typeface="Arial" panose="020B0604020202020204" pitchFamily="34" charset="0"/>
                    <a:cs typeface="Arial" panose="020B0604020202020204" pitchFamily="34" charset="0"/>
                  </a:rPr>
                  <a:t>(kWh)</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9.6510158452415666E-3"/>
              <c:y val="0.2021479784306534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'I2.5'!$H$11</c:f>
              <c:strCache>
                <c:ptCount val="1"/>
                <c:pt idx="0">
                  <c:v>Coal: Industrial and commercial (thousands tonnes of oil equivalent (ktoe))</c:v>
                </c:pt>
              </c:strCache>
            </c:strRef>
          </c:tx>
          <c:spPr>
            <a:ln w="28575" cap="rnd">
              <a:solidFill>
                <a:schemeClr val="accent4"/>
              </a:solidFill>
              <a:round/>
            </a:ln>
            <a:effectLst/>
          </c:spPr>
          <c:marker>
            <c:symbol val="none"/>
          </c:marker>
          <c:cat>
            <c:numRef>
              <c:f>'I2.5'!$G$12:$G$20</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'I2.5'!$H$12:$H$20</c:f>
              <c:numCache>
                <c:formatCode>0</c:formatCode>
                <c:ptCount val="9"/>
                <c:pt idx="0">
                  <c:v>114.82893913984333</c:v>
                </c:pt>
                <c:pt idx="1">
                  <c:v>129.38185125589408</c:v>
                </c:pt>
                <c:pt idx="2">
                  <c:v>134.92525362968456</c:v>
                </c:pt>
                <c:pt idx="3">
                  <c:v>105.6663889288902</c:v>
                </c:pt>
                <c:pt idx="4">
                  <c:v>126.64645427465449</c:v>
                </c:pt>
                <c:pt idx="5">
                  <c:v>115.79912233352636</c:v>
                </c:pt>
                <c:pt idx="6">
                  <c:v>142.18261194229083</c:v>
                </c:pt>
                <c:pt idx="7">
                  <c:v>108.53777593374203</c:v>
                </c:pt>
                <c:pt idx="8">
                  <c:v>110.05547243356658</c:v>
                </c:pt>
              </c:numCache>
            </c:numRef>
          </c:val>
          <c:smooth val="0"/>
          <c:extLst>
            <c:ext xmlns:c16="http://schemas.microsoft.com/office/drawing/2014/chart" uri="{C3380CC4-5D6E-409C-BE32-E72D297353CC}">
              <c16:uniqueId val="{00000003-EEA8-4CEF-8B68-11FA5B4A4F31}"/>
            </c:ext>
          </c:extLst>
        </c:ser>
        <c:dLbls>
          <c:showLegendKey val="0"/>
          <c:showVal val="0"/>
          <c:showCatName val="0"/>
          <c:showSerName val="0"/>
          <c:showPercent val="0"/>
          <c:showBubbleSize val="0"/>
        </c:dLbls>
        <c:smooth val="0"/>
        <c:axId val="749488912"/>
        <c:axId val="749486616"/>
        <c:extLst/>
      </c:lineChart>
      <c:catAx>
        <c:axId val="74948891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manualLayout>
              <c:xMode val="edge"/>
              <c:yMode val="edge"/>
              <c:x val="0.50846342513234399"/>
              <c:y val="0.9413676703113222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9486616"/>
        <c:crosses val="autoZero"/>
        <c:auto val="1"/>
        <c:lblAlgn val="ctr"/>
        <c:lblOffset val="100"/>
        <c:noMultiLvlLbl val="0"/>
      </c:catAx>
      <c:valAx>
        <c:axId val="749486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Industrial and commercial coal consumption</a:t>
                </a:r>
              </a:p>
              <a:p>
                <a:pPr>
                  <a:defRPr/>
                </a:pPr>
                <a:r>
                  <a:rPr lang="en-GB"/>
                  <a:t>(ktoe)</a:t>
                </a:r>
              </a:p>
            </c:rich>
          </c:tx>
          <c:layout>
            <c:manualLayout>
              <c:xMode val="edge"/>
              <c:yMode val="edge"/>
              <c:x val="7.2673222993063858E-3"/>
              <c:y val="0.158241726929888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9488912"/>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53235467553101"/>
          <c:y val="3.2108137079910878E-2"/>
          <c:w val="0.82481399120795851"/>
          <c:h val="0.81032847750430825"/>
        </c:manualLayout>
      </c:layout>
      <c:lineChart>
        <c:grouping val="standard"/>
        <c:varyColors val="0"/>
        <c:ser>
          <c:idx val="3"/>
          <c:order val="0"/>
          <c:tx>
            <c:strRef>
              <c:f>'I2.6'!$H$11</c:f>
              <c:strCache>
                <c:ptCount val="1"/>
                <c:pt idx="0">
                  <c:v>Petroleum: Industrial and commercial (thousands tonnes of oil equivalent (ktoe))</c:v>
                </c:pt>
              </c:strCache>
            </c:strRef>
          </c:tx>
          <c:spPr>
            <a:ln w="28575" cap="rnd">
              <a:solidFill>
                <a:schemeClr val="accent4"/>
              </a:solidFill>
              <a:round/>
            </a:ln>
            <a:effectLst/>
          </c:spPr>
          <c:marker>
            <c:symbol val="none"/>
          </c:marker>
          <c:cat>
            <c:numRef>
              <c:f>'I2.6'!$G$12:$G$20</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'I2.6'!$H$12:$H$20</c:f>
              <c:numCache>
                <c:formatCode>#,##0</c:formatCode>
                <c:ptCount val="9"/>
                <c:pt idx="0">
                  <c:v>1102.0356698036219</c:v>
                </c:pt>
                <c:pt idx="1">
                  <c:v>1127.0241665840124</c:v>
                </c:pt>
                <c:pt idx="2">
                  <c:v>907.92643213272117</c:v>
                </c:pt>
                <c:pt idx="3">
                  <c:v>877.53512740135147</c:v>
                </c:pt>
                <c:pt idx="4">
                  <c:v>847.8488795757296</c:v>
                </c:pt>
                <c:pt idx="5">
                  <c:v>836.8469629287722</c:v>
                </c:pt>
                <c:pt idx="6">
                  <c:v>828.60066699981689</c:v>
                </c:pt>
                <c:pt idx="7">
                  <c:v>811.96055293083168</c:v>
                </c:pt>
                <c:pt idx="8">
                  <c:v>766.71448588371277</c:v>
                </c:pt>
              </c:numCache>
            </c:numRef>
          </c:val>
          <c:smooth val="0"/>
          <c:extLst>
            <c:ext xmlns:c16="http://schemas.microsoft.com/office/drawing/2014/chart" uri="{C3380CC4-5D6E-409C-BE32-E72D297353CC}">
              <c16:uniqueId val="{00000000-7840-4950-B82A-1F7CED492B13}"/>
            </c:ext>
          </c:extLst>
        </c:ser>
        <c:dLbls>
          <c:showLegendKey val="0"/>
          <c:showVal val="0"/>
          <c:showCatName val="0"/>
          <c:showSerName val="0"/>
          <c:showPercent val="0"/>
          <c:showBubbleSize val="0"/>
        </c:dLbls>
        <c:smooth val="0"/>
        <c:axId val="749488912"/>
        <c:axId val="749486616"/>
        <c:extLst/>
      </c:lineChart>
      <c:catAx>
        <c:axId val="74948891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manualLayout>
              <c:xMode val="edge"/>
              <c:yMode val="edge"/>
              <c:x val="0.51596178436735063"/>
              <c:y val="0.9124323534184249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9486616"/>
        <c:crosses val="autoZero"/>
        <c:auto val="1"/>
        <c:lblAlgn val="ctr"/>
        <c:lblOffset val="100"/>
        <c:noMultiLvlLbl val="0"/>
      </c:catAx>
      <c:valAx>
        <c:axId val="749486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Industrial and commercial petroleum consumption</a:t>
                </a:r>
              </a:p>
              <a:p>
                <a:pPr>
                  <a:defRPr/>
                </a:pPr>
                <a:r>
                  <a:rPr lang="en-GB"/>
                  <a:t>(ktoe)</a:t>
                </a:r>
              </a:p>
            </c:rich>
          </c:tx>
          <c:layout>
            <c:manualLayout>
              <c:xMode val="edge"/>
              <c:yMode val="edge"/>
              <c:x val="1.5590170610017393E-2"/>
              <c:y val="6.064966668486369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9488912"/>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2613199100656"/>
          <c:y val="3.1871385926142026E-2"/>
          <c:w val="0.83238805031732288"/>
          <c:h val="0.69866530036564078"/>
        </c:manualLayout>
      </c:layout>
      <c:lineChart>
        <c:grouping val="standard"/>
        <c:varyColors val="0"/>
        <c:ser>
          <c:idx val="0"/>
          <c:order val="0"/>
          <c:tx>
            <c:v>Industry Sector Emissions</c:v>
          </c:tx>
          <c:spPr>
            <a:ln w="28575" cap="rnd">
              <a:solidFill>
                <a:schemeClr val="accent4"/>
              </a:solidFill>
              <a:round/>
            </a:ln>
            <a:effectLst/>
          </c:spPr>
          <c:marker>
            <c:symbol val="none"/>
          </c:marker>
          <c:cat>
            <c:strRef>
              <c:f>'I1.1'!$H$13:$H$37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'I1.1'!$I$13:$I$37</c:f>
              <c:numCache>
                <c:formatCode>#,##0</c:formatCode>
                <c:ptCount val="25"/>
                <c:pt idx="0">
                  <c:v>21651.123078305125</c:v>
                </c:pt>
                <c:pt idx="1">
                  <c:v>22485.768579764554</c:v>
                </c:pt>
                <c:pt idx="2">
                  <c:v>21609.902325015155</c:v>
                </c:pt>
                <c:pt idx="3">
                  <c:v>23421.519695737934</c:v>
                </c:pt>
                <c:pt idx="4">
                  <c:v>21659.125368792214</c:v>
                </c:pt>
                <c:pt idx="5">
                  <c:v>17472.63676230963</c:v>
                </c:pt>
                <c:pt idx="6">
                  <c:v>13972.225401675298</c:v>
                </c:pt>
                <c:pt idx="7">
                  <c:v>16248.18169125701</c:v>
                </c:pt>
                <c:pt idx="8">
                  <c:v>16788.856561267705</c:v>
                </c:pt>
                <c:pt idx="9">
                  <c:v>16622.105343189851</c:v>
                </c:pt>
                <c:pt idx="10">
                  <c:v>16917.844180605178</c:v>
                </c:pt>
                <c:pt idx="11">
                  <c:v>17178.393715724451</c:v>
                </c:pt>
                <c:pt idx="12">
                  <c:v>15699.05509644023</c:v>
                </c:pt>
                <c:pt idx="13">
                  <c:v>13469.142726022324</c:v>
                </c:pt>
                <c:pt idx="14">
                  <c:v>16036.038091082311</c:v>
                </c:pt>
                <c:pt idx="15">
                  <c:v>15323.652933235921</c:v>
                </c:pt>
                <c:pt idx="16">
                  <c:v>12648.618692889317</c:v>
                </c:pt>
                <c:pt idx="17">
                  <c:v>16380.785389281518</c:v>
                </c:pt>
                <c:pt idx="18">
                  <c:v>15641.7726984529</c:v>
                </c:pt>
                <c:pt idx="19">
                  <c:v>15248.558294363365</c:v>
                </c:pt>
                <c:pt idx="20">
                  <c:v>14193.751662051494</c:v>
                </c:pt>
                <c:pt idx="21">
                  <c:v>13863.698711121837</c:v>
                </c:pt>
                <c:pt idx="22">
                  <c:v>13005.316233505544</c:v>
                </c:pt>
                <c:pt idx="23">
                  <c:v>13688.583430313945</c:v>
                </c:pt>
                <c:pt idx="24">
                  <c:v>12791.006356039778</c:v>
                </c:pt>
              </c:numCache>
            </c:numRef>
          </c:val>
          <c:smooth val="0"/>
          <c:extLst>
            <c:ext xmlns:c16="http://schemas.microsoft.com/office/drawing/2014/chart" uri="{C3380CC4-5D6E-409C-BE32-E72D297353CC}">
              <c16:uniqueId val="{00000000-9C93-4451-AC37-A980CA4434C9}"/>
            </c:ext>
          </c:extLst>
        </c:ser>
        <c:ser>
          <c:idx val="3"/>
          <c:order val="1"/>
          <c:tx>
            <c:v>Base Year</c:v>
          </c:tx>
          <c:spPr>
            <a:ln w="15875" cap="rnd">
              <a:solidFill>
                <a:schemeClr val="bg1">
                  <a:lumMod val="50000"/>
                </a:schemeClr>
              </a:solidFill>
              <a:prstDash val="sysDash"/>
              <a:round/>
            </a:ln>
            <a:effectLst/>
          </c:spPr>
          <c:marker>
            <c:symbol val="none"/>
          </c:marker>
          <c:cat>
            <c:strRef>
              <c:f>'I1.1'!$H$13:$H$37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I1.1'!$I$12,'I1.1'!$I$12,'I1.1'!$I$12,'I1.1'!$I$12,'I1.1'!$I$12,'I1.1'!$I$12,'I1.1'!$I$12,'I1.1'!$I$12,'I1.1'!$I$12,'I1.1'!$I$12,'I1.1'!$I$12,'I1.1'!$I$12,'I1.1'!$I$12,'I1.1'!$I$12,'I1.1'!$I$12,'I1.1'!$I$12,'I1.1'!$I$12,'I1.1'!$I$12,'I1.1'!$I$12,'I1.1'!$I$12,'I1.1'!$I$12,'I1.1'!$I$12,'I1.1'!$I$12,'I1.1'!$I$12,'I1.1'!$I$12)</c:f>
              <c:numCache>
                <c:formatCode>#,##0</c:formatCode>
                <c:ptCount val="25"/>
                <c:pt idx="0">
                  <c:v>21651.123078305125</c:v>
                </c:pt>
                <c:pt idx="1">
                  <c:v>21651.123078305125</c:v>
                </c:pt>
                <c:pt idx="2">
                  <c:v>21651.123078305125</c:v>
                </c:pt>
                <c:pt idx="3">
                  <c:v>21651.123078305125</c:v>
                </c:pt>
                <c:pt idx="4">
                  <c:v>21651.123078305125</c:v>
                </c:pt>
                <c:pt idx="5">
                  <c:v>21651.123078305125</c:v>
                </c:pt>
                <c:pt idx="6">
                  <c:v>21651.123078305125</c:v>
                </c:pt>
                <c:pt idx="7">
                  <c:v>21651.123078305125</c:v>
                </c:pt>
                <c:pt idx="8">
                  <c:v>21651.123078305125</c:v>
                </c:pt>
                <c:pt idx="9">
                  <c:v>21651.123078305125</c:v>
                </c:pt>
                <c:pt idx="10">
                  <c:v>21651.123078305125</c:v>
                </c:pt>
                <c:pt idx="11">
                  <c:v>21651.123078305125</c:v>
                </c:pt>
                <c:pt idx="12">
                  <c:v>21651.123078305125</c:v>
                </c:pt>
                <c:pt idx="13">
                  <c:v>21651.123078305125</c:v>
                </c:pt>
                <c:pt idx="14">
                  <c:v>21651.123078305125</c:v>
                </c:pt>
                <c:pt idx="15">
                  <c:v>21651.123078305125</c:v>
                </c:pt>
                <c:pt idx="16">
                  <c:v>21651.123078305125</c:v>
                </c:pt>
                <c:pt idx="17">
                  <c:v>21651.123078305125</c:v>
                </c:pt>
                <c:pt idx="18">
                  <c:v>21651.123078305125</c:v>
                </c:pt>
                <c:pt idx="19">
                  <c:v>21651.123078305125</c:v>
                </c:pt>
                <c:pt idx="20">
                  <c:v>21651.123078305125</c:v>
                </c:pt>
                <c:pt idx="21">
                  <c:v>21651.123078305125</c:v>
                </c:pt>
                <c:pt idx="22">
                  <c:v>21651.123078305125</c:v>
                </c:pt>
                <c:pt idx="23">
                  <c:v>21651.123078305125</c:v>
                </c:pt>
                <c:pt idx="24">
                  <c:v>21651.123078305125</c:v>
                </c:pt>
              </c:numCache>
            </c:numRef>
          </c:val>
          <c:smooth val="0"/>
          <c:extLst>
            <c:ext xmlns:c16="http://schemas.microsoft.com/office/drawing/2014/chart" uri="{C3380CC4-5D6E-409C-BE32-E72D297353CC}">
              <c16:uniqueId val="{00000001-9C93-4451-AC37-A980CA4434C9}"/>
            </c:ext>
          </c:extLst>
        </c:ser>
        <c:ser>
          <c:idx val="5"/>
          <c:order val="2"/>
          <c:tx>
            <c:v>CCC's 2020 pathway contribution</c:v>
          </c:tx>
          <c:spPr>
            <a:ln w="22225" cap="rnd">
              <a:solidFill>
                <a:schemeClr val="accent4">
                  <a:lumMod val="75000"/>
                </a:schemeClr>
              </a:solidFill>
              <a:prstDash val="dash"/>
              <a:round/>
            </a:ln>
            <a:effectLst/>
          </c:spPr>
          <c:marker>
            <c:symbol val="none"/>
          </c:marker>
          <c:cat>
            <c:strRef>
              <c:f>'I1.1'!$H$13:$H$37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I1.1'!$C$68,'I1.1'!$C$68,'I1.1'!$C$68,'I1.1'!$C$68,'I1.1'!$C$68,'I1.1'!$C$68,'I1.1'!$C$68,'I1.1'!$C$68,'I1.1'!$C$68,'I1.1'!$C$68,'I1.1'!$C$68,'I1.1'!$C$68,'I1.1'!$C$68,'I1.1'!$C$68,'I1.1'!$C$68,'I1.1'!$C$68,'I1.1'!$C$68,'I1.1'!$C$68,'I1.1'!$C$68,'I1.1'!$C$68,'I1.1'!$C$68,'I1.1'!$C$68,'I1.1'!$C$68,'I1.1'!$C$68,'I1.1'!$C$68)</c:f>
            </c:numRef>
          </c:val>
          <c:smooth val="0"/>
          <c:extLst>
            <c:ext xmlns:c16="http://schemas.microsoft.com/office/drawing/2014/chart" uri="{C3380CC4-5D6E-409C-BE32-E72D297353CC}">
              <c16:uniqueId val="{00000002-9C93-4451-AC37-A980CA4434C9}"/>
            </c:ext>
          </c:extLst>
        </c:ser>
        <c:ser>
          <c:idx val="1"/>
          <c:order val="3"/>
          <c:tx>
            <c:v>Linear Trajectory</c:v>
          </c:tx>
          <c:spPr>
            <a:ln w="19050" cap="rnd">
              <a:solidFill>
                <a:schemeClr val="accent2">
                  <a:lumMod val="40000"/>
                  <a:lumOff val="60000"/>
                </a:schemeClr>
              </a:solidFill>
              <a:round/>
            </a:ln>
            <a:effectLst/>
          </c:spPr>
          <c:marker>
            <c:symbol val="none"/>
          </c:marker>
          <c:cat>
            <c:strRef>
              <c:f>'I1.1'!$H$13:$H$37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'I1.1'!$L$13:$L$37</c:f>
              <c:numCache>
                <c:formatCode>#,##0</c:formatCode>
                <c:ptCount val="25"/>
                <c:pt idx="0">
                  <c:v>21651.123078305125</c:v>
                </c:pt>
                <c:pt idx="1">
                  <c:v>21353.130169437445</c:v>
                </c:pt>
                <c:pt idx="2">
                  <c:v>21055.137260569765</c:v>
                </c:pt>
                <c:pt idx="3">
                  <c:v>20757.144351702085</c:v>
                </c:pt>
                <c:pt idx="4">
                  <c:v>20459.151442834405</c:v>
                </c:pt>
                <c:pt idx="5">
                  <c:v>20161.158533966725</c:v>
                </c:pt>
                <c:pt idx="6">
                  <c:v>19863.165625099045</c:v>
                </c:pt>
                <c:pt idx="7">
                  <c:v>19565.172716231365</c:v>
                </c:pt>
                <c:pt idx="8">
                  <c:v>19267.179807363686</c:v>
                </c:pt>
                <c:pt idx="9">
                  <c:v>18969.186898496006</c:v>
                </c:pt>
                <c:pt idx="10">
                  <c:v>18671.193989628326</c:v>
                </c:pt>
                <c:pt idx="11">
                  <c:v>18373.201080760646</c:v>
                </c:pt>
                <c:pt idx="12">
                  <c:v>18075.208171892966</c:v>
                </c:pt>
                <c:pt idx="13">
                  <c:v>17777.215263025286</c:v>
                </c:pt>
                <c:pt idx="14">
                  <c:v>17479.222354157606</c:v>
                </c:pt>
                <c:pt idx="15">
                  <c:v>17181.229445289926</c:v>
                </c:pt>
                <c:pt idx="16">
                  <c:v>16883.236536422246</c:v>
                </c:pt>
                <c:pt idx="17">
                  <c:v>16585.243627554566</c:v>
                </c:pt>
                <c:pt idx="18">
                  <c:v>16287.250718686884</c:v>
                </c:pt>
                <c:pt idx="19">
                  <c:v>15989.257809819203</c:v>
                </c:pt>
                <c:pt idx="20">
                  <c:v>15691.264900951521</c:v>
                </c:pt>
                <c:pt idx="21">
                  <c:v>15393.271992083839</c:v>
                </c:pt>
                <c:pt idx="22">
                  <c:v>15095.279083216157</c:v>
                </c:pt>
                <c:pt idx="23">
                  <c:v>14797.286174348475</c:v>
                </c:pt>
                <c:pt idx="24">
                  <c:v>14499.293265480766</c:v>
                </c:pt>
              </c:numCache>
            </c:numRef>
          </c:val>
          <c:smooth val="0"/>
          <c:extLst>
            <c:ext xmlns:c16="http://schemas.microsoft.com/office/drawing/2014/chart" uri="{C3380CC4-5D6E-409C-BE32-E72D297353CC}">
              <c16:uniqueId val="{00000003-9C93-4451-AC37-A980CA4434C9}"/>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Year</a:t>
                </a:r>
              </a:p>
            </c:rich>
          </c:tx>
          <c:layout>
            <c:manualLayout>
              <c:xMode val="edge"/>
              <c:yMode val="edge"/>
              <c:x val="0.50078979992577388"/>
              <c:y val="0.820774389540243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GHG Emissions (ktCO</a:t>
                </a:r>
                <a:r>
                  <a:rPr lang="en-US" sz="1100" baseline="-25000">
                    <a:solidFill>
                      <a:schemeClr val="tx1"/>
                    </a:solidFill>
                    <a:latin typeface="Arial" panose="020B0604020202020204" pitchFamily="34" charset="0"/>
                    <a:cs typeface="Arial" panose="020B0604020202020204" pitchFamily="34" charset="0"/>
                  </a:rPr>
                  <a:t>2</a:t>
                </a:r>
                <a:r>
                  <a:rPr lang="en-US" sz="1100">
                    <a:solidFill>
                      <a:schemeClr val="tx1"/>
                    </a:solidFill>
                    <a:latin typeface="Arial" panose="020B0604020202020204" pitchFamily="34" charset="0"/>
                    <a:cs typeface="Arial" panose="020B0604020202020204" pitchFamily="34" charset="0"/>
                  </a:rPr>
                  <a:t>e)</a:t>
                </a:r>
              </a:p>
            </c:rich>
          </c:tx>
          <c:layout>
            <c:manualLayout>
              <c:xMode val="edge"/>
              <c:yMode val="edge"/>
              <c:x val="1.7123255046732625E-2"/>
              <c:y val="0.22840515736184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w="3175">
          <a:noFill/>
          <a:prstDash val="solid"/>
        </a:ln>
        <a:effectLst/>
      </c:spPr>
    </c:plotArea>
    <c:legend>
      <c:legendPos val="b"/>
      <c:layout>
        <c:manualLayout>
          <c:xMode val="edge"/>
          <c:yMode val="edge"/>
          <c:x val="1.5799965813483575E-2"/>
          <c:y val="0.89376852628203685"/>
          <c:w val="0.97994116230606354"/>
          <c:h val="6.9911905356700721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7391875558358"/>
          <c:y val="3.1871385926142026E-2"/>
          <c:w val="0.826140302929813"/>
          <c:h val="0.88261672758232268"/>
        </c:manualLayout>
      </c:layout>
      <c:lineChart>
        <c:grouping val="standard"/>
        <c:varyColors val="0"/>
        <c:ser>
          <c:idx val="0"/>
          <c:order val="0"/>
          <c:tx>
            <c:strRef>
              <c:f>'I1.2'!$J$9</c:f>
              <c:strCache>
                <c:ptCount val="1"/>
                <c:pt idx="0">
                  <c:v>Emissions from iron and steel production (ktCO₂e)</c:v>
                </c:pt>
              </c:strCache>
            </c:strRef>
          </c:tx>
          <c:spPr>
            <a:ln w="28575" cap="rnd">
              <a:solidFill>
                <a:schemeClr val="accent4"/>
              </a:solidFill>
              <a:round/>
            </a:ln>
            <a:effectLst/>
          </c:spPr>
          <c:marker>
            <c:symbol val="none"/>
          </c:marker>
          <c:cat>
            <c:strRef>
              <c:f>'I1.2'!$I$11:$I$35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'I1.2'!$J$11:$J$35</c:f>
              <c:numCache>
                <c:formatCode>#,##0</c:formatCode>
                <c:ptCount val="25"/>
                <c:pt idx="0">
                  <c:v>1316.5359104805545</c:v>
                </c:pt>
                <c:pt idx="1">
                  <c:v>2168.9659456760246</c:v>
                </c:pt>
                <c:pt idx="2">
                  <c:v>2200.7807548805481</c:v>
                </c:pt>
                <c:pt idx="3">
                  <c:v>2711.0452383445549</c:v>
                </c:pt>
                <c:pt idx="4">
                  <c:v>1444.1848681891775</c:v>
                </c:pt>
                <c:pt idx="5">
                  <c:v>1340.3292611776767</c:v>
                </c:pt>
                <c:pt idx="6">
                  <c:v>1042.7057691067339</c:v>
                </c:pt>
                <c:pt idx="7">
                  <c:v>1286.287122721591</c:v>
                </c:pt>
                <c:pt idx="8">
                  <c:v>1063.077397696421</c:v>
                </c:pt>
                <c:pt idx="9">
                  <c:v>981.94282235690048</c:v>
                </c:pt>
                <c:pt idx="10">
                  <c:v>1067.4290723379861</c:v>
                </c:pt>
                <c:pt idx="11">
                  <c:v>968.97045938993665</c:v>
                </c:pt>
                <c:pt idx="12">
                  <c:v>942.39157987930537</c:v>
                </c:pt>
                <c:pt idx="13">
                  <c:v>754.98950247679397</c:v>
                </c:pt>
                <c:pt idx="14">
                  <c:v>819.50763402040911</c:v>
                </c:pt>
                <c:pt idx="15">
                  <c:v>746.92370710423086</c:v>
                </c:pt>
                <c:pt idx="16">
                  <c:v>650.05433351445276</c:v>
                </c:pt>
                <c:pt idx="17">
                  <c:v>728.35311851121639</c:v>
                </c:pt>
                <c:pt idx="18">
                  <c:v>714.61713472053964</c:v>
                </c:pt>
                <c:pt idx="19">
                  <c:v>793.97849764265516</c:v>
                </c:pt>
                <c:pt idx="20">
                  <c:v>665.26894083587558</c:v>
                </c:pt>
                <c:pt idx="21">
                  <c:v>626.79688214891428</c:v>
                </c:pt>
                <c:pt idx="22">
                  <c:v>629.6108951265976</c:v>
                </c:pt>
                <c:pt idx="23">
                  <c:v>600.03174564634821</c:v>
                </c:pt>
                <c:pt idx="24">
                  <c:v>549.26006045439226</c:v>
                </c:pt>
              </c:numCache>
            </c:numRef>
          </c:val>
          <c:smooth val="0"/>
          <c:extLst>
            <c:ext xmlns:c16="http://schemas.microsoft.com/office/drawing/2014/chart" uri="{C3380CC4-5D6E-409C-BE32-E72D297353CC}">
              <c16:uniqueId val="{00000004-44A4-429A-96B1-EDF2DD517E8B}"/>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642818957396863"/>
              <c:y val="0.9449374185396013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(ktCO</a:t>
                </a:r>
                <a:r>
                  <a:rPr lang="en-US" baseline="-25000"/>
                  <a:t>2</a:t>
                </a:r>
                <a:r>
                  <a:rPr lang="en-US"/>
                  <a:t>e)</a:t>
                </a:r>
              </a:p>
            </c:rich>
          </c:tx>
          <c:layout>
            <c:manualLayout>
              <c:xMode val="edge"/>
              <c:yMode val="edge"/>
              <c:x val="2.6363308474987773E-2"/>
              <c:y val="0.2837543362736543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w="3175">
          <a:noFill/>
          <a:prstDash val="solid"/>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8581493582391"/>
          <c:y val="6.4206710755501051E-2"/>
          <c:w val="0.8389285714874064"/>
          <c:h val="0.79597539952058183"/>
        </c:manualLayout>
      </c:layout>
      <c:lineChart>
        <c:grouping val="standard"/>
        <c:varyColors val="0"/>
        <c:ser>
          <c:idx val="0"/>
          <c:order val="0"/>
          <c:tx>
            <c:strRef>
              <c:f>'I1.3'!$J$9</c:f>
              <c:strCache>
                <c:ptCount val="1"/>
                <c:pt idx="0">
                  <c:v>Emissions from petroleum refining (ktCO₂e)</c:v>
                </c:pt>
              </c:strCache>
            </c:strRef>
          </c:tx>
          <c:spPr>
            <a:ln w="28575" cap="rnd">
              <a:solidFill>
                <a:schemeClr val="accent4"/>
              </a:solidFill>
              <a:round/>
            </a:ln>
            <a:effectLst/>
          </c:spPr>
          <c:marker>
            <c:symbol val="none"/>
          </c:marker>
          <c:cat>
            <c:strRef>
              <c:f>'I1.3'!$I$11:$I$35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'I1.3'!$J$11:$J$35</c:f>
              <c:numCache>
                <c:formatCode>#,##0</c:formatCode>
                <c:ptCount val="25"/>
                <c:pt idx="0">
                  <c:v>3523.4079706972711</c:v>
                </c:pt>
                <c:pt idx="1">
                  <c:v>3984.8453475083888</c:v>
                </c:pt>
                <c:pt idx="2">
                  <c:v>2873.3471339754046</c:v>
                </c:pt>
                <c:pt idx="3">
                  <c:v>3373.6658955303351</c:v>
                </c:pt>
                <c:pt idx="4">
                  <c:v>2946.023227958633</c:v>
                </c:pt>
                <c:pt idx="5">
                  <c:v>2907.9133856186186</c:v>
                </c:pt>
                <c:pt idx="6">
                  <c:v>3533.2005640713428</c:v>
                </c:pt>
                <c:pt idx="7">
                  <c:v>3202.179288413693</c:v>
                </c:pt>
                <c:pt idx="8">
                  <c:v>3445.0515232514622</c:v>
                </c:pt>
                <c:pt idx="9">
                  <c:v>3646.607573178248</c:v>
                </c:pt>
                <c:pt idx="10">
                  <c:v>3490.8728219146842</c:v>
                </c:pt>
                <c:pt idx="11">
                  <c:v>3616.9920565578323</c:v>
                </c:pt>
                <c:pt idx="12">
                  <c:v>3272.0369957745638</c:v>
                </c:pt>
                <c:pt idx="13">
                  <c:v>3561.408527291027</c:v>
                </c:pt>
                <c:pt idx="14">
                  <c:v>3349.9925939881909</c:v>
                </c:pt>
                <c:pt idx="15">
                  <c:v>3449.8251890506795</c:v>
                </c:pt>
                <c:pt idx="16">
                  <c:v>2782.7788675181787</c:v>
                </c:pt>
                <c:pt idx="17">
                  <c:v>3358.7292388394089</c:v>
                </c:pt>
                <c:pt idx="18">
                  <c:v>2354.8061810192194</c:v>
                </c:pt>
                <c:pt idx="19">
                  <c:v>2406.1957835440435</c:v>
                </c:pt>
                <c:pt idx="20">
                  <c:v>2359.1454184165191</c:v>
                </c:pt>
                <c:pt idx="21">
                  <c:v>2231.3579464433305</c:v>
                </c:pt>
                <c:pt idx="22">
                  <c:v>2279.2319132344355</c:v>
                </c:pt>
                <c:pt idx="23">
                  <c:v>2164.4388028620951</c:v>
                </c:pt>
                <c:pt idx="24">
                  <c:v>1729.948856474994</c:v>
                </c:pt>
              </c:numCache>
            </c:numRef>
          </c:val>
          <c:smooth val="0"/>
          <c:extLst>
            <c:ext xmlns:c16="http://schemas.microsoft.com/office/drawing/2014/chart" uri="{C3380CC4-5D6E-409C-BE32-E72D297353CC}">
              <c16:uniqueId val="{00000000-F3C3-438B-B06E-51DCEA8AECCE}"/>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52580972517313251"/>
              <c:y val="0.91086829973195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GHG Emissions (ktCO</a:t>
                </a:r>
                <a:r>
                  <a:rPr lang="en-US" sz="900" baseline="-25000">
                    <a:solidFill>
                      <a:schemeClr val="tx1"/>
                    </a:solidFill>
                    <a:latin typeface="Arial" panose="020B0604020202020204" pitchFamily="34" charset="0"/>
                    <a:cs typeface="Arial" panose="020B0604020202020204" pitchFamily="34" charset="0"/>
                  </a:rPr>
                  <a:t>2</a:t>
                </a:r>
                <a:r>
                  <a:rPr lang="en-US" sz="900">
                    <a:solidFill>
                      <a:schemeClr val="tx1"/>
                    </a:solidFill>
                    <a:latin typeface="Arial" panose="020B0604020202020204" pitchFamily="34" charset="0"/>
                    <a:cs typeface="Arial" panose="020B0604020202020204" pitchFamily="34" charset="0"/>
                  </a:rPr>
                  <a:t>e)</a:t>
                </a:r>
              </a:p>
            </c:rich>
          </c:tx>
          <c:layout>
            <c:manualLayout>
              <c:xMode val="edge"/>
              <c:yMode val="edge"/>
              <c:x val="1.153933809666996E-2"/>
              <c:y val="0.3309283576396134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w="3175">
          <a:noFill/>
          <a:prstDash val="solid"/>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2126097176083"/>
          <c:y val="6.4206710755501051E-2"/>
          <c:w val="0.83089307623720221"/>
          <c:h val="0.79428996093208415"/>
        </c:manualLayout>
      </c:layout>
      <c:lineChart>
        <c:grouping val="standard"/>
        <c:varyColors val="0"/>
        <c:ser>
          <c:idx val="0"/>
          <c:order val="0"/>
          <c:tx>
            <c:strRef>
              <c:f>'I1.4'!$J$9</c:f>
              <c:strCache>
                <c:ptCount val="1"/>
                <c:pt idx="0">
                  <c:v>Emissions from manufacturing (ktCO₂e)</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'I1.4'!$I$11:$I$35</c15:sqref>
                  </c15:fullRef>
                </c:ext>
              </c:extLst>
              <c:f>'I1.4'!$I$11:$I$35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extLst>
                <c:ext xmlns:c15="http://schemas.microsoft.com/office/drawing/2012/chart" uri="{02D57815-91ED-43cb-92C2-25804820EDAC}">
                  <c15:fullRef>
                    <c15:sqref>'I1.4'!$J$10:$J$35</c15:sqref>
                  </c15:fullRef>
                </c:ext>
              </c:extLst>
              <c:f>'I1.4'!$J$10:$J$34</c:f>
              <c:numCache>
                <c:formatCode>#,##0</c:formatCode>
                <c:ptCount val="25"/>
                <c:pt idx="0">
                  <c:v>4631.8661836473566</c:v>
                </c:pt>
                <c:pt idx="1">
                  <c:v>4631.8661836473575</c:v>
                </c:pt>
                <c:pt idx="2">
                  <c:v>3795.887219160481</c:v>
                </c:pt>
                <c:pt idx="3">
                  <c:v>3619.7181396152519</c:v>
                </c:pt>
                <c:pt idx="4">
                  <c:v>3697.0751634096268</c:v>
                </c:pt>
                <c:pt idx="5">
                  <c:v>4033.910278021604</c:v>
                </c:pt>
                <c:pt idx="6">
                  <c:v>3970.1353737940808</c:v>
                </c:pt>
                <c:pt idx="7">
                  <c:v>3528.0125812622382</c:v>
                </c:pt>
                <c:pt idx="8">
                  <c:v>3510.7815185365362</c:v>
                </c:pt>
                <c:pt idx="9">
                  <c:v>3389.7198048309865</c:v>
                </c:pt>
                <c:pt idx="10">
                  <c:v>3622.8350832087667</c:v>
                </c:pt>
                <c:pt idx="11">
                  <c:v>3517.5431765550165</c:v>
                </c:pt>
                <c:pt idx="12">
                  <c:v>3267.4987808988058</c:v>
                </c:pt>
                <c:pt idx="13">
                  <c:v>2820.0278800189153</c:v>
                </c:pt>
                <c:pt idx="14">
                  <c:v>2416.9686888544074</c:v>
                </c:pt>
                <c:pt idx="15">
                  <c:v>2786.9761816490795</c:v>
                </c:pt>
                <c:pt idx="16">
                  <c:v>2620.3363955483401</c:v>
                </c:pt>
                <c:pt idx="17">
                  <c:v>2576.9226473228919</c:v>
                </c:pt>
                <c:pt idx="18">
                  <c:v>2608.1001013193359</c:v>
                </c:pt>
                <c:pt idx="19">
                  <c:v>2567.3713418159409</c:v>
                </c:pt>
                <c:pt idx="20">
                  <c:v>2517.1591629566619</c:v>
                </c:pt>
                <c:pt idx="21">
                  <c:v>2609.4957979261731</c:v>
                </c:pt>
                <c:pt idx="22">
                  <c:v>2795.5427690585252</c:v>
                </c:pt>
                <c:pt idx="23">
                  <c:v>2703.6392579892481</c:v>
                </c:pt>
                <c:pt idx="24">
                  <c:v>2511.5868528036199</c:v>
                </c:pt>
              </c:numCache>
            </c:numRef>
          </c:val>
          <c:smooth val="0"/>
          <c:extLst>
            <c:ext xmlns:c16="http://schemas.microsoft.com/office/drawing/2014/chart" uri="{C3380CC4-5D6E-409C-BE32-E72D297353CC}">
              <c16:uniqueId val="{00000000-CF5E-47B2-B47B-C2DE6860F19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50282622271763022"/>
              <c:y val="0.90518878784160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GHG Emissions (ktCO</a:t>
                </a:r>
                <a:r>
                  <a:rPr lang="en-US" sz="900" baseline="-25000">
                    <a:solidFill>
                      <a:schemeClr val="tx1"/>
                    </a:solidFill>
                    <a:latin typeface="Arial" panose="020B0604020202020204" pitchFamily="34" charset="0"/>
                    <a:cs typeface="Arial" panose="020B0604020202020204" pitchFamily="34" charset="0"/>
                  </a:rPr>
                  <a:t>2</a:t>
                </a:r>
                <a:r>
                  <a:rPr lang="en-US" sz="900">
                    <a:solidFill>
                      <a:schemeClr val="tx1"/>
                    </a:solidFill>
                    <a:latin typeface="Arial" panose="020B0604020202020204" pitchFamily="34" charset="0"/>
                    <a:cs typeface="Arial" panose="020B0604020202020204" pitchFamily="34" charset="0"/>
                  </a:rPr>
                  <a:t>e)</a:t>
                </a:r>
              </a:p>
            </c:rich>
          </c:tx>
          <c:layout>
            <c:manualLayout>
              <c:xMode val="edge"/>
              <c:yMode val="edge"/>
              <c:x val="1.7819885338330066E-2"/>
              <c:y val="0.2467719550215601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w="3175">
          <a:noFill/>
          <a:prstDash val="solid"/>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901288229882"/>
          <c:y val="5.5555519177566411E-2"/>
          <c:w val="0.82782396285866455"/>
          <c:h val="0.74421789381590464"/>
        </c:manualLayout>
      </c:layout>
      <c:barChart>
        <c:barDir val="col"/>
        <c:grouping val="clustered"/>
        <c:varyColors val="0"/>
        <c:ser>
          <c:idx val="0"/>
          <c:order val="0"/>
          <c:spPr>
            <a:solidFill>
              <a:schemeClr val="accent4"/>
            </a:solidFill>
            <a:ln>
              <a:solidFill>
                <a:schemeClr val="tx1"/>
              </a:solidFill>
            </a:ln>
            <a:effectLst/>
          </c:spPr>
          <c:invertIfNegative val="0"/>
          <c:cat>
            <c:numRef>
              <c:f>'I3.2'!$G$11:$G$18</c:f>
              <c:numCache>
                <c:formatCode>General</c:formatCode>
                <c:ptCount val="8"/>
                <c:pt idx="0">
                  <c:v>2013</c:v>
                </c:pt>
                <c:pt idx="1">
                  <c:v>2014</c:v>
                </c:pt>
                <c:pt idx="2">
                  <c:v>2015</c:v>
                </c:pt>
                <c:pt idx="3">
                  <c:v>2016</c:v>
                </c:pt>
                <c:pt idx="4">
                  <c:v>2017</c:v>
                </c:pt>
                <c:pt idx="5">
                  <c:v>2018</c:v>
                </c:pt>
                <c:pt idx="6">
                  <c:v>2019</c:v>
                </c:pt>
                <c:pt idx="7">
                  <c:v>2020</c:v>
                </c:pt>
              </c:numCache>
            </c:numRef>
          </c:cat>
          <c:val>
            <c:numRef>
              <c:f>'I3.2'!$H$11:$H$18</c:f>
              <c:numCache>
                <c:formatCode>General</c:formatCode>
                <c:ptCount val="8"/>
                <c:pt idx="0">
                  <c:v>418</c:v>
                </c:pt>
                <c:pt idx="1">
                  <c:v>419</c:v>
                </c:pt>
                <c:pt idx="2">
                  <c:v>390</c:v>
                </c:pt>
                <c:pt idx="3">
                  <c:v>407</c:v>
                </c:pt>
                <c:pt idx="4">
                  <c:v>410</c:v>
                </c:pt>
                <c:pt idx="5">
                  <c:v>486</c:v>
                </c:pt>
                <c:pt idx="6">
                  <c:v>475</c:v>
                </c:pt>
                <c:pt idx="7">
                  <c:v>467</c:v>
                </c:pt>
              </c:numCache>
            </c:numRef>
          </c:val>
          <c:extLst>
            <c:ext xmlns:c16="http://schemas.microsoft.com/office/drawing/2014/chart" uri="{C3380CC4-5D6E-409C-BE32-E72D297353CC}">
              <c16:uniqueId val="{00000000-A7E5-4538-BA9C-71B6C885F2F0}"/>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2976703447925411"/>
              <c:y val="0.8707218295665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Number of CCAs</a:t>
                </a:r>
              </a:p>
            </c:rich>
          </c:tx>
          <c:layout>
            <c:manualLayout>
              <c:xMode val="edge"/>
              <c:yMode val="edge"/>
              <c:x val="2.7146476898669537E-2"/>
              <c:y val="0.303748085243610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12445096110357"/>
          <c:y val="5.5555519177566411E-2"/>
          <c:w val="0.6756895516780147"/>
          <c:h val="0.74421789381590464"/>
        </c:manualLayout>
      </c:layout>
      <c:barChart>
        <c:barDir val="col"/>
        <c:grouping val="stacked"/>
        <c:varyColors val="0"/>
        <c:ser>
          <c:idx val="0"/>
          <c:order val="0"/>
          <c:tx>
            <c:strRef>
              <c:f>'I3.3'!$K$10</c:f>
              <c:strCache>
                <c:ptCount val="1"/>
                <c:pt idx="0">
                  <c:v> Total carbon emitted (tCO₂e) </c:v>
                </c:pt>
              </c:strCache>
            </c:strRef>
          </c:tx>
          <c:spPr>
            <a:solidFill>
              <a:schemeClr val="accent2">
                <a:lumMod val="75000"/>
              </a:schemeClr>
            </a:solidFill>
            <a:ln>
              <a:solidFill>
                <a:schemeClr val="tx1"/>
              </a:solidFill>
            </a:ln>
            <a:effectLst/>
          </c:spPr>
          <c:invertIfNegative val="0"/>
          <c:cat>
            <c:strRef>
              <c:extLst>
                <c:ext xmlns:c15="http://schemas.microsoft.com/office/drawing/2012/chart" uri="{02D57815-91ED-43cb-92C2-25804820EDAC}">
                  <c15:fullRef>
                    <c15:sqref>'I3.3'!$J$11:$J$16</c15:sqref>
                  </c15:fullRef>
                </c:ext>
              </c:extLst>
              <c:f>('I3.3'!$J$11,'I3.3'!$J$13,'I3.3'!$J$15)</c:f>
              <c:strCache>
                <c:ptCount val="3"/>
                <c:pt idx="0">
                  <c:v>TP1</c:v>
                </c:pt>
                <c:pt idx="1">
                  <c:v>TP2</c:v>
                </c:pt>
                <c:pt idx="2">
                  <c:v>TP3</c:v>
                </c:pt>
              </c:strCache>
            </c:strRef>
          </c:cat>
          <c:val>
            <c:numRef>
              <c:extLst>
                <c:ext xmlns:c15="http://schemas.microsoft.com/office/drawing/2012/chart" uri="{02D57815-91ED-43cb-92C2-25804820EDAC}">
                  <c15:fullRef>
                    <c15:sqref>'I3.3'!$K$11:$K$16</c15:sqref>
                  </c15:fullRef>
                </c:ext>
              </c:extLst>
              <c:f>('I3.3'!$K$11,'I3.3'!$K$13,'I3.3'!$K$15)</c:f>
              <c:numCache>
                <c:formatCode>[$-10809]#,##0;\(#,##0\)</c:formatCode>
                <c:ptCount val="3"/>
                <c:pt idx="0">
                  <c:v>14870564.9570264</c:v>
                </c:pt>
                <c:pt idx="1" formatCode="_-* #,##0_-;\-* #,##0_-;_-* &quot;-&quot;??_-;_-@_-">
                  <c:v>8990051.0183844175</c:v>
                </c:pt>
                <c:pt idx="2" formatCode="_-* #,##0_-;\-* #,##0_-;_-* &quot;-&quot;??_-;_-@_-">
                  <c:v>8263117.355304678</c:v>
                </c:pt>
              </c:numCache>
            </c:numRef>
          </c:val>
          <c:extLst>
            <c:ext xmlns:c16="http://schemas.microsoft.com/office/drawing/2014/chart" uri="{C3380CC4-5D6E-409C-BE32-E72D297353CC}">
              <c16:uniqueId val="{00000000-E4CA-4D6A-8C6A-4EBFE8272D0E}"/>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3186838390692592"/>
              <c:y val="0.8707218295665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Total carbon emitted (tCO</a:t>
                </a:r>
                <a:r>
                  <a:rPr lang="en-GB" baseline="-25000">
                    <a:solidFill>
                      <a:schemeClr val="tx1"/>
                    </a:solidFill>
                    <a:latin typeface="Arial" panose="020B0604020202020204" pitchFamily="34" charset="0"/>
                    <a:cs typeface="Arial" panose="020B0604020202020204" pitchFamily="34" charset="0"/>
                  </a:rPr>
                  <a:t>2</a:t>
                </a:r>
                <a:r>
                  <a:rPr lang="en-GB">
                    <a:solidFill>
                      <a:schemeClr val="tx1"/>
                    </a:solidFill>
                    <a:latin typeface="Arial" panose="020B0604020202020204" pitchFamily="34" charset="0"/>
                    <a:cs typeface="Arial" panose="020B0604020202020204" pitchFamily="34" charset="0"/>
                  </a:rPr>
                  <a:t>e)</a:t>
                </a:r>
              </a:p>
            </c:rich>
          </c:tx>
          <c:layout>
            <c:manualLayout>
              <c:xMode val="edge"/>
              <c:yMode val="edge"/>
              <c:x val="1.0804815264938008E-2"/>
              <c:y val="0.211897667327085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10809]#,##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87766642757868"/>
          <c:y val="5.5555519177566411E-2"/>
          <c:w val="0.66893647413049317"/>
          <c:h val="0.74421789381590464"/>
        </c:manualLayout>
      </c:layout>
      <c:barChart>
        <c:barDir val="col"/>
        <c:grouping val="stacked"/>
        <c:varyColors val="0"/>
        <c:ser>
          <c:idx val="0"/>
          <c:order val="0"/>
          <c:tx>
            <c:v>Average emissions per facility (tCO2e)</c:v>
          </c:tx>
          <c:spPr>
            <a:solidFill>
              <a:schemeClr val="accent4">
                <a:lumMod val="75000"/>
              </a:schemeClr>
            </a:solidFill>
            <a:ln>
              <a:solidFill>
                <a:schemeClr val="tx1"/>
              </a:solidFill>
            </a:ln>
            <a:effectLst/>
          </c:spPr>
          <c:invertIfNegative val="0"/>
          <c:cat>
            <c:strRef>
              <c:extLst>
                <c:ext xmlns:c15="http://schemas.microsoft.com/office/drawing/2012/chart" uri="{02D57815-91ED-43cb-92C2-25804820EDAC}">
                  <c15:fullRef>
                    <c15:sqref>'I3.3'!$J$11:$J$16</c15:sqref>
                  </c15:fullRef>
                </c:ext>
              </c:extLst>
              <c:f>('I3.3'!$J$11,'I3.3'!$J$13,'I3.3'!$J$15)</c:f>
              <c:strCache>
                <c:ptCount val="3"/>
                <c:pt idx="0">
                  <c:v>TP1</c:v>
                </c:pt>
                <c:pt idx="1">
                  <c:v>TP2</c:v>
                </c:pt>
                <c:pt idx="2">
                  <c:v>TP3</c:v>
                </c:pt>
              </c:strCache>
            </c:strRef>
          </c:cat>
          <c:val>
            <c:numRef>
              <c:extLst>
                <c:ext xmlns:c15="http://schemas.microsoft.com/office/drawing/2012/chart" uri="{02D57815-91ED-43cb-92C2-25804820EDAC}">
                  <c15:fullRef>
                    <c15:sqref>'I3.3'!$L$11:$L$16</c15:sqref>
                  </c15:fullRef>
                </c:ext>
              </c:extLst>
              <c:f>('I3.3'!$L$11,'I3.3'!$L$13,'I3.3'!$L$15)</c:f>
              <c:numCache>
                <c:formatCode>[$-10809]#,##0;\(#,##0\)</c:formatCode>
                <c:ptCount val="3"/>
                <c:pt idx="0">
                  <c:v>37410.226306984652</c:v>
                </c:pt>
                <c:pt idx="1" formatCode="#,##0_ ;\-#,##0\ ">
                  <c:v>24037.569567872775</c:v>
                </c:pt>
                <c:pt idx="2" formatCode="#,##0_ ;\-#,##0\ ">
                  <c:v>19791.897857017193</c:v>
                </c:pt>
              </c:numCache>
            </c:numRef>
          </c:val>
          <c:extLst>
            <c:ext xmlns:c16="http://schemas.microsoft.com/office/drawing/2014/chart" uri="{C3380CC4-5D6E-409C-BE32-E72D297353CC}">
              <c16:uniqueId val="{00000000-9C5B-4320-9766-4907C70A06FB}"/>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3186838390692592"/>
              <c:y val="0.8707218295665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Average carbon emissions per participant facility (tCO</a:t>
                </a:r>
                <a:r>
                  <a:rPr lang="en-GB" sz="1000" b="0" i="0" u="none" strike="noStrike" baseline="-25000">
                    <a:effectLst/>
                  </a:rPr>
                  <a:t>2</a:t>
                </a:r>
                <a:r>
                  <a:rPr lang="en-GB">
                    <a:solidFill>
                      <a:schemeClr val="tx1"/>
                    </a:solidFill>
                    <a:latin typeface="Arial" panose="020B0604020202020204" pitchFamily="34" charset="0"/>
                    <a:cs typeface="Arial" panose="020B0604020202020204" pitchFamily="34" charset="0"/>
                  </a:rPr>
                  <a:t>e)</a:t>
                </a:r>
              </a:p>
            </c:rich>
          </c:tx>
          <c:layout>
            <c:manualLayout>
              <c:xMode val="edge"/>
              <c:yMode val="edge"/>
              <c:x val="2.5255390557319353E-2"/>
              <c:y val="8.974181502565042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10809]#,##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'I3.4'!$H$11</c:f>
              <c:strCache>
                <c:ptCount val="1"/>
                <c:pt idx="0">
                  <c:v>Grant offered (£)</c:v>
                </c:pt>
              </c:strCache>
            </c:strRef>
          </c:tx>
          <c:spPr>
            <a:solidFill>
              <a:schemeClr val="accent4"/>
            </a:solidFill>
            <a:ln>
              <a:solidFill>
                <a:schemeClr val="tx1"/>
              </a:solidFill>
            </a:ln>
            <a:effectLst/>
          </c:spPr>
          <c:invertIfNegative val="0"/>
          <c:cat>
            <c:numRef>
              <c:f>'I3.4'!$G$12:$G$13</c:f>
              <c:numCache>
                <c:formatCode>General</c:formatCode>
                <c:ptCount val="2"/>
                <c:pt idx="0">
                  <c:v>2021</c:v>
                </c:pt>
                <c:pt idx="1">
                  <c:v>2022</c:v>
                </c:pt>
              </c:numCache>
            </c:numRef>
          </c:cat>
          <c:val>
            <c:numRef>
              <c:f>'I3.4'!$H$12:$H$13</c:f>
              <c:numCache>
                <c:formatCode>"£"#,##0_);[Red]\("£"#,##0\)</c:formatCode>
                <c:ptCount val="2"/>
                <c:pt idx="0">
                  <c:v>3000000</c:v>
                </c:pt>
                <c:pt idx="1">
                  <c:v>950281</c:v>
                </c:pt>
              </c:numCache>
            </c:numRef>
          </c:val>
          <c:extLst>
            <c:ext xmlns:c16="http://schemas.microsoft.com/office/drawing/2014/chart" uri="{C3380CC4-5D6E-409C-BE32-E72D297353CC}">
              <c16:uniqueId val="{00000000-49D9-4EC0-A3E9-16143643F79E}"/>
            </c:ext>
          </c:extLst>
        </c:ser>
        <c:dLbls>
          <c:showLegendKey val="0"/>
          <c:showVal val="0"/>
          <c:showCatName val="0"/>
          <c:showSerName val="0"/>
          <c:showPercent val="0"/>
          <c:showBubbleSize val="0"/>
        </c:dLbls>
        <c:gapWidth val="219"/>
        <c:overlap val="-27"/>
        <c:axId val="451978856"/>
        <c:axId val="451981480"/>
      </c:barChart>
      <c:catAx>
        <c:axId val="4519788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981480"/>
        <c:crosses val="autoZero"/>
        <c:auto val="1"/>
        <c:lblAlgn val="ctr"/>
        <c:lblOffset val="100"/>
        <c:noMultiLvlLbl val="0"/>
      </c:catAx>
      <c:valAx>
        <c:axId val="451981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ysClr val="windowText" lastClr="000000"/>
                    </a:solidFill>
                    <a:latin typeface="Arial" panose="020B0604020202020204" pitchFamily="34" charset="0"/>
                    <a:cs typeface="Arial" panose="020B0604020202020204" pitchFamily="34" charset="0"/>
                  </a:rPr>
                  <a:t>Total Grant offered to Welsh projects </a:t>
                </a:r>
              </a:p>
              <a:p>
                <a:pPr>
                  <a:defRPr/>
                </a:pPr>
                <a:r>
                  <a:rPr lang="en-GB">
                    <a:solidFill>
                      <a:sysClr val="windowText" lastClr="000000"/>
                    </a:solidFill>
                    <a:latin typeface="Arial" panose="020B0604020202020204" pitchFamily="34" charset="0"/>
                    <a:cs typeface="Arial" panose="020B0604020202020204" pitchFamily="34" charset="0"/>
                  </a:rPr>
                  <a:t>under the Industrial Energy Transformation Fund (£)</a:t>
                </a:r>
              </a:p>
            </c:rich>
          </c:tx>
          <c:layout>
            <c:manualLayout>
              <c:xMode val="edge"/>
              <c:yMode val="edge"/>
              <c:x val="5.9120868037101839E-3"/>
              <c:y val="9.348232858517377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978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57963753257684"/>
          <c:y val="5.5555519177566411E-2"/>
          <c:w val="0.75023448939014292"/>
          <c:h val="0.75118658948119288"/>
        </c:manualLayout>
      </c:layout>
      <c:barChart>
        <c:barDir val="col"/>
        <c:grouping val="clustered"/>
        <c:varyColors val="0"/>
        <c:ser>
          <c:idx val="0"/>
          <c:order val="0"/>
          <c:tx>
            <c:v>Welsh Projects funding</c:v>
          </c:tx>
          <c:spPr>
            <a:solidFill>
              <a:schemeClr val="accent4"/>
            </a:solidFill>
            <a:ln>
              <a:solidFill>
                <a:schemeClr val="tx1"/>
              </a:solidFill>
            </a:ln>
            <a:effectLst/>
          </c:spPr>
          <c:invertIfNegative val="0"/>
          <c:cat>
            <c:numRef>
              <c:f>'I3.5'!$G$12:$G$13</c:f>
              <c:numCache>
                <c:formatCode>General</c:formatCode>
                <c:ptCount val="2"/>
                <c:pt idx="0">
                  <c:v>2019</c:v>
                </c:pt>
                <c:pt idx="1">
                  <c:v>2020</c:v>
                </c:pt>
              </c:numCache>
            </c:numRef>
          </c:cat>
          <c:val>
            <c:numRef>
              <c:f>'I3.5'!$H$12:$H$13</c:f>
              <c:numCache>
                <c:formatCode>#,##0</c:formatCode>
                <c:ptCount val="2"/>
                <c:pt idx="0">
                  <c:v>207309</c:v>
                </c:pt>
                <c:pt idx="1">
                  <c:v>0</c:v>
                </c:pt>
              </c:numCache>
            </c:numRef>
          </c:val>
          <c:extLst>
            <c:ext xmlns:c16="http://schemas.microsoft.com/office/drawing/2014/chart" uri="{C3380CC4-5D6E-409C-BE32-E72D297353CC}">
              <c16:uniqueId val="{00000002-6D94-4A7A-9599-2D2702A90BE6}"/>
            </c:ext>
          </c:extLst>
        </c:ser>
        <c:ser>
          <c:idx val="1"/>
          <c:order val="1"/>
          <c:tx>
            <c:v>All projects</c:v>
          </c:tx>
          <c:spPr>
            <a:solidFill>
              <a:schemeClr val="accent4">
                <a:lumMod val="75000"/>
              </a:schemeClr>
            </a:solidFill>
            <a:ln>
              <a:solidFill>
                <a:schemeClr val="tx1"/>
              </a:solidFill>
            </a:ln>
            <a:effectLst/>
          </c:spPr>
          <c:invertIfNegative val="0"/>
          <c:cat>
            <c:numRef>
              <c:f>'I3.5'!$G$12:$G$13</c:f>
              <c:numCache>
                <c:formatCode>General</c:formatCode>
                <c:ptCount val="2"/>
                <c:pt idx="0">
                  <c:v>2019</c:v>
                </c:pt>
                <c:pt idx="1">
                  <c:v>2020</c:v>
                </c:pt>
              </c:numCache>
            </c:numRef>
          </c:cat>
          <c:val>
            <c:numRef>
              <c:f>'I3.5'!$I$12:$I$13</c:f>
              <c:numCache>
                <c:formatCode>#,##0</c:formatCode>
                <c:ptCount val="2"/>
                <c:pt idx="0">
                  <c:v>2525294</c:v>
                </c:pt>
                <c:pt idx="1">
                  <c:v>7418930.46</c:v>
                </c:pt>
              </c:numCache>
            </c:numRef>
          </c:val>
          <c:extLst>
            <c:ext xmlns:c16="http://schemas.microsoft.com/office/drawing/2014/chart" uri="{C3380CC4-5D6E-409C-BE32-E72D297353CC}">
              <c16:uniqueId val="{00000003-6D94-4A7A-9599-2D2702A90BE6}"/>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6341302963750428"/>
              <c:y val="0.861677781125944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Grant Funding (£)</a:t>
                </a:r>
              </a:p>
            </c:rich>
          </c:tx>
          <c:layout>
            <c:manualLayout>
              <c:xMode val="edge"/>
              <c:yMode val="edge"/>
              <c:x val="3.053377650333753E-2"/>
              <c:y val="0.283204477489094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9674161541532735E-2"/>
          <c:y val="0.9012030513729643"/>
          <c:w val="0.39572387442903706"/>
          <c:h val="5.557326675628961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06761697797254"/>
          <c:y val="3.6668165370209005E-2"/>
          <c:w val="0.7761442951983194"/>
          <c:h val="0.79051570326990439"/>
        </c:manualLayout>
      </c:layout>
      <c:lineChart>
        <c:grouping val="standard"/>
        <c:varyColors val="0"/>
        <c:ser>
          <c:idx val="0"/>
          <c:order val="0"/>
          <c:tx>
            <c:strRef>
              <c:f>'I2.1'!$H$10</c:f>
              <c:strCache>
                <c:ptCount val="1"/>
                <c:pt idx="0">
                  <c:v>Total verified emissions (tonnes CO₂e)</c:v>
                </c:pt>
              </c:strCache>
            </c:strRef>
          </c:tx>
          <c:spPr>
            <a:ln w="28575" cap="rnd">
              <a:solidFill>
                <a:schemeClr val="accent4"/>
              </a:solidFill>
              <a:round/>
            </a:ln>
            <a:effectLst/>
          </c:spPr>
          <c:marker>
            <c:symbol val="none"/>
          </c:marker>
          <c:cat>
            <c:numRef>
              <c:f>'I2.1'!$G$12:$G$25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'I2.1'!$H$12:$H$25</c:f>
              <c:numCache>
                <c:formatCode>#,##0_ ;\-#,##0\ </c:formatCode>
                <c:ptCount val="14"/>
                <c:pt idx="0">
                  <c:v>25829006</c:v>
                </c:pt>
                <c:pt idx="1">
                  <c:v>21197140</c:v>
                </c:pt>
                <c:pt idx="2">
                  <c:v>23380398</c:v>
                </c:pt>
                <c:pt idx="3">
                  <c:v>21999216</c:v>
                </c:pt>
                <c:pt idx="4">
                  <c:v>24285670</c:v>
                </c:pt>
                <c:pt idx="5">
                  <c:v>29100041</c:v>
                </c:pt>
                <c:pt idx="6">
                  <c:v>25958667</c:v>
                </c:pt>
                <c:pt idx="7">
                  <c:v>25274427</c:v>
                </c:pt>
                <c:pt idx="8">
                  <c:v>26928604</c:v>
                </c:pt>
                <c:pt idx="9">
                  <c:v>20985418</c:v>
                </c:pt>
                <c:pt idx="10">
                  <c:v>17942480</c:v>
                </c:pt>
                <c:pt idx="11">
                  <c:v>17801941</c:v>
                </c:pt>
                <c:pt idx="12">
                  <c:v>15066250</c:v>
                </c:pt>
                <c:pt idx="13">
                  <c:v>16587156</c:v>
                </c:pt>
              </c:numCache>
            </c:numRef>
          </c:val>
          <c:smooth val="0"/>
          <c:extLst>
            <c:ext xmlns:c16="http://schemas.microsoft.com/office/drawing/2014/chart" uri="{C3380CC4-5D6E-409C-BE32-E72D297353CC}">
              <c16:uniqueId val="{00000000-06E2-4BC2-B1B4-AC7C21C936B5}"/>
            </c:ext>
          </c:extLst>
        </c:ser>
        <c:dLbls>
          <c:showLegendKey val="0"/>
          <c:showVal val="0"/>
          <c:showCatName val="0"/>
          <c:showSerName val="0"/>
          <c:showPercent val="0"/>
          <c:showBubbleSize val="0"/>
        </c:dLbls>
        <c:smooth val="0"/>
        <c:axId val="755765416"/>
        <c:axId val="755765088"/>
      </c:lineChart>
      <c:catAx>
        <c:axId val="755765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ysClr val="windowText" lastClr="000000"/>
                    </a:solidFill>
                    <a:latin typeface="Arial" panose="020B0604020202020204" pitchFamily="34" charset="0"/>
                    <a:cs typeface="Arial" panose="020B0604020202020204" pitchFamily="34" charset="0"/>
                  </a:rPr>
                  <a:t>Year</a:t>
                </a:r>
              </a:p>
            </c:rich>
          </c:tx>
          <c:layout>
            <c:manualLayout>
              <c:xMode val="edge"/>
              <c:yMode val="edge"/>
              <c:x val="0.5101538827968678"/>
              <c:y val="0.910946058846432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5765088"/>
        <c:crosses val="autoZero"/>
        <c:auto val="1"/>
        <c:lblAlgn val="ctr"/>
        <c:lblOffset val="100"/>
        <c:noMultiLvlLbl val="0"/>
      </c:catAx>
      <c:valAx>
        <c:axId val="75576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panose="020B0604020202020204" pitchFamily="34" charset="0"/>
                    <a:cs typeface="Arial" panose="020B0604020202020204" pitchFamily="34" charset="0"/>
                  </a:rPr>
                  <a:t>Total</a:t>
                </a:r>
                <a:r>
                  <a:rPr lang="en-GB" baseline="0">
                    <a:solidFill>
                      <a:sysClr val="windowText" lastClr="000000"/>
                    </a:solidFill>
                    <a:latin typeface="Arial" panose="020B0604020202020204" pitchFamily="34" charset="0"/>
                    <a:cs typeface="Arial" panose="020B0604020202020204" pitchFamily="34" charset="0"/>
                  </a:rPr>
                  <a:t> verified emissions (tonnes CO</a:t>
                </a:r>
                <a:r>
                  <a:rPr lang="en-GB" baseline="-25000">
                    <a:solidFill>
                      <a:sysClr val="windowText" lastClr="000000"/>
                    </a:solidFill>
                    <a:latin typeface="Arial" panose="020B0604020202020204" pitchFamily="34" charset="0"/>
                    <a:cs typeface="Arial" panose="020B0604020202020204" pitchFamily="34" charset="0"/>
                  </a:rPr>
                  <a:t>2</a:t>
                </a:r>
                <a:r>
                  <a:rPr lang="en-GB" baseline="0">
                    <a:solidFill>
                      <a:sysClr val="windowText" lastClr="000000"/>
                    </a:solidFill>
                    <a:latin typeface="Arial" panose="020B0604020202020204" pitchFamily="34" charset="0"/>
                    <a:cs typeface="Arial" panose="020B0604020202020204" pitchFamily="34" charset="0"/>
                  </a:rPr>
                  <a:t>e)</a:t>
                </a:r>
                <a:endParaRPr lang="en-GB">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1361004627263525E-2"/>
              <c:y val="0.15591227787279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5765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6495926648026"/>
          <c:y val="5.5555519177566411E-2"/>
          <c:w val="0.8440491250345562"/>
          <c:h val="0.77073926022212902"/>
        </c:manualLayout>
      </c:layout>
      <c:areaChart>
        <c:grouping val="standard"/>
        <c:varyColors val="0"/>
        <c:ser>
          <c:idx val="0"/>
          <c:order val="0"/>
          <c:tx>
            <c:strRef>
              <c:f>'I2.2'!$H$11</c:f>
              <c:strCache>
                <c:ptCount val="1"/>
                <c:pt idx="0">
                  <c:v>Industrial and commercial energy consumption (ktoe)</c:v>
                </c:pt>
              </c:strCache>
            </c:strRef>
          </c:tx>
          <c:spPr>
            <a:solidFill>
              <a:schemeClr val="accent4"/>
            </a:solidFill>
            <a:ln>
              <a:solidFill>
                <a:sysClr val="windowText" lastClr="000000"/>
              </a:solidFill>
            </a:ln>
            <a:effectLst/>
          </c:spPr>
          <c:cat>
            <c:numRef>
              <c:f>'I2.2'!$G$12:$G$27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'I2.2'!$H$12:$H$27</c:f>
              <c:numCache>
                <c:formatCode>#,##0</c:formatCode>
                <c:ptCount val="16"/>
                <c:pt idx="0">
                  <c:v>4794.8796533355699</c:v>
                </c:pt>
                <c:pt idx="1">
                  <c:v>4590.6048940310502</c:v>
                </c:pt>
                <c:pt idx="2">
                  <c:v>4673.7178323471499</c:v>
                </c:pt>
                <c:pt idx="3">
                  <c:v>4403.4608360971197</c:v>
                </c:pt>
                <c:pt idx="4">
                  <c:v>4215.4526526173504</c:v>
                </c:pt>
                <c:pt idx="5">
                  <c:v>4273.8449478700104</c:v>
                </c:pt>
                <c:pt idx="6">
                  <c:v>4225.5854795098403</c:v>
                </c:pt>
                <c:pt idx="7">
                  <c:v>3909.4306929521799</c:v>
                </c:pt>
                <c:pt idx="8">
                  <c:v>4211.5588139646397</c:v>
                </c:pt>
                <c:pt idx="9">
                  <c:v>3894.2564469910099</c:v>
                </c:pt>
                <c:pt idx="10">
                  <c:v>3861.1032974283899</c:v>
                </c:pt>
                <c:pt idx="11">
                  <c:v>3675.3350829847</c:v>
                </c:pt>
                <c:pt idx="12">
                  <c:v>3763.5310112247198</c:v>
                </c:pt>
                <c:pt idx="13">
                  <c:v>3757.0975861096299</c:v>
                </c:pt>
                <c:pt idx="14">
                  <c:v>3700.8155145580099</c:v>
                </c:pt>
                <c:pt idx="15">
                  <c:v>3531.9354726509901</c:v>
                </c:pt>
              </c:numCache>
            </c:numRef>
          </c:val>
          <c:extLst>
            <c:ext xmlns:c16="http://schemas.microsoft.com/office/drawing/2014/chart" uri="{C3380CC4-5D6E-409C-BE32-E72D297353CC}">
              <c16:uniqueId val="{00000000-E2E5-4846-8244-7F6D7D843D19}"/>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173506588887355"/>
              <c:y val="0.902862138580376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Industrial and commercial energy consumption (ktoe)</a:t>
                </a:r>
              </a:p>
            </c:rich>
          </c:tx>
          <c:layout>
            <c:manualLayout>
              <c:xMode val="edge"/>
              <c:yMode val="edge"/>
              <c:x val="1.9798879777848537E-2"/>
              <c:y val="0.12322241377046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40324754571"/>
          <c:y val="5.5555519177566411E-2"/>
          <c:w val="0.78840612266526577"/>
          <c:h val="0.72678869389692302"/>
        </c:manualLayout>
      </c:layout>
      <c:lineChart>
        <c:grouping val="standard"/>
        <c:varyColors val="0"/>
        <c:ser>
          <c:idx val="0"/>
          <c:order val="0"/>
          <c:tx>
            <c:strRef>
              <c:f>'I2.3'!$H$11</c:f>
              <c:strCache>
                <c:ptCount val="1"/>
                <c:pt idx="0">
                  <c:v>Mean Non-domestic Consumption (kWh)</c:v>
                </c:pt>
              </c:strCache>
            </c:strRef>
          </c:tx>
          <c:spPr>
            <a:ln w="28575" cap="rnd">
              <a:solidFill>
                <a:schemeClr val="accent4"/>
              </a:solidFill>
              <a:round/>
            </a:ln>
            <a:effectLst/>
          </c:spPr>
          <c:marker>
            <c:symbol val="none"/>
          </c:marker>
          <c:cat>
            <c:numRef>
              <c:f>'I2.3'!$G$12:$G$20</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'I2.3'!$H$12:$H$20</c:f>
              <c:numCache>
                <c:formatCode>#,##0</c:formatCode>
                <c:ptCount val="9"/>
                <c:pt idx="0">
                  <c:v>81024</c:v>
                </c:pt>
                <c:pt idx="1">
                  <c:v>83502</c:v>
                </c:pt>
                <c:pt idx="2">
                  <c:v>81115.474969999996</c:v>
                </c:pt>
                <c:pt idx="3">
                  <c:v>80523.001420999994</c:v>
                </c:pt>
                <c:pt idx="4">
                  <c:v>76628.612294999999</c:v>
                </c:pt>
                <c:pt idx="5">
                  <c:v>76779.786236</c:v>
                </c:pt>
                <c:pt idx="6">
                  <c:v>75043.635404000001</c:v>
                </c:pt>
                <c:pt idx="7">
                  <c:v>74522.887155000004</c:v>
                </c:pt>
                <c:pt idx="8">
                  <c:v>65905.741876037035</c:v>
                </c:pt>
              </c:numCache>
            </c:numRef>
          </c:val>
          <c:smooth val="0"/>
          <c:extLst>
            <c:ext xmlns:c16="http://schemas.microsoft.com/office/drawing/2014/chart" uri="{C3380CC4-5D6E-409C-BE32-E72D297353CC}">
              <c16:uniqueId val="{00000000-98FA-4337-9072-54B9CFA463AF}"/>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Average </a:t>
                </a:r>
                <a:r>
                  <a:rPr lang="en-GB" baseline="0">
                    <a:solidFill>
                      <a:schemeClr val="tx1"/>
                    </a:solidFill>
                    <a:latin typeface="Arial" panose="020B0604020202020204" pitchFamily="34" charset="0"/>
                    <a:cs typeface="Arial" panose="020B0604020202020204" pitchFamily="34" charset="0"/>
                  </a:rPr>
                  <a:t>(mean) non-domestic electricity consumption (kWh )</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8.0051453964294066E-3"/>
              <c:y val="8.3708218737681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448354</xdr:colOff>
      <xdr:row>7</xdr:row>
      <xdr:rowOff>520700</xdr:rowOff>
    </xdr:to>
    <xdr:pic>
      <xdr:nvPicPr>
        <xdr:cNvPr id="8" name="Picture 7">
          <a:extLst>
            <a:ext uri="{FF2B5EF4-FFF2-40B4-BE49-F238E27FC236}">
              <a16:creationId xmlns:a16="http://schemas.microsoft.com/office/drawing/2014/main" id="{82EAAF5C-C111-4C3B-8A54-4255ABB64070}"/>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363604</xdr:rowOff>
    </xdr:to>
    <xdr:pic>
      <xdr:nvPicPr>
        <xdr:cNvPr id="9" name="Picture 8" descr="Ricardo pushes boundaries of lightweight and thermally-efficient engine  design">
          <a:extLst>
            <a:ext uri="{FF2B5EF4-FFF2-40B4-BE49-F238E27FC236}">
              <a16:creationId xmlns:a16="http://schemas.microsoft.com/office/drawing/2014/main" id="{005F113B-B0F9-4363-87FF-390778EB733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xdr:row>
      <xdr:rowOff>84667</xdr:rowOff>
    </xdr:from>
    <xdr:to>
      <xdr:col>5</xdr:col>
      <xdr:colOff>849842</xdr:colOff>
      <xdr:row>20</xdr:row>
      <xdr:rowOff>63500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241299</xdr:colOff>
      <xdr:row>6</xdr:row>
      <xdr:rowOff>127000</xdr:rowOff>
    </xdr:from>
    <xdr:to>
      <xdr:col>5</xdr:col>
      <xdr:colOff>635000</xdr:colOff>
      <xdr:row>16</xdr:row>
      <xdr:rowOff>66675</xdr:rowOff>
    </xdr:to>
    <xdr:sp macro="" textlink="">
      <xdr:nvSpPr>
        <xdr:cNvPr id="3" name="Rectangle 2">
          <a:extLst>
            <a:ext uri="{FF2B5EF4-FFF2-40B4-BE49-F238E27FC236}">
              <a16:creationId xmlns:a16="http://schemas.microsoft.com/office/drawing/2014/main" id="{554366C4-2C33-48F4-B982-C6474E295D4D}"/>
            </a:ext>
          </a:extLst>
        </xdr:cNvPr>
        <xdr:cNvSpPr/>
      </xdr:nvSpPr>
      <xdr:spPr>
        <a:xfrm>
          <a:off x="4013199" y="1409700"/>
          <a:ext cx="2489201" cy="2670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330200</xdr:colOff>
      <xdr:row>4</xdr:row>
      <xdr:rowOff>190500</xdr:rowOff>
    </xdr:from>
    <xdr:to>
      <xdr:col>5</xdr:col>
      <xdr:colOff>990600</xdr:colOff>
      <xdr:row>19</xdr:row>
      <xdr:rowOff>38101</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520700</xdr:colOff>
      <xdr:row>5</xdr:row>
      <xdr:rowOff>158750</xdr:rowOff>
    </xdr:from>
    <xdr:to>
      <xdr:col>5</xdr:col>
      <xdr:colOff>774700</xdr:colOff>
      <xdr:row>16</xdr:row>
      <xdr:rowOff>63500</xdr:rowOff>
    </xdr:to>
    <xdr:sp macro="" textlink="">
      <xdr:nvSpPr>
        <xdr:cNvPr id="3" name="Rectangle 2">
          <a:extLst>
            <a:ext uri="{FF2B5EF4-FFF2-40B4-BE49-F238E27FC236}">
              <a16:creationId xmlns:a16="http://schemas.microsoft.com/office/drawing/2014/main" id="{293C04D0-E726-4003-958C-61E739669189}"/>
            </a:ext>
          </a:extLst>
        </xdr:cNvPr>
        <xdr:cNvSpPr/>
      </xdr:nvSpPr>
      <xdr:spPr>
        <a:xfrm>
          <a:off x="3860800" y="1403350"/>
          <a:ext cx="2349500" cy="26860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5</xdr:row>
      <xdr:rowOff>10391</xdr:rowOff>
    </xdr:from>
    <xdr:to>
      <xdr:col>5</xdr:col>
      <xdr:colOff>971550</xdr:colOff>
      <xdr:row>20</xdr:row>
      <xdr:rowOff>57151</xdr:rowOff>
    </xdr:to>
    <xdr:graphicFrame macro="">
      <xdr:nvGraphicFramePr>
        <xdr:cNvPr id="6" name="Chart 5">
          <a:extLst>
            <a:ext uri="{FF2B5EF4-FFF2-40B4-BE49-F238E27FC236}">
              <a16:creationId xmlns:a16="http://schemas.microsoft.com/office/drawing/2014/main" id="{BCD70A51-B5F3-4179-A7A4-1501617FA1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311150</xdr:colOff>
      <xdr:row>5</xdr:row>
      <xdr:rowOff>158750</xdr:rowOff>
    </xdr:from>
    <xdr:to>
      <xdr:col>5</xdr:col>
      <xdr:colOff>714375</xdr:colOff>
      <xdr:row>17</xdr:row>
      <xdr:rowOff>127000</xdr:rowOff>
    </xdr:to>
    <xdr:sp macro="" textlink="">
      <xdr:nvSpPr>
        <xdr:cNvPr id="3" name="Rectangle 2">
          <a:extLst>
            <a:ext uri="{FF2B5EF4-FFF2-40B4-BE49-F238E27FC236}">
              <a16:creationId xmlns:a16="http://schemas.microsoft.com/office/drawing/2014/main" id="{03B7D905-940E-4810-835B-975AC6E1BB5A}"/>
            </a:ext>
          </a:extLst>
        </xdr:cNvPr>
        <xdr:cNvSpPr/>
      </xdr:nvSpPr>
      <xdr:spPr>
        <a:xfrm>
          <a:off x="3524250" y="1390650"/>
          <a:ext cx="2422525" cy="31178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342900</xdr:colOff>
      <xdr:row>4</xdr:row>
      <xdr:rowOff>154947</xdr:rowOff>
    </xdr:from>
    <xdr:to>
      <xdr:col>5</xdr:col>
      <xdr:colOff>1476375</xdr:colOff>
      <xdr:row>20</xdr:row>
      <xdr:rowOff>76200</xdr:rowOff>
    </xdr:to>
    <xdr:graphicFrame macro="">
      <xdr:nvGraphicFramePr>
        <xdr:cNvPr id="2" name="Chart 1">
          <a:extLst>
            <a:ext uri="{FF2B5EF4-FFF2-40B4-BE49-F238E27FC236}">
              <a16:creationId xmlns:a16="http://schemas.microsoft.com/office/drawing/2014/main" id="{531E1F9D-D145-4FE0-B013-AC96B081D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596900</xdr:colOff>
      <xdr:row>5</xdr:row>
      <xdr:rowOff>66675</xdr:rowOff>
    </xdr:from>
    <xdr:to>
      <xdr:col>5</xdr:col>
      <xdr:colOff>1219200</xdr:colOff>
      <xdr:row>17</xdr:row>
      <xdr:rowOff>76200</xdr:rowOff>
    </xdr:to>
    <xdr:sp macro="" textlink="">
      <xdr:nvSpPr>
        <xdr:cNvPr id="3" name="Rectangle 2">
          <a:extLst>
            <a:ext uri="{FF2B5EF4-FFF2-40B4-BE49-F238E27FC236}">
              <a16:creationId xmlns:a16="http://schemas.microsoft.com/office/drawing/2014/main" id="{8B20F470-86D6-4CDA-9A81-6BFBDC7ACFA0}"/>
            </a:ext>
          </a:extLst>
        </xdr:cNvPr>
        <xdr:cNvSpPr/>
      </xdr:nvSpPr>
      <xdr:spPr>
        <a:xfrm>
          <a:off x="3937000" y="1133475"/>
          <a:ext cx="2717800" cy="3032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13057</xdr:colOff>
      <xdr:row>5</xdr:row>
      <xdr:rowOff>26803</xdr:rowOff>
    </xdr:from>
    <xdr:to>
      <xdr:col>6</xdr:col>
      <xdr:colOff>398552</xdr:colOff>
      <xdr:row>37</xdr:row>
      <xdr:rowOff>62900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134154</xdr:colOff>
      <xdr:row>6</xdr:row>
      <xdr:rowOff>0</xdr:rowOff>
    </xdr:from>
    <xdr:to>
      <xdr:col>6</xdr:col>
      <xdr:colOff>173640</xdr:colOff>
      <xdr:row>27</xdr:row>
      <xdr:rowOff>123915</xdr:rowOff>
    </xdr:to>
    <xdr:sp macro="" textlink="">
      <xdr:nvSpPr>
        <xdr:cNvPr id="3" name="Rectangle 2">
          <a:extLst>
            <a:ext uri="{FF2B5EF4-FFF2-40B4-BE49-F238E27FC236}">
              <a16:creationId xmlns:a16="http://schemas.microsoft.com/office/drawing/2014/main" id="{0A2CD08C-DC6A-4B85-91A2-ABAC3D0CFB67}"/>
            </a:ext>
          </a:extLst>
        </xdr:cNvPr>
        <xdr:cNvSpPr/>
      </xdr:nvSpPr>
      <xdr:spPr>
        <a:xfrm>
          <a:off x="6560175" y="2079401"/>
          <a:ext cx="1085895" cy="50474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20106</xdr:colOff>
      <xdr:row>5</xdr:row>
      <xdr:rowOff>85372</xdr:rowOff>
    </xdr:from>
    <xdr:to>
      <xdr:col>7</xdr:col>
      <xdr:colOff>447674</xdr:colOff>
      <xdr:row>34</xdr:row>
      <xdr:rowOff>190500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22</xdr:row>
      <xdr:rowOff>114300</xdr:rowOff>
    </xdr:from>
    <xdr:to>
      <xdr:col>7</xdr:col>
      <xdr:colOff>254000</xdr:colOff>
      <xdr:row>32</xdr:row>
      <xdr:rowOff>50800</xdr:rowOff>
    </xdr:to>
    <xdr:sp macro="" textlink="">
      <xdr:nvSpPr>
        <xdr:cNvPr id="3" name="Rectangle 2">
          <a:extLst>
            <a:ext uri="{FF2B5EF4-FFF2-40B4-BE49-F238E27FC236}">
              <a16:creationId xmlns:a16="http://schemas.microsoft.com/office/drawing/2014/main" id="{EC2AA218-3A89-4FC1-8F10-1671A1D43D3E}"/>
            </a:ext>
          </a:extLst>
        </xdr:cNvPr>
        <xdr:cNvSpPr/>
      </xdr:nvSpPr>
      <xdr:spPr>
        <a:xfrm>
          <a:off x="6083300" y="5765800"/>
          <a:ext cx="965200" cy="18542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315381</xdr:colOff>
      <xdr:row>5</xdr:row>
      <xdr:rowOff>21872</xdr:rowOff>
    </xdr:from>
    <xdr:to>
      <xdr:col>7</xdr:col>
      <xdr:colOff>434975</xdr:colOff>
      <xdr:row>34</xdr:row>
      <xdr:rowOff>190500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158751</xdr:colOff>
      <xdr:row>13</xdr:row>
      <xdr:rowOff>38100</xdr:rowOff>
    </xdr:from>
    <xdr:to>
      <xdr:col>7</xdr:col>
      <xdr:colOff>241301</xdr:colOff>
      <xdr:row>30</xdr:row>
      <xdr:rowOff>76200</xdr:rowOff>
    </xdr:to>
    <xdr:sp macro="" textlink="">
      <xdr:nvSpPr>
        <xdr:cNvPr id="3" name="Rectangle 2">
          <a:extLst>
            <a:ext uri="{FF2B5EF4-FFF2-40B4-BE49-F238E27FC236}">
              <a16:creationId xmlns:a16="http://schemas.microsoft.com/office/drawing/2014/main" id="{65826E06-E575-4D1B-AD0C-F2ED689E40F1}"/>
            </a:ext>
          </a:extLst>
        </xdr:cNvPr>
        <xdr:cNvSpPr/>
      </xdr:nvSpPr>
      <xdr:spPr>
        <a:xfrm>
          <a:off x="6102351" y="3530600"/>
          <a:ext cx="984250" cy="32893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314325</xdr:colOff>
      <xdr:row>4</xdr:row>
      <xdr:rowOff>171097</xdr:rowOff>
    </xdr:from>
    <xdr:to>
      <xdr:col>7</xdr:col>
      <xdr:colOff>409574</xdr:colOff>
      <xdr:row>35</xdr:row>
      <xdr:rowOff>38100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xdr:row>
      <xdr:rowOff>177800</xdr:rowOff>
    </xdr:from>
    <xdr:to>
      <xdr:col>7</xdr:col>
      <xdr:colOff>222249</xdr:colOff>
      <xdr:row>30</xdr:row>
      <xdr:rowOff>101600</xdr:rowOff>
    </xdr:to>
    <xdr:sp macro="" textlink="">
      <xdr:nvSpPr>
        <xdr:cNvPr id="3" name="Rectangle 2">
          <a:extLst>
            <a:ext uri="{FF2B5EF4-FFF2-40B4-BE49-F238E27FC236}">
              <a16:creationId xmlns:a16="http://schemas.microsoft.com/office/drawing/2014/main" id="{47520DB2-9623-4F37-9F74-4A86527FA238}"/>
            </a:ext>
          </a:extLst>
        </xdr:cNvPr>
        <xdr:cNvSpPr/>
      </xdr:nvSpPr>
      <xdr:spPr>
        <a:xfrm>
          <a:off x="5981700" y="3606800"/>
          <a:ext cx="971549" cy="2984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6D8698AA-C922-4607-87AF-7E535EC1E499}"/>
            </a:ext>
          </a:extLst>
        </xdr:cNvPr>
        <xdr:cNvSpPr/>
      </xdr:nvSpPr>
      <xdr:spPr>
        <a:xfrm>
          <a:off x="666749" y="1114423"/>
          <a:ext cx="13039725" cy="5899151"/>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D6EABFB0-55F1-4A67-A12B-139C2AA8F0E3}"/>
            </a:ext>
          </a:extLst>
        </xdr:cNvPr>
        <xdr:cNvSpPr/>
      </xdr:nvSpPr>
      <xdr:spPr>
        <a:xfrm>
          <a:off x="676275" y="7464425"/>
          <a:ext cx="13020675" cy="60261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0</xdr:colOff>
      <xdr:row>64</xdr:row>
      <xdr:rowOff>8882</xdr:rowOff>
    </xdr:to>
    <xdr:pic>
      <xdr:nvPicPr>
        <xdr:cNvPr id="4" name="Picture 3">
          <a:extLst>
            <a:ext uri="{FF2B5EF4-FFF2-40B4-BE49-F238E27FC236}">
              <a16:creationId xmlns:a16="http://schemas.microsoft.com/office/drawing/2014/main" id="{EB169781-6B4F-4A64-A2FC-3C14E2AF501F}"/>
            </a:ext>
          </a:extLst>
        </xdr:cNvPr>
        <xdr:cNvPicPr>
          <a:picLocks noChangeAspect="1"/>
        </xdr:cNvPicPr>
      </xdr:nvPicPr>
      <xdr:blipFill>
        <a:blip xmlns:r="http://schemas.openxmlformats.org/officeDocument/2006/relationships" r:embed="rId1"/>
        <a:stretch>
          <a:fillRect/>
        </a:stretch>
      </xdr:blipFill>
      <xdr:spPr>
        <a:xfrm>
          <a:off x="2838450" y="8315654"/>
          <a:ext cx="9613900" cy="4771053"/>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61C065DF-D099-4DFF-B235-E7BE3BC5A28D}"/>
            </a:ext>
          </a:extLst>
        </xdr:cNvPr>
        <xdr:cNvSpPr/>
      </xdr:nvSpPr>
      <xdr:spPr>
        <a:xfrm>
          <a:off x="676275" y="13950950"/>
          <a:ext cx="13020675" cy="45275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F8DA3BD5-64B1-406E-A4CC-18B719644364}"/>
            </a:ext>
          </a:extLst>
        </xdr:cNvPr>
        <xdr:cNvSpPr/>
      </xdr:nvSpPr>
      <xdr:spPr>
        <a:xfrm>
          <a:off x="6626225" y="4140200"/>
          <a:ext cx="1412875" cy="71437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314326</xdr:colOff>
      <xdr:row>75</xdr:row>
      <xdr:rowOff>38100</xdr:rowOff>
    </xdr:from>
    <xdr:to>
      <xdr:col>12</xdr:col>
      <xdr:colOff>390525</xdr:colOff>
      <xdr:row>88</xdr:row>
      <xdr:rowOff>320</xdr:rowOff>
    </xdr:to>
    <xdr:pic>
      <xdr:nvPicPr>
        <xdr:cNvPr id="9" name="Picture 8">
          <a:extLst>
            <a:ext uri="{FF2B5EF4-FFF2-40B4-BE49-F238E27FC236}">
              <a16:creationId xmlns:a16="http://schemas.microsoft.com/office/drawing/2014/main" id="{B74ED942-73B9-44CA-8CA4-9DD0B8D395B3}"/>
            </a:ext>
          </a:extLst>
        </xdr:cNvPr>
        <xdr:cNvPicPr>
          <a:picLocks noChangeAspect="1"/>
        </xdr:cNvPicPr>
      </xdr:nvPicPr>
      <xdr:blipFill rotWithShape="1">
        <a:blip xmlns:r="http://schemas.openxmlformats.org/officeDocument/2006/relationships" r:embed="rId3"/>
        <a:srcRect l="282" t="1200" r="551" b="788"/>
        <a:stretch/>
      </xdr:blipFill>
      <xdr:spPr>
        <a:xfrm>
          <a:off x="5448301" y="15411450"/>
          <a:ext cx="3743324" cy="2562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336549</xdr:colOff>
      <xdr:row>5</xdr:row>
      <xdr:rowOff>101600</xdr:rowOff>
    </xdr:from>
    <xdr:to>
      <xdr:col>5</xdr:col>
      <xdr:colOff>787977</xdr:colOff>
      <xdr:row>33</xdr:row>
      <xdr:rowOff>49639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6</xdr:row>
      <xdr:rowOff>114300</xdr:rowOff>
    </xdr:from>
    <xdr:to>
      <xdr:col>5</xdr:col>
      <xdr:colOff>139700</xdr:colOff>
      <xdr:row>28</xdr:row>
      <xdr:rowOff>9525</xdr:rowOff>
    </xdr:to>
    <xdr:sp macro="" textlink="">
      <xdr:nvSpPr>
        <xdr:cNvPr id="3" name="Rectangle 2">
          <a:extLst>
            <a:ext uri="{FF2B5EF4-FFF2-40B4-BE49-F238E27FC236}">
              <a16:creationId xmlns:a16="http://schemas.microsoft.com/office/drawing/2014/main" id="{D862BDCD-0E21-4B81-9FA9-402B85B8BC24}"/>
            </a:ext>
          </a:extLst>
        </xdr:cNvPr>
        <xdr:cNvSpPr/>
      </xdr:nvSpPr>
      <xdr:spPr>
        <a:xfrm>
          <a:off x="3365500" y="1676400"/>
          <a:ext cx="1841500" cy="4518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292100</xdr:colOff>
      <xdr:row>4</xdr:row>
      <xdr:rowOff>161925</xdr:rowOff>
    </xdr:from>
    <xdr:to>
      <xdr:col>5</xdr:col>
      <xdr:colOff>844550</xdr:colOff>
      <xdr:row>18</xdr:row>
      <xdr:rowOff>19051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612775</xdr:colOff>
      <xdr:row>5</xdr:row>
      <xdr:rowOff>95250</xdr:rowOff>
    </xdr:from>
    <xdr:to>
      <xdr:col>5</xdr:col>
      <xdr:colOff>701675</xdr:colOff>
      <xdr:row>14</xdr:row>
      <xdr:rowOff>50800</xdr:rowOff>
    </xdr:to>
    <xdr:sp macro="" textlink="">
      <xdr:nvSpPr>
        <xdr:cNvPr id="3" name="Rectangle 2">
          <a:extLst>
            <a:ext uri="{FF2B5EF4-FFF2-40B4-BE49-F238E27FC236}">
              <a16:creationId xmlns:a16="http://schemas.microsoft.com/office/drawing/2014/main" id="{F7BBF6A4-4DDB-4CE2-B954-DB0958325CE5}"/>
            </a:ext>
          </a:extLst>
        </xdr:cNvPr>
        <xdr:cNvSpPr/>
      </xdr:nvSpPr>
      <xdr:spPr>
        <a:xfrm>
          <a:off x="2378075" y="1441450"/>
          <a:ext cx="2349500" cy="2660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247940</xdr:colOff>
      <xdr:row>4</xdr:row>
      <xdr:rowOff>139509</xdr:rowOff>
    </xdr:from>
    <xdr:to>
      <xdr:col>4</xdr:col>
      <xdr:colOff>429781</xdr:colOff>
      <xdr:row>18</xdr:row>
      <xdr:rowOff>29152</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559665</xdr:colOff>
      <xdr:row>4</xdr:row>
      <xdr:rowOff>123535</xdr:rowOff>
    </xdr:from>
    <xdr:to>
      <xdr:col>7</xdr:col>
      <xdr:colOff>410086</xdr:colOff>
      <xdr:row>18</xdr:row>
      <xdr:rowOff>51954</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466725</xdr:colOff>
      <xdr:row>5</xdr:row>
      <xdr:rowOff>114300</xdr:rowOff>
    </xdr:from>
    <xdr:to>
      <xdr:col>7</xdr:col>
      <xdr:colOff>257175</xdr:colOff>
      <xdr:row>14</xdr:row>
      <xdr:rowOff>187325</xdr:rowOff>
    </xdr:to>
    <xdr:sp macro="" textlink="">
      <xdr:nvSpPr>
        <xdr:cNvPr id="6" name="Rectangle 5">
          <a:extLst>
            <a:ext uri="{FF2B5EF4-FFF2-40B4-BE49-F238E27FC236}">
              <a16:creationId xmlns:a16="http://schemas.microsoft.com/office/drawing/2014/main" id="{223C38CB-B8AA-49CD-B5AD-95BE0F8445D8}"/>
            </a:ext>
          </a:extLst>
        </xdr:cNvPr>
        <xdr:cNvSpPr/>
      </xdr:nvSpPr>
      <xdr:spPr>
        <a:xfrm>
          <a:off x="5686425" y="1397000"/>
          <a:ext cx="1492250" cy="24987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558800</xdr:colOff>
      <xdr:row>5</xdr:row>
      <xdr:rowOff>95250</xdr:rowOff>
    </xdr:from>
    <xdr:to>
      <xdr:col>4</xdr:col>
      <xdr:colOff>276225</xdr:colOff>
      <xdr:row>14</xdr:row>
      <xdr:rowOff>155575</xdr:rowOff>
    </xdr:to>
    <xdr:sp macro="" textlink="">
      <xdr:nvSpPr>
        <xdr:cNvPr id="7" name="Rectangle 6">
          <a:extLst>
            <a:ext uri="{FF2B5EF4-FFF2-40B4-BE49-F238E27FC236}">
              <a16:creationId xmlns:a16="http://schemas.microsoft.com/office/drawing/2014/main" id="{3A356248-0558-4EFA-93BB-3982291F0D01}"/>
            </a:ext>
          </a:extLst>
        </xdr:cNvPr>
        <xdr:cNvSpPr/>
      </xdr:nvSpPr>
      <xdr:spPr>
        <a:xfrm>
          <a:off x="2019300" y="1377950"/>
          <a:ext cx="1495425" cy="2486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4</xdr:row>
      <xdr:rowOff>141968</xdr:rowOff>
    </xdr:from>
    <xdr:to>
      <xdr:col>5</xdr:col>
      <xdr:colOff>1803401</xdr:colOff>
      <xdr:row>20</xdr:row>
      <xdr:rowOff>54428</xdr:rowOff>
    </xdr:to>
    <xdr:graphicFrame macro="">
      <xdr:nvGraphicFramePr>
        <xdr:cNvPr id="7" name="Chart 6">
          <a:extLst>
            <a:ext uri="{FF2B5EF4-FFF2-40B4-BE49-F238E27FC236}">
              <a16:creationId xmlns:a16="http://schemas.microsoft.com/office/drawing/2014/main" id="{D276D417-6258-4B1C-A1AD-74C3FB428B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333374</xdr:colOff>
      <xdr:row>4</xdr:row>
      <xdr:rowOff>292101</xdr:rowOff>
    </xdr:from>
    <xdr:to>
      <xdr:col>5</xdr:col>
      <xdr:colOff>730250</xdr:colOff>
      <xdr:row>20</xdr:row>
      <xdr:rowOff>76201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6350</xdr:colOff>
      <xdr:row>5</xdr:row>
      <xdr:rowOff>158750</xdr:rowOff>
    </xdr:from>
    <xdr:to>
      <xdr:col>5</xdr:col>
      <xdr:colOff>466725</xdr:colOff>
      <xdr:row>16</xdr:row>
      <xdr:rowOff>177800</xdr:rowOff>
    </xdr:to>
    <xdr:sp macro="" textlink="">
      <xdr:nvSpPr>
        <xdr:cNvPr id="3" name="Rectangle 2">
          <a:extLst>
            <a:ext uri="{FF2B5EF4-FFF2-40B4-BE49-F238E27FC236}">
              <a16:creationId xmlns:a16="http://schemas.microsoft.com/office/drawing/2014/main" id="{68D44C16-AB64-4CB0-A985-3DA0F0689CC1}"/>
            </a:ext>
          </a:extLst>
        </xdr:cNvPr>
        <xdr:cNvSpPr/>
      </xdr:nvSpPr>
      <xdr:spPr>
        <a:xfrm>
          <a:off x="1657350" y="1504950"/>
          <a:ext cx="3508375" cy="25971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333374</xdr:colOff>
      <xdr:row>5</xdr:row>
      <xdr:rowOff>8164</xdr:rowOff>
    </xdr:from>
    <xdr:to>
      <xdr:col>5</xdr:col>
      <xdr:colOff>648607</xdr:colOff>
      <xdr:row>25</xdr:row>
      <xdr:rowOff>19050</xdr:rowOff>
    </xdr:to>
    <xdr:graphicFrame macro="">
      <xdr:nvGraphicFramePr>
        <xdr:cNvPr id="3" name="Chart 2">
          <a:extLst>
            <a:ext uri="{FF2B5EF4-FFF2-40B4-BE49-F238E27FC236}">
              <a16:creationId xmlns:a16="http://schemas.microsoft.com/office/drawing/2014/main" id="{43433162-29C0-4A39-97BB-4A6C83B16C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444501</xdr:colOff>
      <xdr:row>5</xdr:row>
      <xdr:rowOff>193675</xdr:rowOff>
    </xdr:from>
    <xdr:to>
      <xdr:col>5</xdr:col>
      <xdr:colOff>1</xdr:colOff>
      <xdr:row>21</xdr:row>
      <xdr:rowOff>12700</xdr:rowOff>
    </xdr:to>
    <xdr:sp macro="" textlink="">
      <xdr:nvSpPr>
        <xdr:cNvPr id="4" name="Rectangle 3">
          <a:extLst>
            <a:ext uri="{FF2B5EF4-FFF2-40B4-BE49-F238E27FC236}">
              <a16:creationId xmlns:a16="http://schemas.microsoft.com/office/drawing/2014/main" id="{43F87329-5386-4AFA-874F-EB3212744A3C}"/>
            </a:ext>
          </a:extLst>
        </xdr:cNvPr>
        <xdr:cNvSpPr/>
      </xdr:nvSpPr>
      <xdr:spPr>
        <a:xfrm>
          <a:off x="4178301" y="1438275"/>
          <a:ext cx="1473200" cy="35528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15875</xdr:colOff>
      <xdr:row>4</xdr:row>
      <xdr:rowOff>197907</xdr:rowOff>
    </xdr:from>
    <xdr:to>
      <xdr:col>5</xdr:col>
      <xdr:colOff>610660</xdr:colOff>
      <xdr:row>27</xdr:row>
      <xdr:rowOff>21167</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838200</xdr:colOff>
      <xdr:row>6</xdr:row>
      <xdr:rowOff>146049</xdr:rowOff>
    </xdr:from>
    <xdr:to>
      <xdr:col>5</xdr:col>
      <xdr:colOff>400050</xdr:colOff>
      <xdr:row>22</xdr:row>
      <xdr:rowOff>127000</xdr:rowOff>
    </xdr:to>
    <xdr:sp macro="" textlink="">
      <xdr:nvSpPr>
        <xdr:cNvPr id="3" name="Rectangle 2">
          <a:extLst>
            <a:ext uri="{FF2B5EF4-FFF2-40B4-BE49-F238E27FC236}">
              <a16:creationId xmlns:a16="http://schemas.microsoft.com/office/drawing/2014/main" id="{01DB0A45-9C29-43EE-8273-061B9F349E31}"/>
            </a:ext>
          </a:extLst>
        </xdr:cNvPr>
        <xdr:cNvSpPr/>
      </xdr:nvSpPr>
      <xdr:spPr>
        <a:xfrm>
          <a:off x="4991100" y="1847849"/>
          <a:ext cx="1416050" cy="37528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4:C9" totalsRowShown="0" headerRowDxfId="4" dataDxfId="2" headerRowBorderDxfId="3" tableBorderDxfId="1">
  <tableColumns count="1">
    <tableColumn id="1" xr3:uid="{00000000-0010-0000-0000-000001000000}" name="Polic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data.gov.uk/dataset/10e1339c-50d5-4ca4-a5df-6ed4528f6367/climate-change-agreements-target-unit-performance-data"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reports.view-emissions-trading-registry.service.gov.uk/ets-reports.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gov.uk/government/collections/total-final-energy-consumption-at-sub-national-leve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www.gov.uk/government/collections/sub-national-electricity-consumption-data"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s://www.gov.uk/government/collections/sub-national-electricity-consumption-data"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https://www.gov.uk/government/collections/total-final-energy-consumption-at-sub-national-leve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s://www.gov.uk/government/collections/total-final-energy-consumption-at-sub-national-leve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s://naei.beis.gov.uk/reports/reports?section_id=3"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s://naei.beis.gov.uk/reports/reports?section_id=3"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s://naei.beis.gov.uk/reports/reports?section_id=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s://naei.beis.gov.uk/reports/reports?section_id=3"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data.gov.uk/dataset/10e1339c-50d5-4ca4-a5df-6ed4528f6367/climate-change-agreements-target-unit-performance-data"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data.gov.uk/dataset/10e1339c-50d5-4ca4-a5df-6ed4528f6367/climate-change-agreements-target-unit-performance-data"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data.gov.uk/dataset/10e1339c-50d5-4ca4-a5df-6ed4528f6367/climate-change-agreements-target-unit-performanc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9A56-0F07-4F91-B179-5CBC38708560}">
  <dimension ref="A1:R84"/>
  <sheetViews>
    <sheetView showGridLines="0" tabSelected="1" topLeftCell="A12" workbookViewId="0">
      <selection activeCell="L18" sqref="L18"/>
    </sheetView>
  </sheetViews>
  <sheetFormatPr defaultColWidth="0" defaultRowHeight="15.65" customHeight="1" zeroHeight="1" x14ac:dyDescent="0.35"/>
  <cols>
    <col min="1" max="18" width="8.84375" style="273" customWidth="1"/>
    <col min="19" max="20" width="8.84375" style="273" hidden="1" customWidth="1"/>
    <col min="21" max="16384" width="8.84375" style="273" hidden="1"/>
  </cols>
  <sheetData>
    <row r="1" spans="2:9" ht="15.5" x14ac:dyDescent="0.35"/>
    <row r="2" spans="2:9" ht="15.5" x14ac:dyDescent="0.35"/>
    <row r="3" spans="2:9" ht="15.5" x14ac:dyDescent="0.35">
      <c r="B3" s="287" t="s">
        <v>151</v>
      </c>
      <c r="C3" s="288"/>
      <c r="D3" s="288"/>
      <c r="E3" s="288"/>
      <c r="F3" s="288"/>
      <c r="G3" s="288"/>
      <c r="H3" s="288"/>
      <c r="I3" s="288"/>
    </row>
    <row r="4" spans="2:9" ht="15.5" x14ac:dyDescent="0.35">
      <c r="B4" s="288"/>
      <c r="C4" s="288"/>
      <c r="D4" s="288"/>
      <c r="E4" s="288"/>
      <c r="F4" s="288"/>
      <c r="G4" s="288"/>
      <c r="H4" s="288"/>
      <c r="I4" s="288"/>
    </row>
    <row r="5" spans="2:9" ht="15.5" x14ac:dyDescent="0.35">
      <c r="B5" s="288"/>
      <c r="C5" s="288"/>
      <c r="D5" s="288"/>
      <c r="E5" s="288"/>
      <c r="F5" s="288"/>
      <c r="G5" s="288"/>
      <c r="H5" s="288"/>
      <c r="I5" s="288"/>
    </row>
    <row r="6" spans="2:9" ht="15.5" x14ac:dyDescent="0.35"/>
    <row r="7" spans="2:9" ht="43.5" customHeight="1" x14ac:dyDescent="0.35">
      <c r="B7" s="280" t="s">
        <v>257</v>
      </c>
      <c r="C7" s="280"/>
      <c r="D7" s="280"/>
      <c r="E7" s="289" t="s">
        <v>260</v>
      </c>
      <c r="F7" s="290"/>
      <c r="G7" s="290"/>
      <c r="H7" s="290"/>
      <c r="I7" s="291"/>
    </row>
    <row r="8" spans="2:9" ht="43.5" customHeight="1" x14ac:dyDescent="0.35">
      <c r="B8" s="280"/>
      <c r="C8" s="280"/>
      <c r="D8" s="280"/>
      <c r="E8" s="292"/>
      <c r="F8" s="293"/>
      <c r="G8" s="293"/>
      <c r="H8" s="293"/>
      <c r="I8" s="294"/>
    </row>
    <row r="9" spans="2:9" ht="15.5" x14ac:dyDescent="0.35">
      <c r="B9" s="280" t="s">
        <v>258</v>
      </c>
      <c r="C9" s="280"/>
      <c r="D9" s="280"/>
      <c r="E9" s="295">
        <v>1.1000000000000001</v>
      </c>
      <c r="F9" s="296"/>
      <c r="G9" s="296"/>
      <c r="H9" s="296"/>
      <c r="I9" s="297"/>
    </row>
    <row r="10" spans="2:9" ht="15.5" x14ac:dyDescent="0.35">
      <c r="B10" s="280"/>
      <c r="C10" s="280"/>
      <c r="D10" s="280"/>
      <c r="E10" s="298"/>
      <c r="F10" s="299"/>
      <c r="G10" s="299"/>
      <c r="H10" s="299"/>
      <c r="I10" s="300"/>
    </row>
    <row r="11" spans="2:9" ht="15.5" customHeight="1" x14ac:dyDescent="0.35">
      <c r="B11" s="280" t="s">
        <v>141</v>
      </c>
      <c r="C11" s="280"/>
      <c r="D11" s="280"/>
      <c r="E11" s="301" t="s">
        <v>259</v>
      </c>
      <c r="F11" s="282"/>
      <c r="G11" s="282"/>
      <c r="H11" s="282"/>
      <c r="I11" s="283"/>
    </row>
    <row r="12" spans="2:9" ht="26" customHeight="1" x14ac:dyDescent="0.35">
      <c r="B12" s="280"/>
      <c r="C12" s="280"/>
      <c r="D12" s="280"/>
      <c r="E12" s="284"/>
      <c r="F12" s="285"/>
      <c r="G12" s="285"/>
      <c r="H12" s="285"/>
      <c r="I12" s="286"/>
    </row>
    <row r="13" spans="2:9" ht="15.5" customHeight="1" x14ac:dyDescent="0.35">
      <c r="B13" s="280" t="s">
        <v>261</v>
      </c>
      <c r="C13" s="280"/>
      <c r="D13" s="280"/>
      <c r="E13" s="281" t="s">
        <v>263</v>
      </c>
      <c r="F13" s="282"/>
      <c r="G13" s="282"/>
      <c r="H13" s="282"/>
      <c r="I13" s="283"/>
    </row>
    <row r="14" spans="2:9" ht="28.5" customHeight="1" x14ac:dyDescent="0.35">
      <c r="B14" s="280"/>
      <c r="C14" s="280"/>
      <c r="D14" s="280"/>
      <c r="E14" s="284"/>
      <c r="F14" s="285"/>
      <c r="G14" s="285"/>
      <c r="H14" s="285"/>
      <c r="I14" s="286"/>
    </row>
    <row r="15" spans="2:9" ht="15.5" x14ac:dyDescent="0.35"/>
    <row r="16" spans="2:9" ht="15.5" x14ac:dyDescent="0.35"/>
    <row r="17" spans="2:9" ht="15.5" x14ac:dyDescent="0.35"/>
    <row r="18" spans="2:9" ht="44.25" customHeight="1" x14ac:dyDescent="0.35">
      <c r="B18" s="274" t="s">
        <v>262</v>
      </c>
      <c r="C18" s="275"/>
      <c r="D18" s="275"/>
      <c r="E18" s="275"/>
      <c r="F18" s="275"/>
      <c r="G18" s="275"/>
      <c r="H18" s="275"/>
      <c r="I18" s="276"/>
    </row>
    <row r="19" spans="2:9" ht="24.5" customHeight="1" x14ac:dyDescent="0.35">
      <c r="B19" s="277"/>
      <c r="C19" s="278"/>
      <c r="D19" s="278"/>
      <c r="E19" s="278"/>
      <c r="F19" s="278"/>
      <c r="G19" s="278"/>
      <c r="H19" s="278"/>
      <c r="I19" s="279"/>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273" customFormat="1" ht="15.65" customHeight="1" x14ac:dyDescent="0.35"/>
    <row r="34" s="273" customFormat="1" ht="15.65" customHeight="1" x14ac:dyDescent="0.35"/>
    <row r="35" s="273" customFormat="1" ht="15.65" hidden="1" customHeight="1" x14ac:dyDescent="0.35"/>
    <row r="36" s="273" customFormat="1" ht="15.65" hidden="1" customHeight="1" x14ac:dyDescent="0.35"/>
    <row r="37" s="273" customFormat="1" ht="15.65" hidden="1" customHeight="1" x14ac:dyDescent="0.35"/>
    <row r="38" s="273" customFormat="1" ht="15.65" hidden="1" customHeight="1" x14ac:dyDescent="0.35"/>
    <row r="39" s="273" customFormat="1" ht="15.65" hidden="1" customHeight="1" x14ac:dyDescent="0.35"/>
    <row r="40" s="273" customFormat="1" ht="15.65" hidden="1" customHeight="1" x14ac:dyDescent="0.35"/>
    <row r="41" s="273" customFormat="1" ht="15.65" hidden="1" customHeight="1" x14ac:dyDescent="0.35"/>
    <row r="42" s="273" customFormat="1" ht="15.65" hidden="1" customHeight="1" x14ac:dyDescent="0.35"/>
    <row r="43" s="273" customFormat="1" ht="15.65" hidden="1" customHeight="1" x14ac:dyDescent="0.35"/>
    <row r="44" s="273" customFormat="1" ht="15.65" hidden="1" customHeight="1" x14ac:dyDescent="0.35"/>
    <row r="45" s="273" customFormat="1" ht="15.65" hidden="1" customHeight="1" x14ac:dyDescent="0.35"/>
    <row r="46" s="273" customFormat="1" ht="15.65" hidden="1" customHeight="1" x14ac:dyDescent="0.35"/>
    <row r="47" s="273" customFormat="1" ht="15.65" hidden="1" customHeight="1" x14ac:dyDescent="0.35"/>
    <row r="48" s="273" customFormat="1" ht="15.65" hidden="1" customHeight="1" x14ac:dyDescent="0.35"/>
    <row r="49" s="273" customFormat="1" ht="15.65" hidden="1" customHeight="1" x14ac:dyDescent="0.35"/>
    <row r="50" s="273" customFormat="1" ht="15.65" hidden="1" customHeight="1" x14ac:dyDescent="0.35"/>
    <row r="51" s="273" customFormat="1" ht="15.65" hidden="1" customHeight="1" x14ac:dyDescent="0.35"/>
    <row r="52" s="273" customFormat="1" ht="15.65" hidden="1" customHeight="1" x14ac:dyDescent="0.35"/>
    <row r="53" s="273" customFormat="1" ht="15.65" hidden="1" customHeight="1" x14ac:dyDescent="0.35"/>
    <row r="54" s="273" customFormat="1" ht="15.65" hidden="1" customHeight="1" x14ac:dyDescent="0.35"/>
    <row r="55" s="273" customFormat="1" ht="15.65" hidden="1" customHeight="1" x14ac:dyDescent="0.35"/>
    <row r="56" s="273" customFormat="1" ht="15.65" hidden="1" customHeight="1" x14ac:dyDescent="0.35"/>
    <row r="57" s="273" customFormat="1" ht="15.65" hidden="1" customHeight="1" x14ac:dyDescent="0.35"/>
    <row r="58" s="273" customFormat="1" ht="15.65" hidden="1" customHeight="1" x14ac:dyDescent="0.35"/>
    <row r="59" s="273" customFormat="1" ht="15.65" hidden="1" customHeight="1" x14ac:dyDescent="0.35"/>
    <row r="60" s="273" customFormat="1" ht="15.65" hidden="1" customHeight="1" x14ac:dyDescent="0.35"/>
    <row r="61" s="273" customFormat="1" ht="15.65" hidden="1" customHeight="1" x14ac:dyDescent="0.35"/>
    <row r="62" s="273" customFormat="1" ht="15.65" hidden="1" customHeight="1" x14ac:dyDescent="0.35"/>
    <row r="63" s="273" customFormat="1" ht="15.65" hidden="1" customHeight="1" x14ac:dyDescent="0.35"/>
    <row r="64" s="273" customFormat="1" ht="15.65" hidden="1" customHeight="1" x14ac:dyDescent="0.35"/>
    <row r="66" spans="6:6" ht="15.5" hidden="1" x14ac:dyDescent="0.35">
      <c r="F66" s="273" t="s">
        <v>256</v>
      </c>
    </row>
    <row r="70" spans="6:6" ht="15.65" customHeight="1" x14ac:dyDescent="0.35"/>
    <row r="77" spans="6:6" ht="15.65" customHeight="1" x14ac:dyDescent="0.35"/>
    <row r="78" spans="6:6" ht="15.65" customHeight="1" x14ac:dyDescent="0.35"/>
    <row r="81" s="273" customFormat="1" ht="15.65" hidden="1" customHeight="1" x14ac:dyDescent="0.35"/>
    <row r="82" s="273" customFormat="1" ht="15.65" hidden="1" customHeight="1" x14ac:dyDescent="0.35"/>
    <row r="83" s="273" customFormat="1" ht="15.65" hidden="1" customHeight="1" x14ac:dyDescent="0.35"/>
    <row r="84" s="273"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9299C8BC-B072-41FA-92D3-DB498343E83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1"/>
  <sheetViews>
    <sheetView showGridLines="0" zoomScale="75" zoomScaleNormal="75" workbookViewId="0">
      <selection activeCell="B23" sqref="B23:I23"/>
    </sheetView>
  </sheetViews>
  <sheetFormatPr defaultColWidth="0" defaultRowHeight="15.5" zeroHeight="1" x14ac:dyDescent="0.35"/>
  <cols>
    <col min="1" max="1" width="4.23046875" customWidth="1"/>
    <col min="2" max="2" width="15" customWidth="1"/>
    <col min="3" max="3" width="13.84375" customWidth="1"/>
    <col min="4" max="4" width="9.23046875" customWidth="1"/>
    <col min="5" max="5" width="12.4609375" customWidth="1"/>
    <col min="6" max="6" width="17.765625" customWidth="1"/>
    <col min="7" max="7" width="14.69140625" customWidth="1"/>
    <col min="8" max="8" width="18.07421875" customWidth="1"/>
    <col min="9" max="9" width="15.84375" customWidth="1"/>
    <col min="10" max="10" width="12.23046875" customWidth="1"/>
    <col min="11" max="11" width="14.765625" hidden="1" customWidth="1"/>
    <col min="12" max="12" width="16" hidden="1" customWidth="1"/>
    <col min="13" max="13" width="6.84375" hidden="1" customWidth="1"/>
    <col min="14" max="14" width="7.84375" hidden="1" customWidth="1"/>
    <col min="15" max="15" width="8.53515625" hidden="1" customWidth="1"/>
    <col min="16" max="24" width="5.07421875" hidden="1" customWidth="1"/>
    <col min="25" max="16384" width="9.23046875" hidden="1"/>
  </cols>
  <sheetData>
    <row r="1" spans="1:10" x14ac:dyDescent="0.35">
      <c r="A1" s="51"/>
      <c r="B1" s="51"/>
      <c r="C1" s="51"/>
      <c r="D1" s="51"/>
      <c r="E1" s="51"/>
      <c r="F1" s="51"/>
      <c r="G1" s="51"/>
      <c r="H1" s="51"/>
      <c r="I1" s="51"/>
      <c r="J1" s="51"/>
    </row>
    <row r="2" spans="1:10" ht="26" x14ac:dyDescent="0.35">
      <c r="A2" s="51"/>
      <c r="B2" s="361" t="s">
        <v>77</v>
      </c>
      <c r="C2" s="362" t="s">
        <v>1</v>
      </c>
      <c r="D2" s="362"/>
      <c r="E2" s="52" t="s">
        <v>2</v>
      </c>
      <c r="F2" s="52" t="s">
        <v>211</v>
      </c>
      <c r="G2" s="52" t="s">
        <v>169</v>
      </c>
      <c r="H2" s="52" t="s">
        <v>109</v>
      </c>
      <c r="I2" s="52" t="s">
        <v>3</v>
      </c>
      <c r="J2" s="51"/>
    </row>
    <row r="3" spans="1:10" ht="26.25" customHeight="1" x14ac:dyDescent="0.35">
      <c r="A3" s="51"/>
      <c r="B3" s="361"/>
      <c r="C3" s="357" t="s">
        <v>63</v>
      </c>
      <c r="D3" s="357"/>
      <c r="E3" s="39">
        <v>3</v>
      </c>
      <c r="F3" s="50" t="s">
        <v>62</v>
      </c>
      <c r="G3" s="53">
        <f>H7</f>
        <v>207309</v>
      </c>
      <c r="H3" s="53" t="str">
        <f>H8</f>
        <v>No data</v>
      </c>
      <c r="I3" s="49" t="s">
        <v>21</v>
      </c>
      <c r="J3" s="51"/>
    </row>
    <row r="4" spans="1:10" x14ac:dyDescent="0.35">
      <c r="A4" s="51"/>
      <c r="B4" s="51"/>
      <c r="C4" s="51"/>
      <c r="D4" s="51"/>
      <c r="E4" s="51"/>
      <c r="F4" s="51"/>
      <c r="G4" s="51"/>
      <c r="H4" s="51"/>
      <c r="I4" s="51"/>
      <c r="J4" s="51"/>
    </row>
    <row r="5" spans="1:10" ht="24.65" customHeight="1" x14ac:dyDescent="0.35"/>
    <row r="6" spans="1:10" x14ac:dyDescent="0.35">
      <c r="B6" s="2"/>
      <c r="C6" s="2"/>
      <c r="D6" s="2"/>
      <c r="E6" s="2"/>
      <c r="G6" s="56"/>
      <c r="H6" s="56" t="s">
        <v>212</v>
      </c>
      <c r="I6" s="56" t="s">
        <v>209</v>
      </c>
    </row>
    <row r="7" spans="1:10" x14ac:dyDescent="0.35">
      <c r="B7" s="2"/>
      <c r="C7" s="2"/>
      <c r="D7" s="2"/>
      <c r="E7" s="2"/>
      <c r="G7" s="56" t="s">
        <v>133</v>
      </c>
      <c r="H7" s="53">
        <f>SUM(H12:H13)</f>
        <v>207309</v>
      </c>
      <c r="I7" s="38" t="s">
        <v>62</v>
      </c>
    </row>
    <row r="8" spans="1:10" ht="27.75" customHeight="1" x14ac:dyDescent="0.35">
      <c r="B8" s="2"/>
      <c r="C8" s="2"/>
      <c r="D8" s="2"/>
      <c r="E8" s="2"/>
      <c r="G8" s="56" t="s">
        <v>109</v>
      </c>
      <c r="H8" s="53" t="s">
        <v>51</v>
      </c>
      <c r="I8" s="38" t="s">
        <v>62</v>
      </c>
    </row>
    <row r="9" spans="1:10" x14ac:dyDescent="0.35">
      <c r="B9" s="2"/>
      <c r="C9" s="2"/>
      <c r="D9" s="2"/>
      <c r="E9" s="2"/>
    </row>
    <row r="10" spans="1:10" x14ac:dyDescent="0.35">
      <c r="B10" s="2"/>
      <c r="C10" s="2"/>
      <c r="D10" s="2"/>
      <c r="E10" s="2"/>
    </row>
    <row r="11" spans="1:10" ht="39.5" thickBot="1" x14ac:dyDescent="0.4">
      <c r="B11" s="2"/>
      <c r="C11" s="2"/>
      <c r="D11" s="2"/>
      <c r="E11" s="2"/>
      <c r="G11" s="147" t="s">
        <v>50</v>
      </c>
      <c r="H11" s="147" t="s">
        <v>126</v>
      </c>
      <c r="I11" s="147" t="s">
        <v>125</v>
      </c>
    </row>
    <row r="12" spans="1:10" x14ac:dyDescent="0.35">
      <c r="B12" s="2"/>
      <c r="C12" s="2"/>
      <c r="D12" s="2"/>
      <c r="E12" s="2"/>
      <c r="G12" s="162">
        <v>2019</v>
      </c>
      <c r="H12" s="227">
        <v>207309</v>
      </c>
      <c r="I12" s="148">
        <v>2525294</v>
      </c>
    </row>
    <row r="13" spans="1:10" ht="16" thickBot="1" x14ac:dyDescent="0.4">
      <c r="B13" s="2"/>
      <c r="C13" s="2"/>
      <c r="D13" s="2"/>
      <c r="E13" s="2"/>
      <c r="G13" s="164">
        <v>2020</v>
      </c>
      <c r="H13" s="228">
        <v>0</v>
      </c>
      <c r="I13" s="149">
        <v>7418930.46</v>
      </c>
    </row>
    <row r="14" spans="1:10" x14ac:dyDescent="0.35">
      <c r="B14" s="2"/>
      <c r="C14" s="2"/>
      <c r="D14" s="2"/>
      <c r="E14" s="2"/>
    </row>
    <row r="15" spans="1:10" x14ac:dyDescent="0.35">
      <c r="B15" s="2"/>
      <c r="C15" s="2"/>
      <c r="D15" s="2"/>
      <c r="E15" s="2"/>
    </row>
    <row r="16" spans="1:10" x14ac:dyDescent="0.35">
      <c r="B16" s="2"/>
      <c r="C16" s="2"/>
      <c r="D16" s="2"/>
      <c r="E16" s="2"/>
    </row>
    <row r="17" spans="2:9" x14ac:dyDescent="0.35">
      <c r="B17" s="2"/>
      <c r="C17" s="2"/>
      <c r="D17" s="2"/>
      <c r="E17" s="2"/>
    </row>
    <row r="18" spans="2:9" x14ac:dyDescent="0.35">
      <c r="B18" s="2"/>
      <c r="C18" s="2"/>
      <c r="D18" s="2"/>
      <c r="E18" s="2"/>
    </row>
    <row r="19" spans="2:9" x14ac:dyDescent="0.35">
      <c r="B19" s="2"/>
      <c r="C19" s="2"/>
      <c r="D19" s="2"/>
      <c r="E19" s="2"/>
    </row>
    <row r="20" spans="2:9" x14ac:dyDescent="0.35">
      <c r="B20" s="2"/>
      <c r="C20" s="2"/>
      <c r="D20" s="2"/>
      <c r="E20" s="2"/>
    </row>
    <row r="21" spans="2:9" x14ac:dyDescent="0.35">
      <c r="B21" s="2"/>
      <c r="C21" s="2"/>
      <c r="D21" s="2"/>
      <c r="E21" s="2"/>
    </row>
    <row r="22" spans="2:9" x14ac:dyDescent="0.35">
      <c r="B22" s="2"/>
      <c r="C22" s="2"/>
      <c r="D22" s="2"/>
      <c r="E22" s="2"/>
    </row>
    <row r="23" spans="2:9" x14ac:dyDescent="0.35">
      <c r="B23" s="386" t="s">
        <v>252</v>
      </c>
      <c r="C23" s="387"/>
      <c r="D23" s="387"/>
      <c r="E23" s="387"/>
      <c r="F23" s="387"/>
      <c r="G23" s="387"/>
      <c r="H23" s="387"/>
      <c r="I23" s="388"/>
    </row>
    <row r="24" spans="2:9" ht="40.5" customHeight="1" x14ac:dyDescent="0.35">
      <c r="B24" s="360" t="s">
        <v>186</v>
      </c>
      <c r="C24" s="389"/>
      <c r="D24" s="389"/>
      <c r="E24" s="389"/>
      <c r="F24" s="389"/>
      <c r="G24" s="389"/>
      <c r="H24" s="389"/>
      <c r="I24" s="390"/>
    </row>
    <row r="25" spans="2:9" x14ac:dyDescent="0.35">
      <c r="B25" s="30"/>
      <c r="C25" s="30"/>
      <c r="D25" s="30"/>
      <c r="E25" s="30"/>
      <c r="F25" s="30"/>
      <c r="G25" s="30"/>
      <c r="H25" s="30"/>
      <c r="I25" s="30"/>
    </row>
    <row r="26" spans="2:9" x14ac:dyDescent="0.35">
      <c r="B26" s="346" t="s">
        <v>6</v>
      </c>
      <c r="C26" s="347"/>
      <c r="D26" s="347"/>
      <c r="E26" s="347"/>
      <c r="F26" s="347"/>
      <c r="G26" s="347"/>
      <c r="H26" s="347"/>
      <c r="I26" s="348"/>
    </row>
    <row r="27" spans="2:9" x14ac:dyDescent="0.35">
      <c r="B27" s="354" t="s">
        <v>228</v>
      </c>
      <c r="C27" s="355"/>
      <c r="D27" s="355"/>
      <c r="E27" s="355"/>
      <c r="F27" s="355"/>
      <c r="G27" s="355"/>
      <c r="H27" s="355"/>
      <c r="I27" s="356"/>
    </row>
    <row r="28" spans="2:9" x14ac:dyDescent="0.35">
      <c r="B28" s="354"/>
      <c r="C28" s="355"/>
      <c r="D28" s="355"/>
      <c r="E28" s="355"/>
      <c r="F28" s="355"/>
      <c r="G28" s="355"/>
      <c r="H28" s="355"/>
      <c r="I28" s="356"/>
    </row>
    <row r="29" spans="2:9" x14ac:dyDescent="0.35">
      <c r="B29" s="30"/>
      <c r="C29" s="30"/>
      <c r="D29" s="30"/>
      <c r="E29" s="30"/>
      <c r="F29" s="30"/>
      <c r="G29" s="30"/>
      <c r="H29" s="30"/>
      <c r="I29" s="30"/>
    </row>
    <row r="30" spans="2:9" x14ac:dyDescent="0.35">
      <c r="B30" s="346" t="s">
        <v>7</v>
      </c>
      <c r="C30" s="347"/>
      <c r="D30" s="347"/>
      <c r="E30" s="347"/>
      <c r="F30" s="347"/>
      <c r="G30" s="347"/>
      <c r="H30" s="347"/>
      <c r="I30" s="348"/>
    </row>
    <row r="31" spans="2:9" ht="45" customHeight="1" x14ac:dyDescent="0.35">
      <c r="B31" s="407" t="s">
        <v>238</v>
      </c>
      <c r="C31" s="408"/>
      <c r="D31" s="408"/>
      <c r="E31" s="408"/>
      <c r="F31" s="408"/>
      <c r="G31" s="408"/>
      <c r="H31" s="408"/>
      <c r="I31" s="409"/>
    </row>
    <row r="32" spans="2:9" x14ac:dyDescent="0.35">
      <c r="B32" s="30"/>
      <c r="C32" s="30"/>
      <c r="D32" s="30"/>
      <c r="E32" s="30"/>
      <c r="F32" s="30"/>
      <c r="G32" s="30"/>
      <c r="H32" s="30"/>
      <c r="I32" s="30"/>
    </row>
    <row r="33" spans="2:9" x14ac:dyDescent="0.35">
      <c r="B33" s="54" t="s">
        <v>174</v>
      </c>
      <c r="C33" s="353" t="s">
        <v>108</v>
      </c>
      <c r="D33" s="403"/>
      <c r="E33" s="403"/>
      <c r="F33" s="403"/>
      <c r="G33" s="403"/>
      <c r="H33" s="403"/>
      <c r="I33" s="404"/>
    </row>
    <row r="34" spans="2:9" x14ac:dyDescent="0.35">
      <c r="B34" s="54" t="s">
        <v>175</v>
      </c>
      <c r="C34" s="353">
        <v>44328</v>
      </c>
      <c r="D34" s="403"/>
      <c r="E34" s="403"/>
      <c r="F34" s="403"/>
      <c r="G34" s="403"/>
      <c r="H34" s="403"/>
      <c r="I34" s="404"/>
    </row>
    <row r="35" spans="2:9" x14ac:dyDescent="0.35">
      <c r="B35" s="55" t="s">
        <v>176</v>
      </c>
      <c r="C35" s="339" t="s">
        <v>119</v>
      </c>
      <c r="D35" s="405"/>
      <c r="E35" s="405"/>
      <c r="F35" s="405"/>
      <c r="G35" s="405"/>
      <c r="H35" s="405"/>
      <c r="I35" s="406"/>
    </row>
    <row r="36" spans="2:9" x14ac:dyDescent="0.35">
      <c r="B36" s="391" t="s">
        <v>177</v>
      </c>
      <c r="C36" s="394"/>
      <c r="D36" s="395"/>
      <c r="E36" s="395"/>
      <c r="F36" s="395"/>
      <c r="G36" s="395"/>
      <c r="H36" s="395"/>
      <c r="I36" s="396"/>
    </row>
    <row r="37" spans="2:9" x14ac:dyDescent="0.35">
      <c r="B37" s="392"/>
      <c r="C37" s="397"/>
      <c r="D37" s="398"/>
      <c r="E37" s="398"/>
      <c r="F37" s="398"/>
      <c r="G37" s="398"/>
      <c r="H37" s="398"/>
      <c r="I37" s="399"/>
    </row>
    <row r="38" spans="2:9" x14ac:dyDescent="0.35">
      <c r="B38" s="393"/>
      <c r="C38" s="400"/>
      <c r="D38" s="401"/>
      <c r="E38" s="401"/>
      <c r="F38" s="401"/>
      <c r="G38" s="401"/>
      <c r="H38" s="401"/>
      <c r="I38" s="402"/>
    </row>
    <row r="39" spans="2:9" x14ac:dyDescent="0.35">
      <c r="B39" s="2"/>
      <c r="C39" s="2"/>
      <c r="D39" s="2"/>
      <c r="E39" s="2"/>
    </row>
    <row r="40" spans="2:9" x14ac:dyDescent="0.35">
      <c r="B40" s="2"/>
      <c r="C40" s="2"/>
      <c r="D40" s="2"/>
      <c r="E40" s="2"/>
    </row>
    <row r="41" spans="2:9" x14ac:dyDescent="0.35">
      <c r="B41" s="2"/>
      <c r="C41" s="2"/>
      <c r="D41" s="2"/>
      <c r="E41" s="2"/>
    </row>
  </sheetData>
  <mergeCells count="17">
    <mergeCell ref="C33:I33"/>
    <mergeCell ref="C34:I34"/>
    <mergeCell ref="C35:I35"/>
    <mergeCell ref="B36:B38"/>
    <mergeCell ref="C36:I36"/>
    <mergeCell ref="C37:I37"/>
    <mergeCell ref="C38:I38"/>
    <mergeCell ref="B26:I26"/>
    <mergeCell ref="B27:I27"/>
    <mergeCell ref="B28:I28"/>
    <mergeCell ref="B30:I30"/>
    <mergeCell ref="B31:I31"/>
    <mergeCell ref="B2:B3"/>
    <mergeCell ref="C2:D2"/>
    <mergeCell ref="C3:D3"/>
    <mergeCell ref="B23:I23"/>
    <mergeCell ref="B24:I24"/>
  </mergeCells>
  <conditionalFormatting sqref="H3">
    <cfRule type="iconSet" priority="1">
      <iconSet iconSet="4TrafficLights" showValue="0">
        <cfvo type="percent" val="0"/>
        <cfvo type="num" val="1"/>
        <cfvo type="num" val="2"/>
        <cfvo type="num" val="3"/>
      </iconSet>
    </cfRule>
  </conditionalFormatting>
  <hyperlinks>
    <hyperlink ref="C35" r:id="rId1" display="https://www.data.gov.uk/dataset/10e1339c-50d5-4ca4-a5df-6ed4528f6367/climate-change-agreements-target-unit-performance-data" xr:uid="{70625D87-8518-42F5-909E-0A753F0DAC19}"/>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X44"/>
  <sheetViews>
    <sheetView showGridLines="0" topLeftCell="B1" zoomScale="75" zoomScaleNormal="75" workbookViewId="0">
      <selection activeCell="B38" sqref="B38"/>
    </sheetView>
  </sheetViews>
  <sheetFormatPr defaultColWidth="0" defaultRowHeight="15.5" zeroHeight="1" x14ac:dyDescent="0.35"/>
  <cols>
    <col min="1" max="1" width="4.23046875" customWidth="1"/>
    <col min="2" max="2" width="15" customWidth="1"/>
    <col min="3" max="3" width="24.3046875" customWidth="1"/>
    <col min="4" max="4" width="11.69140625" bestFit="1" customWidth="1"/>
    <col min="5" max="5" width="10.69140625" customWidth="1"/>
    <col min="6" max="6" width="11.69140625" customWidth="1"/>
    <col min="7" max="7" width="11.69140625" bestFit="1" customWidth="1"/>
    <col min="8" max="8" width="14.23046875" customWidth="1"/>
    <col min="9" max="9" width="11.3046875" customWidth="1"/>
    <col min="10" max="10" width="11.69140625" bestFit="1" customWidth="1"/>
    <col min="11" max="11" width="12.84375" hidden="1" customWidth="1"/>
    <col min="12" max="12" width="12.3046875" hidden="1" customWidth="1"/>
    <col min="13" max="13" width="13.53515625" hidden="1" customWidth="1"/>
    <col min="14" max="17" width="11.69140625" hidden="1" customWidth="1"/>
    <col min="18" max="24" width="5.07421875" hidden="1" customWidth="1"/>
    <col min="25" max="16384" width="9.23046875" hidden="1"/>
  </cols>
  <sheetData>
    <row r="1" spans="1:22" x14ac:dyDescent="0.35">
      <c r="A1" s="51"/>
      <c r="B1" s="51"/>
      <c r="C1" s="51"/>
      <c r="D1" s="51"/>
      <c r="E1" s="51"/>
      <c r="F1" s="51"/>
      <c r="G1" s="51"/>
      <c r="H1" s="51"/>
      <c r="I1" s="51"/>
      <c r="J1" s="51"/>
    </row>
    <row r="2" spans="1:22" ht="39" x14ac:dyDescent="0.35">
      <c r="A2" s="51"/>
      <c r="B2" s="361" t="s">
        <v>57</v>
      </c>
      <c r="C2" s="362" t="s">
        <v>1</v>
      </c>
      <c r="D2" s="362"/>
      <c r="E2" s="52" t="s">
        <v>2</v>
      </c>
      <c r="F2" s="52" t="s">
        <v>4</v>
      </c>
      <c r="G2" s="52" t="s">
        <v>210</v>
      </c>
      <c r="H2" s="52" t="s">
        <v>109</v>
      </c>
      <c r="I2" s="52" t="s">
        <v>3</v>
      </c>
      <c r="J2" s="51"/>
    </row>
    <row r="3" spans="1:22" ht="15.65" customHeight="1" x14ac:dyDescent="0.35">
      <c r="A3" s="51"/>
      <c r="B3" s="361"/>
      <c r="C3" s="357" t="s">
        <v>128</v>
      </c>
      <c r="D3" s="357"/>
      <c r="E3" s="39">
        <v>2</v>
      </c>
      <c r="F3" s="39" t="s">
        <v>18</v>
      </c>
      <c r="G3" s="39">
        <f>I7</f>
        <v>3</v>
      </c>
      <c r="H3" s="39">
        <f>I8</f>
        <v>1</v>
      </c>
      <c r="I3" s="77" t="s">
        <v>217</v>
      </c>
      <c r="J3" s="51"/>
    </row>
    <row r="4" spans="1:22" x14ac:dyDescent="0.35">
      <c r="A4" s="51"/>
      <c r="B4" s="51"/>
      <c r="C4" s="51"/>
      <c r="D4" s="51"/>
      <c r="E4" s="51"/>
      <c r="F4" s="51"/>
      <c r="G4" s="51"/>
      <c r="H4" s="51"/>
      <c r="I4" s="51"/>
      <c r="J4" s="51"/>
    </row>
    <row r="5" spans="1:22" x14ac:dyDescent="0.35">
      <c r="V5" s="33"/>
    </row>
    <row r="6" spans="1:22" ht="30" customHeight="1" x14ac:dyDescent="0.35">
      <c r="G6" s="56"/>
      <c r="H6" s="56" t="s">
        <v>179</v>
      </c>
      <c r="I6" s="56" t="s">
        <v>180</v>
      </c>
    </row>
    <row r="7" spans="1:22" ht="30" customHeight="1" x14ac:dyDescent="0.35">
      <c r="G7" s="56" t="s">
        <v>133</v>
      </c>
      <c r="H7" s="58">
        <f>(H24-H20)/H20</f>
        <v>-0.44051128680862922</v>
      </c>
      <c r="I7" s="39">
        <f>IF(H7="No data",0,IF(H7&gt;0.05,1,IF(H7&lt;-0.05,3,2)))</f>
        <v>3</v>
      </c>
      <c r="V7" s="33"/>
    </row>
    <row r="8" spans="1:22" ht="30" customHeight="1" x14ac:dyDescent="0.35">
      <c r="G8" s="56" t="s">
        <v>109</v>
      </c>
      <c r="H8" s="58">
        <f>(H25-H24)/H24</f>
        <v>0.10094788019580188</v>
      </c>
      <c r="I8" s="39">
        <f>IF(H8="No data",0,IF(H8&gt;0.05,1,IF(H8&lt;-0.05,3,2)))</f>
        <v>1</v>
      </c>
    </row>
    <row r="9" spans="1:22" x14ac:dyDescent="0.35"/>
    <row r="10" spans="1:22" ht="18.649999999999999" customHeight="1" x14ac:dyDescent="0.35">
      <c r="B10" s="2"/>
      <c r="C10" s="2"/>
      <c r="D10" s="2"/>
      <c r="E10" s="2"/>
      <c r="G10" s="411" t="s">
        <v>50</v>
      </c>
      <c r="H10" s="412" t="s">
        <v>216</v>
      </c>
      <c r="I10" s="410" t="s">
        <v>127</v>
      </c>
    </row>
    <row r="11" spans="1:22" ht="20.149999999999999" customHeight="1" x14ac:dyDescent="0.35">
      <c r="B11" s="2"/>
      <c r="C11" s="2"/>
      <c r="D11" s="2"/>
      <c r="E11" s="2"/>
      <c r="G11" s="411"/>
      <c r="H11" s="410"/>
      <c r="I11" s="410"/>
    </row>
    <row r="12" spans="1:22" x14ac:dyDescent="0.35">
      <c r="B12" s="2"/>
      <c r="C12" s="2"/>
      <c r="D12" s="2"/>
      <c r="E12" s="2"/>
      <c r="G12" s="150">
        <v>2008</v>
      </c>
      <c r="H12" s="229">
        <v>25829006</v>
      </c>
      <c r="I12" s="64">
        <v>43</v>
      </c>
    </row>
    <row r="13" spans="1:22" x14ac:dyDescent="0.35">
      <c r="B13" s="2"/>
      <c r="C13" s="2"/>
      <c r="D13" s="2"/>
      <c r="E13" s="2"/>
      <c r="G13" s="150">
        <v>2009</v>
      </c>
      <c r="H13" s="229">
        <v>21197140</v>
      </c>
      <c r="I13" s="64">
        <v>45</v>
      </c>
    </row>
    <row r="14" spans="1:22" x14ac:dyDescent="0.35">
      <c r="B14" s="2"/>
      <c r="C14" s="2"/>
      <c r="D14" s="2"/>
      <c r="E14" s="2"/>
      <c r="G14" s="150">
        <v>2010</v>
      </c>
      <c r="H14" s="229">
        <v>23380398</v>
      </c>
      <c r="I14" s="64">
        <v>46</v>
      </c>
    </row>
    <row r="15" spans="1:22" x14ac:dyDescent="0.35">
      <c r="B15" s="2"/>
      <c r="C15" s="2"/>
      <c r="D15" s="2"/>
      <c r="E15" s="2"/>
      <c r="G15" s="150">
        <v>2011</v>
      </c>
      <c r="H15" s="229">
        <v>21999216</v>
      </c>
      <c r="I15" s="64">
        <v>47</v>
      </c>
    </row>
    <row r="16" spans="1:22" x14ac:dyDescent="0.35">
      <c r="B16" s="2"/>
      <c r="C16" s="2"/>
      <c r="D16" s="2"/>
      <c r="E16" s="2"/>
      <c r="G16" s="150">
        <v>2012</v>
      </c>
      <c r="H16" s="229">
        <v>24285670</v>
      </c>
      <c r="I16" s="64">
        <v>49</v>
      </c>
    </row>
    <row r="17" spans="2:9" x14ac:dyDescent="0.35">
      <c r="B17" s="2"/>
      <c r="C17" s="2"/>
      <c r="D17" s="2"/>
      <c r="E17" s="2"/>
      <c r="G17" s="150">
        <v>2013</v>
      </c>
      <c r="H17" s="229">
        <v>29100041</v>
      </c>
      <c r="I17" s="64">
        <v>51</v>
      </c>
    </row>
    <row r="18" spans="2:9" x14ac:dyDescent="0.35">
      <c r="B18" s="2"/>
      <c r="C18" s="2"/>
      <c r="D18" s="2"/>
      <c r="E18" s="2"/>
      <c r="G18" s="150">
        <v>2014</v>
      </c>
      <c r="H18" s="229">
        <v>25958667</v>
      </c>
      <c r="I18" s="64">
        <v>50</v>
      </c>
    </row>
    <row r="19" spans="2:9" ht="16" thickBot="1" x14ac:dyDescent="0.4">
      <c r="B19" s="2"/>
      <c r="C19" s="2"/>
      <c r="D19" s="2"/>
      <c r="E19" s="2"/>
      <c r="G19" s="151">
        <v>2015</v>
      </c>
      <c r="H19" s="230">
        <v>25274427</v>
      </c>
      <c r="I19" s="152">
        <v>54</v>
      </c>
    </row>
    <row r="20" spans="2:9" x14ac:dyDescent="0.35">
      <c r="B20" s="2"/>
      <c r="C20" s="2"/>
      <c r="D20" s="2"/>
      <c r="E20" s="2"/>
      <c r="G20" s="155">
        <v>2016</v>
      </c>
      <c r="H20" s="231">
        <v>26928604</v>
      </c>
      <c r="I20" s="156">
        <v>56</v>
      </c>
    </row>
    <row r="21" spans="2:9" x14ac:dyDescent="0.35">
      <c r="B21" s="2"/>
      <c r="C21" s="2"/>
      <c r="D21" s="2"/>
      <c r="E21" s="2"/>
      <c r="G21" s="157">
        <v>2017</v>
      </c>
      <c r="H21" s="229">
        <v>20985418</v>
      </c>
      <c r="I21" s="158">
        <v>63</v>
      </c>
    </row>
    <row r="22" spans="2:9" x14ac:dyDescent="0.35">
      <c r="B22" s="2"/>
      <c r="C22" s="2"/>
      <c r="D22" s="2"/>
      <c r="E22" s="2"/>
      <c r="G22" s="157">
        <v>2018</v>
      </c>
      <c r="H22" s="229">
        <v>17942480</v>
      </c>
      <c r="I22" s="158">
        <v>64</v>
      </c>
    </row>
    <row r="23" spans="2:9" x14ac:dyDescent="0.35">
      <c r="B23" s="2"/>
      <c r="C23" s="2"/>
      <c r="D23" s="2"/>
      <c r="E23" s="2"/>
      <c r="G23" s="157">
        <v>2019</v>
      </c>
      <c r="H23" s="229">
        <v>17801941</v>
      </c>
      <c r="I23" s="158">
        <v>63</v>
      </c>
    </row>
    <row r="24" spans="2:9" ht="16" thickBot="1" x14ac:dyDescent="0.4">
      <c r="B24" s="2"/>
      <c r="C24" s="2"/>
      <c r="D24" s="2"/>
      <c r="E24" s="2"/>
      <c r="G24" s="159">
        <v>2020</v>
      </c>
      <c r="H24" s="232">
        <v>15066250</v>
      </c>
      <c r="I24" s="160">
        <v>60</v>
      </c>
    </row>
    <row r="25" spans="2:9" x14ac:dyDescent="0.35">
      <c r="B25" s="2"/>
      <c r="C25" s="2"/>
      <c r="D25" s="2"/>
      <c r="E25" s="2"/>
      <c r="G25" s="153">
        <v>2021</v>
      </c>
      <c r="H25" s="233">
        <v>16587156</v>
      </c>
      <c r="I25" s="154">
        <v>51</v>
      </c>
    </row>
    <row r="26" spans="2:9" x14ac:dyDescent="0.35">
      <c r="B26" s="2"/>
      <c r="C26" s="2"/>
      <c r="D26" s="2"/>
      <c r="E26" s="2"/>
    </row>
    <row r="27" spans="2:9" x14ac:dyDescent="0.35">
      <c r="B27" s="386" t="s">
        <v>252</v>
      </c>
      <c r="C27" s="387"/>
      <c r="D27" s="387"/>
      <c r="E27" s="387"/>
      <c r="F27" s="387"/>
      <c r="G27" s="387"/>
      <c r="H27" s="387"/>
      <c r="I27" s="388"/>
    </row>
    <row r="28" spans="2:9" x14ac:dyDescent="0.35">
      <c r="B28" s="360" t="s">
        <v>188</v>
      </c>
      <c r="C28" s="389"/>
      <c r="D28" s="389"/>
      <c r="E28" s="389"/>
      <c r="F28" s="389"/>
      <c r="G28" s="389"/>
      <c r="H28" s="389"/>
      <c r="I28" s="390"/>
    </row>
    <row r="29" spans="2:9" x14ac:dyDescent="0.35">
      <c r="B29" s="30"/>
      <c r="C29" s="30"/>
      <c r="D29" s="30"/>
      <c r="E29" s="30"/>
      <c r="F29" s="30"/>
      <c r="G29" s="30"/>
      <c r="H29" s="30"/>
      <c r="I29" s="30"/>
    </row>
    <row r="30" spans="2:9" x14ac:dyDescent="0.35">
      <c r="B30" s="346" t="s">
        <v>6</v>
      </c>
      <c r="C30" s="347"/>
      <c r="D30" s="347"/>
      <c r="E30" s="347"/>
      <c r="F30" s="347"/>
      <c r="G30" s="347"/>
      <c r="H30" s="347"/>
      <c r="I30" s="348"/>
    </row>
    <row r="31" spans="2:9" x14ac:dyDescent="0.35">
      <c r="B31" s="366" t="s">
        <v>240</v>
      </c>
      <c r="C31" s="355"/>
      <c r="D31" s="355"/>
      <c r="E31" s="355"/>
      <c r="F31" s="355"/>
      <c r="G31" s="355"/>
      <c r="H31" s="355"/>
      <c r="I31" s="356"/>
    </row>
    <row r="32" spans="2:9" x14ac:dyDescent="0.35">
      <c r="B32" s="354"/>
      <c r="C32" s="355"/>
      <c r="D32" s="355"/>
      <c r="E32" s="355"/>
      <c r="F32" s="355"/>
      <c r="G32" s="355"/>
      <c r="H32" s="355"/>
      <c r="I32" s="356"/>
    </row>
    <row r="33" spans="2:9" x14ac:dyDescent="0.35">
      <c r="B33" s="30"/>
      <c r="C33" s="30"/>
      <c r="D33" s="30"/>
      <c r="E33" s="30"/>
      <c r="F33" s="30"/>
      <c r="G33" s="30"/>
      <c r="H33" s="30"/>
      <c r="I33" s="30"/>
    </row>
    <row r="34" spans="2:9" x14ac:dyDescent="0.35">
      <c r="B34" s="346" t="s">
        <v>7</v>
      </c>
      <c r="C34" s="347"/>
      <c r="D34" s="347"/>
      <c r="E34" s="347"/>
      <c r="F34" s="347"/>
      <c r="G34" s="347"/>
      <c r="H34" s="347"/>
      <c r="I34" s="348"/>
    </row>
    <row r="35" spans="2:9" ht="38.25" customHeight="1" x14ac:dyDescent="0.35">
      <c r="B35" s="407" t="s">
        <v>239</v>
      </c>
      <c r="C35" s="408"/>
      <c r="D35" s="408"/>
      <c r="E35" s="408"/>
      <c r="F35" s="408"/>
      <c r="G35" s="408"/>
      <c r="H35" s="408"/>
      <c r="I35" s="409"/>
    </row>
    <row r="36" spans="2:9" x14ac:dyDescent="0.35">
      <c r="B36" s="30"/>
      <c r="C36" s="30"/>
      <c r="D36" s="30"/>
      <c r="E36" s="30"/>
      <c r="F36" s="30"/>
      <c r="G36" s="30"/>
      <c r="H36" s="30"/>
      <c r="I36" s="30"/>
    </row>
    <row r="37" spans="2:9" x14ac:dyDescent="0.35">
      <c r="B37" s="270" t="s">
        <v>254</v>
      </c>
      <c r="C37" s="353" t="s">
        <v>189</v>
      </c>
      <c r="D37" s="403"/>
      <c r="E37" s="403"/>
      <c r="F37" s="403"/>
      <c r="G37" s="403"/>
      <c r="H37" s="403"/>
      <c r="I37" s="404"/>
    </row>
    <row r="38" spans="2:9" x14ac:dyDescent="0.35">
      <c r="B38" s="54" t="s">
        <v>175</v>
      </c>
      <c r="C38" s="353">
        <v>44699</v>
      </c>
      <c r="D38" s="403"/>
      <c r="E38" s="403"/>
      <c r="F38" s="403"/>
      <c r="G38" s="403"/>
      <c r="H38" s="403"/>
      <c r="I38" s="404"/>
    </row>
    <row r="39" spans="2:9" x14ac:dyDescent="0.35">
      <c r="B39" s="55" t="s">
        <v>176</v>
      </c>
      <c r="C39" s="339" t="s">
        <v>120</v>
      </c>
      <c r="D39" s="405"/>
      <c r="E39" s="405"/>
      <c r="F39" s="405"/>
      <c r="G39" s="405"/>
      <c r="H39" s="405"/>
      <c r="I39" s="406"/>
    </row>
    <row r="40" spans="2:9" x14ac:dyDescent="0.35">
      <c r="B40" s="391" t="s">
        <v>177</v>
      </c>
      <c r="C40" s="394"/>
      <c r="D40" s="395"/>
      <c r="E40" s="395"/>
      <c r="F40" s="395"/>
      <c r="G40" s="395"/>
      <c r="H40" s="395"/>
      <c r="I40" s="396"/>
    </row>
    <row r="41" spans="2:9" x14ac:dyDescent="0.35">
      <c r="B41" s="392"/>
      <c r="C41" s="397"/>
      <c r="D41" s="398"/>
      <c r="E41" s="398"/>
      <c r="F41" s="398"/>
      <c r="G41" s="398"/>
      <c r="H41" s="398"/>
      <c r="I41" s="399"/>
    </row>
    <row r="42" spans="2:9" x14ac:dyDescent="0.35">
      <c r="B42" s="393"/>
      <c r="C42" s="400"/>
      <c r="D42" s="401"/>
      <c r="E42" s="401"/>
      <c r="F42" s="401"/>
      <c r="G42" s="401"/>
      <c r="H42" s="401"/>
      <c r="I42" s="402"/>
    </row>
    <row r="43" spans="2:9" x14ac:dyDescent="0.35"/>
    <row r="44" spans="2:9" x14ac:dyDescent="0.35"/>
  </sheetData>
  <mergeCells count="20">
    <mergeCell ref="B2:B3"/>
    <mergeCell ref="C2:D2"/>
    <mergeCell ref="C3:D3"/>
    <mergeCell ref="G10:G11"/>
    <mergeCell ref="H10:H11"/>
    <mergeCell ref="C41:I41"/>
    <mergeCell ref="C42:I42"/>
    <mergeCell ref="I10:I11"/>
    <mergeCell ref="B27:I27"/>
    <mergeCell ref="B28:I28"/>
    <mergeCell ref="B30:I30"/>
    <mergeCell ref="B31:I31"/>
    <mergeCell ref="B32:I32"/>
    <mergeCell ref="B34:I34"/>
    <mergeCell ref="B35:I35"/>
    <mergeCell ref="C37:I37"/>
    <mergeCell ref="C38:I38"/>
    <mergeCell ref="C39:I39"/>
    <mergeCell ref="B40:B42"/>
    <mergeCell ref="C40:I40"/>
  </mergeCells>
  <conditionalFormatting sqref="I8">
    <cfRule type="iconSet" priority="6">
      <iconSet iconSet="4TrafficLights" showValue="0">
        <cfvo type="percent" val="0"/>
        <cfvo type="num" val="1"/>
        <cfvo type="num" val="2"/>
        <cfvo type="num" val="3"/>
      </iconSet>
    </cfRule>
  </conditionalFormatting>
  <conditionalFormatting sqref="I7">
    <cfRule type="iconSet" priority="5">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39" r:id="rId1" xr:uid="{965EF3CB-2EEF-4159-9DE2-7356C4BB713B}"/>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7"/>
  <sheetViews>
    <sheetView showGridLines="0" zoomScale="75" zoomScaleNormal="75" workbookViewId="0">
      <selection activeCell="B29" sqref="B29:I29"/>
    </sheetView>
  </sheetViews>
  <sheetFormatPr defaultColWidth="0" defaultRowHeight="15.5" zeroHeight="1" x14ac:dyDescent="0.35"/>
  <cols>
    <col min="1" max="1" width="4.23046875" customWidth="1"/>
    <col min="2" max="2" width="15" customWidth="1"/>
    <col min="3" max="3" width="21.3046875" customWidth="1"/>
    <col min="4" max="4" width="7.84375" bestFit="1" customWidth="1"/>
    <col min="5" max="5" width="21.69140625" customWidth="1"/>
    <col min="6" max="6" width="11.07421875" customWidth="1"/>
    <col min="7" max="7" width="9.3046875" customWidth="1"/>
    <col min="8" max="8" width="19.69140625" customWidth="1"/>
    <col min="9" max="9" width="10.69140625" customWidth="1"/>
    <col min="10" max="10" width="7.3046875" customWidth="1"/>
    <col min="11" max="11" width="11.07421875" hidden="1" customWidth="1"/>
    <col min="12" max="12" width="8.07421875" hidden="1" customWidth="1"/>
    <col min="13" max="18" width="7" hidden="1" customWidth="1"/>
    <col min="19" max="20" width="5.07421875" hidden="1" customWidth="1"/>
    <col min="21" max="21" width="9.23046875" hidden="1" customWidth="1"/>
    <col min="22" max="26" width="5.07421875" hidden="1" customWidth="1"/>
    <col min="27" max="28" width="4.69140625" hidden="1" customWidth="1"/>
    <col min="29" max="29" width="6" hidden="1" customWidth="1"/>
    <col min="30" max="16384" width="9.23046875" hidden="1"/>
  </cols>
  <sheetData>
    <row r="1" spans="1:10" x14ac:dyDescent="0.35">
      <c r="A1" s="51"/>
      <c r="B1" s="51"/>
      <c r="C1" s="51"/>
      <c r="D1" s="51"/>
      <c r="E1" s="51"/>
      <c r="F1" s="51"/>
      <c r="G1" s="51"/>
      <c r="H1" s="51"/>
      <c r="I1" s="51"/>
      <c r="J1" s="51"/>
    </row>
    <row r="2" spans="1:10" ht="39" x14ac:dyDescent="0.35">
      <c r="A2" s="51"/>
      <c r="B2" s="361" t="s">
        <v>58</v>
      </c>
      <c r="C2" s="362" t="s">
        <v>1</v>
      </c>
      <c r="D2" s="362"/>
      <c r="E2" s="52" t="s">
        <v>2</v>
      </c>
      <c r="F2" s="52" t="s">
        <v>4</v>
      </c>
      <c r="G2" s="125" t="s">
        <v>210</v>
      </c>
      <c r="H2" s="52" t="s">
        <v>109</v>
      </c>
      <c r="I2" s="52" t="s">
        <v>3</v>
      </c>
      <c r="J2" s="51"/>
    </row>
    <row r="3" spans="1:10" ht="34.5" x14ac:dyDescent="0.35">
      <c r="A3" s="51"/>
      <c r="B3" s="361"/>
      <c r="C3" s="357" t="s">
        <v>136</v>
      </c>
      <c r="D3" s="357"/>
      <c r="E3" s="39">
        <v>2</v>
      </c>
      <c r="F3" s="39" t="s">
        <v>18</v>
      </c>
      <c r="G3" s="39">
        <f>I7</f>
        <v>2</v>
      </c>
      <c r="H3" s="39">
        <f>I8</f>
        <v>0</v>
      </c>
      <c r="I3" s="49" t="s">
        <v>187</v>
      </c>
      <c r="J3" s="51"/>
    </row>
    <row r="4" spans="1:10" x14ac:dyDescent="0.35">
      <c r="A4" s="51"/>
      <c r="B4" s="51"/>
      <c r="C4" s="51"/>
      <c r="D4" s="51"/>
      <c r="E4" s="51"/>
      <c r="F4" s="51"/>
      <c r="G4" s="51"/>
      <c r="H4" s="51"/>
      <c r="I4" s="51"/>
      <c r="J4" s="51"/>
    </row>
    <row r="5" spans="1:10" x14ac:dyDescent="0.35"/>
    <row r="6" spans="1:10" x14ac:dyDescent="0.35">
      <c r="G6" s="56"/>
      <c r="H6" s="56" t="s">
        <v>179</v>
      </c>
      <c r="I6" s="56" t="s">
        <v>180</v>
      </c>
    </row>
    <row r="7" spans="1:10" ht="23" x14ac:dyDescent="0.35">
      <c r="G7" s="56" t="s">
        <v>133</v>
      </c>
      <c r="H7" s="65">
        <f>(H27-H23)/H23</f>
        <v>-3.9016744622168337E-2</v>
      </c>
      <c r="I7" s="39">
        <f>IF(H7="No data",0,IF(H7&gt;0.05,1,IF(H7&lt;-0.05,3,2)))</f>
        <v>2</v>
      </c>
    </row>
    <row r="8" spans="1:10" ht="23.15" customHeight="1" x14ac:dyDescent="0.35">
      <c r="G8" s="56" t="s">
        <v>109</v>
      </c>
      <c r="H8" s="58" t="s">
        <v>51</v>
      </c>
      <c r="I8" s="39">
        <f>IF(H8="No data",0,IF(H8&gt;0.05,1,IF(H8&lt;-0.05,3,2)))</f>
        <v>0</v>
      </c>
    </row>
    <row r="9" spans="1:10" x14ac:dyDescent="0.35"/>
    <row r="10" spans="1:10" x14ac:dyDescent="0.35">
      <c r="B10" s="2"/>
      <c r="C10" s="2"/>
      <c r="D10" s="2"/>
      <c r="E10" s="2"/>
      <c r="F10" s="2"/>
    </row>
    <row r="11" spans="1:10" ht="54" customHeight="1" x14ac:dyDescent="0.35">
      <c r="B11" s="2"/>
      <c r="C11" s="2"/>
      <c r="D11" s="2"/>
      <c r="E11" s="2"/>
      <c r="F11" s="2"/>
      <c r="G11" s="73" t="s">
        <v>50</v>
      </c>
      <c r="H11" s="74" t="s">
        <v>137</v>
      </c>
    </row>
    <row r="12" spans="1:10" x14ac:dyDescent="0.35">
      <c r="B12" s="2"/>
      <c r="C12" s="2"/>
      <c r="D12" s="2"/>
      <c r="E12" s="2"/>
      <c r="F12" s="2"/>
      <c r="G12" s="59">
        <v>2005</v>
      </c>
      <c r="H12" s="234">
        <v>4794.8796533355699</v>
      </c>
    </row>
    <row r="13" spans="1:10" x14ac:dyDescent="0.35">
      <c r="B13" s="2"/>
      <c r="C13" s="2"/>
      <c r="D13" s="2"/>
      <c r="E13" s="2"/>
      <c r="F13" s="2"/>
      <c r="G13" s="59">
        <v>2006</v>
      </c>
      <c r="H13" s="234">
        <v>4590.6048940310502</v>
      </c>
    </row>
    <row r="14" spans="1:10" x14ac:dyDescent="0.35">
      <c r="B14" s="2"/>
      <c r="C14" s="2"/>
      <c r="D14" s="2"/>
      <c r="E14" s="2"/>
      <c r="F14" s="2"/>
      <c r="G14" s="59">
        <v>2007</v>
      </c>
      <c r="H14" s="234">
        <v>4673.7178323471499</v>
      </c>
    </row>
    <row r="15" spans="1:10" x14ac:dyDescent="0.35">
      <c r="B15" s="2"/>
      <c r="C15" s="2"/>
      <c r="D15" s="2"/>
      <c r="E15" s="2"/>
      <c r="F15" s="2"/>
      <c r="G15" s="59">
        <v>2008</v>
      </c>
      <c r="H15" s="234">
        <v>4403.4608360971197</v>
      </c>
    </row>
    <row r="16" spans="1:10" x14ac:dyDescent="0.35">
      <c r="B16" s="2"/>
      <c r="C16" s="2"/>
      <c r="D16" s="2"/>
      <c r="E16" s="2"/>
      <c r="F16" s="2"/>
      <c r="G16" s="59">
        <v>2009</v>
      </c>
      <c r="H16" s="234">
        <v>4215.4526526173504</v>
      </c>
    </row>
    <row r="17" spans="2:9" x14ac:dyDescent="0.35">
      <c r="B17" s="2"/>
      <c r="C17" s="2"/>
      <c r="D17" s="2"/>
      <c r="E17" s="2"/>
      <c r="F17" s="2"/>
      <c r="G17" s="59">
        <v>2010</v>
      </c>
      <c r="H17" s="234">
        <v>4273.8449478700104</v>
      </c>
    </row>
    <row r="18" spans="2:9" x14ac:dyDescent="0.35">
      <c r="B18" s="2"/>
      <c r="C18" s="2"/>
      <c r="D18" s="2"/>
      <c r="E18" s="2"/>
      <c r="F18" s="2"/>
      <c r="G18" s="59">
        <v>2011</v>
      </c>
      <c r="H18" s="234">
        <v>4225.5854795098403</v>
      </c>
    </row>
    <row r="19" spans="2:9" x14ac:dyDescent="0.35">
      <c r="B19" s="2"/>
      <c r="C19" s="2"/>
      <c r="D19" s="2"/>
      <c r="E19" s="2"/>
      <c r="F19" s="2"/>
      <c r="G19" s="59">
        <v>2012</v>
      </c>
      <c r="H19" s="234">
        <v>3909.4306929521799</v>
      </c>
    </row>
    <row r="20" spans="2:9" x14ac:dyDescent="0.35">
      <c r="B20" s="2"/>
      <c r="C20" s="2"/>
      <c r="D20" s="2"/>
      <c r="E20" s="2"/>
      <c r="F20" s="2"/>
      <c r="G20" s="59">
        <v>2013</v>
      </c>
      <c r="H20" s="234">
        <v>4211.5588139646397</v>
      </c>
    </row>
    <row r="21" spans="2:9" x14ac:dyDescent="0.35">
      <c r="B21" s="2"/>
      <c r="C21" s="2"/>
      <c r="D21" s="2"/>
      <c r="E21" s="2"/>
      <c r="F21" s="2"/>
      <c r="G21" s="59">
        <v>2014</v>
      </c>
      <c r="H21" s="234">
        <v>3894.2564469910099</v>
      </c>
    </row>
    <row r="22" spans="2:9" ht="16" thickBot="1" x14ac:dyDescent="0.4">
      <c r="B22" s="2"/>
      <c r="C22" s="2"/>
      <c r="D22" s="2"/>
      <c r="E22" s="2"/>
      <c r="F22" s="2"/>
      <c r="G22" s="161">
        <v>2015</v>
      </c>
      <c r="H22" s="235">
        <v>3861.1032974283899</v>
      </c>
    </row>
    <row r="23" spans="2:9" x14ac:dyDescent="0.35">
      <c r="B23" s="2"/>
      <c r="C23" s="2"/>
      <c r="D23" s="2"/>
      <c r="E23" s="2"/>
      <c r="F23" s="2"/>
      <c r="G23" s="162">
        <v>2016</v>
      </c>
      <c r="H23" s="236">
        <v>3675.3350829847</v>
      </c>
    </row>
    <row r="24" spans="2:9" x14ac:dyDescent="0.35">
      <c r="B24" s="2"/>
      <c r="C24" s="2"/>
      <c r="D24" s="2"/>
      <c r="E24" s="2"/>
      <c r="F24" s="2"/>
      <c r="G24" s="163">
        <v>2017</v>
      </c>
      <c r="H24" s="237">
        <v>3763.5310112247198</v>
      </c>
    </row>
    <row r="25" spans="2:9" x14ac:dyDescent="0.35">
      <c r="B25" s="2"/>
      <c r="C25" s="2"/>
      <c r="D25" s="2"/>
      <c r="E25" s="2"/>
      <c r="F25" s="2"/>
      <c r="G25" s="163">
        <v>2018</v>
      </c>
      <c r="H25" s="237">
        <v>3757.0975861096299</v>
      </c>
    </row>
    <row r="26" spans="2:9" x14ac:dyDescent="0.35">
      <c r="B26" s="2"/>
      <c r="C26" s="2"/>
      <c r="D26" s="2"/>
      <c r="E26" s="2"/>
      <c r="F26" s="2"/>
      <c r="G26" s="163">
        <v>2019</v>
      </c>
      <c r="H26" s="237">
        <v>3700.8155145580099</v>
      </c>
    </row>
    <row r="27" spans="2:9" ht="16" thickBot="1" x14ac:dyDescent="0.4">
      <c r="B27" s="2"/>
      <c r="C27" s="2"/>
      <c r="D27" s="2"/>
      <c r="E27" s="2"/>
      <c r="F27" s="2"/>
      <c r="G27" s="164">
        <v>2020</v>
      </c>
      <c r="H27" s="238">
        <v>3531.9354726509901</v>
      </c>
    </row>
    <row r="28" spans="2:9" x14ac:dyDescent="0.35">
      <c r="B28" s="2"/>
      <c r="C28" s="2"/>
      <c r="D28" s="2"/>
      <c r="E28" s="2"/>
      <c r="F28" s="2"/>
    </row>
    <row r="29" spans="2:9" x14ac:dyDescent="0.35">
      <c r="B29" s="386" t="s">
        <v>252</v>
      </c>
      <c r="C29" s="387"/>
      <c r="D29" s="387"/>
      <c r="E29" s="387"/>
      <c r="F29" s="387"/>
      <c r="G29" s="387"/>
      <c r="H29" s="387"/>
      <c r="I29" s="388"/>
    </row>
    <row r="30" spans="2:9" ht="16.5" customHeight="1" x14ac:dyDescent="0.35">
      <c r="B30" s="360" t="s">
        <v>191</v>
      </c>
      <c r="C30" s="389"/>
      <c r="D30" s="389"/>
      <c r="E30" s="389"/>
      <c r="F30" s="389"/>
      <c r="G30" s="389"/>
      <c r="H30" s="389"/>
      <c r="I30" s="390"/>
    </row>
    <row r="31" spans="2:9" x14ac:dyDescent="0.35">
      <c r="B31" s="30"/>
      <c r="C31" s="30"/>
      <c r="D31" s="30"/>
      <c r="E31" s="30"/>
      <c r="F31" s="30"/>
      <c r="G31" s="30"/>
      <c r="H31" s="30"/>
      <c r="I31" s="30"/>
    </row>
    <row r="32" spans="2:9" x14ac:dyDescent="0.35">
      <c r="B32" s="346" t="s">
        <v>6</v>
      </c>
      <c r="C32" s="347"/>
      <c r="D32" s="347"/>
      <c r="E32" s="347"/>
      <c r="F32" s="347"/>
      <c r="G32" s="347"/>
      <c r="H32" s="347"/>
      <c r="I32" s="348"/>
    </row>
    <row r="33" spans="1:9" x14ac:dyDescent="0.35">
      <c r="B33" s="354"/>
      <c r="C33" s="355"/>
      <c r="D33" s="355"/>
      <c r="E33" s="355"/>
      <c r="F33" s="355"/>
      <c r="G33" s="355"/>
      <c r="H33" s="355"/>
      <c r="I33" s="356"/>
    </row>
    <row r="34" spans="1:9" x14ac:dyDescent="0.35">
      <c r="B34" s="354"/>
      <c r="C34" s="355"/>
      <c r="D34" s="355"/>
      <c r="E34" s="355"/>
      <c r="F34" s="355"/>
      <c r="G34" s="355"/>
      <c r="H34" s="355"/>
      <c r="I34" s="356"/>
    </row>
    <row r="35" spans="1:9" x14ac:dyDescent="0.35">
      <c r="B35" s="30"/>
      <c r="C35" s="30"/>
      <c r="D35" s="30"/>
      <c r="E35" s="30"/>
      <c r="F35" s="30"/>
      <c r="G35" s="30"/>
      <c r="H35" s="30"/>
      <c r="I35" s="30"/>
    </row>
    <row r="36" spans="1:9" x14ac:dyDescent="0.35">
      <c r="B36" s="346" t="s">
        <v>7</v>
      </c>
      <c r="C36" s="347"/>
      <c r="D36" s="347"/>
      <c r="E36" s="347"/>
      <c r="F36" s="347"/>
      <c r="G36" s="347"/>
      <c r="H36" s="347"/>
      <c r="I36" s="348"/>
    </row>
    <row r="37" spans="1:9" ht="39" customHeight="1" x14ac:dyDescent="0.35">
      <c r="B37" s="407" t="s">
        <v>253</v>
      </c>
      <c r="C37" s="408"/>
      <c r="D37" s="408"/>
      <c r="E37" s="408"/>
      <c r="F37" s="408"/>
      <c r="G37" s="408"/>
      <c r="H37" s="408"/>
      <c r="I37" s="409"/>
    </row>
    <row r="38" spans="1:9" x14ac:dyDescent="0.35">
      <c r="B38" s="30"/>
      <c r="C38" s="30"/>
      <c r="D38" s="30"/>
      <c r="E38" s="30"/>
      <c r="F38" s="30"/>
      <c r="G38" s="30"/>
      <c r="H38" s="30"/>
      <c r="I38" s="30"/>
    </row>
    <row r="39" spans="1:9" x14ac:dyDescent="0.35">
      <c r="B39" s="54" t="s">
        <v>174</v>
      </c>
      <c r="C39" s="353" t="s">
        <v>121</v>
      </c>
      <c r="D39" s="403"/>
      <c r="E39" s="403"/>
      <c r="F39" s="403"/>
      <c r="G39" s="403"/>
      <c r="H39" s="403"/>
      <c r="I39" s="404"/>
    </row>
    <row r="40" spans="1:9" x14ac:dyDescent="0.35">
      <c r="B40" s="54" t="s">
        <v>175</v>
      </c>
      <c r="C40" s="353">
        <v>44834</v>
      </c>
      <c r="D40" s="403"/>
      <c r="E40" s="403"/>
      <c r="F40" s="403"/>
      <c r="G40" s="403"/>
      <c r="H40" s="403"/>
      <c r="I40" s="404"/>
    </row>
    <row r="41" spans="1:9" x14ac:dyDescent="0.35">
      <c r="A41" s="1"/>
      <c r="B41" s="55" t="s">
        <v>176</v>
      </c>
      <c r="C41" s="413" t="s">
        <v>122</v>
      </c>
      <c r="D41" s="414"/>
      <c r="E41" s="414"/>
      <c r="F41" s="414"/>
      <c r="G41" s="414"/>
      <c r="H41" s="414"/>
      <c r="I41" s="415"/>
    </row>
    <row r="42" spans="1:9" x14ac:dyDescent="0.35">
      <c r="A42" s="1"/>
      <c r="B42" s="391" t="s">
        <v>177</v>
      </c>
      <c r="C42" s="394"/>
      <c r="D42" s="395"/>
      <c r="E42" s="395"/>
      <c r="F42" s="395"/>
      <c r="G42" s="395"/>
      <c r="H42" s="395"/>
      <c r="I42" s="396"/>
    </row>
    <row r="43" spans="1:9" x14ac:dyDescent="0.35">
      <c r="B43" s="392"/>
      <c r="C43" s="397"/>
      <c r="D43" s="398"/>
      <c r="E43" s="398"/>
      <c r="F43" s="398"/>
      <c r="G43" s="398"/>
      <c r="H43" s="398"/>
      <c r="I43" s="399"/>
    </row>
    <row r="44" spans="1:9" x14ac:dyDescent="0.35">
      <c r="B44" s="393"/>
      <c r="C44" s="400"/>
      <c r="D44" s="401"/>
      <c r="E44" s="401"/>
      <c r="F44" s="401"/>
      <c r="G44" s="401"/>
      <c r="H44" s="401"/>
      <c r="I44" s="402"/>
    </row>
    <row r="45" spans="1:9" x14ac:dyDescent="0.35"/>
    <row r="46" spans="1:9" x14ac:dyDescent="0.35"/>
    <row r="47" spans="1:9" x14ac:dyDescent="0.35"/>
  </sheetData>
  <mergeCells count="17">
    <mergeCell ref="B2:B3"/>
    <mergeCell ref="C2:D2"/>
    <mergeCell ref="C3:D3"/>
    <mergeCell ref="B29:I29"/>
    <mergeCell ref="B30:I30"/>
    <mergeCell ref="B32:I32"/>
    <mergeCell ref="B33:I33"/>
    <mergeCell ref="B34:I34"/>
    <mergeCell ref="B36:I36"/>
    <mergeCell ref="B37:I37"/>
    <mergeCell ref="C39:I39"/>
    <mergeCell ref="C40:I40"/>
    <mergeCell ref="C41:I41"/>
    <mergeCell ref="B42:B44"/>
    <mergeCell ref="C42:I42"/>
    <mergeCell ref="C43:I43"/>
    <mergeCell ref="C44:I44"/>
  </mergeCells>
  <conditionalFormatting sqref="I7">
    <cfRule type="iconSet" priority="5">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conditionalFormatting sqref="I8">
    <cfRule type="iconSet" priority="2">
      <iconSet iconSet="4TrafficLights" showValue="0">
        <cfvo type="percent" val="0"/>
        <cfvo type="num" val="1"/>
        <cfvo type="num" val="2"/>
        <cfvo type="num" val="3"/>
      </iconSet>
    </cfRule>
  </conditionalFormatting>
  <hyperlinks>
    <hyperlink ref="C41" r:id="rId1" xr:uid="{2E79555A-B09B-4C9B-B1D6-752A2BE7D634}"/>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1"/>
  <sheetViews>
    <sheetView showGridLines="0" zoomScale="75" zoomScaleNormal="75" workbookViewId="0">
      <selection activeCell="B23" sqref="B23:I23"/>
    </sheetView>
  </sheetViews>
  <sheetFormatPr defaultColWidth="0" defaultRowHeight="15.5" zeroHeight="1" x14ac:dyDescent="0.35"/>
  <cols>
    <col min="1" max="1" width="4.23046875" customWidth="1"/>
    <col min="2" max="2" width="18.07421875" customWidth="1"/>
    <col min="3" max="3" width="21.69140625" customWidth="1"/>
    <col min="4" max="4" width="15.07421875" customWidth="1"/>
    <col min="5" max="5" width="9.3046875" customWidth="1"/>
    <col min="6" max="6" width="15.84375" customWidth="1"/>
    <col min="7" max="7" width="10.53515625" customWidth="1"/>
    <col min="8" max="8" width="15.3046875" customWidth="1"/>
    <col min="9" max="9" width="13.4609375" customWidth="1"/>
    <col min="10" max="10" width="16.23046875" customWidth="1"/>
    <col min="11" max="12" width="15.69140625" hidden="1" customWidth="1"/>
    <col min="13" max="13" width="10.4609375" hidden="1" customWidth="1"/>
    <col min="14" max="14" width="14.69140625" hidden="1" customWidth="1"/>
    <col min="15" max="16" width="12.84375" hidden="1" customWidth="1"/>
    <col min="17" max="17" width="11.07421875" hidden="1" customWidth="1"/>
    <col min="18" max="18" width="12.07421875" hidden="1" customWidth="1"/>
    <col min="19" max="19" width="12.4609375" hidden="1" customWidth="1"/>
    <col min="20" max="20" width="11.3046875" hidden="1" customWidth="1"/>
    <col min="21" max="21" width="12.23046875" hidden="1" customWidth="1"/>
    <col min="22" max="22" width="12.84375" hidden="1" customWidth="1"/>
    <col min="23" max="23" width="12.69140625" hidden="1" customWidth="1"/>
    <col min="24" max="24" width="11.53515625" hidden="1" customWidth="1"/>
    <col min="25" max="25" width="12.84375" hidden="1" customWidth="1"/>
    <col min="26" max="26" width="1.23046875" hidden="1" customWidth="1"/>
    <col min="27" max="27" width="14.07421875" hidden="1" customWidth="1"/>
    <col min="28" max="29" width="9.23046875" hidden="1" customWidth="1"/>
    <col min="30" max="30" width="12.3046875" hidden="1" customWidth="1"/>
    <col min="31" max="16384" width="9.23046875" hidden="1"/>
  </cols>
  <sheetData>
    <row r="1" spans="1:10" x14ac:dyDescent="0.35">
      <c r="A1" s="51"/>
      <c r="B1" s="51"/>
      <c r="C1" s="51"/>
      <c r="D1" s="51"/>
      <c r="E1" s="51"/>
      <c r="F1" s="51"/>
      <c r="G1" s="51"/>
      <c r="H1" s="51"/>
      <c r="I1" s="51"/>
      <c r="J1" s="51"/>
    </row>
    <row r="2" spans="1:10" ht="26" x14ac:dyDescent="0.35">
      <c r="A2" s="51"/>
      <c r="B2" s="361" t="s">
        <v>59</v>
      </c>
      <c r="C2" s="362" t="s">
        <v>1</v>
      </c>
      <c r="D2" s="362"/>
      <c r="E2" s="52" t="s">
        <v>2</v>
      </c>
      <c r="F2" s="52" t="s">
        <v>4</v>
      </c>
      <c r="G2" s="125" t="s">
        <v>210</v>
      </c>
      <c r="H2" s="52" t="s">
        <v>109</v>
      </c>
      <c r="I2" s="52" t="s">
        <v>3</v>
      </c>
      <c r="J2" s="51"/>
    </row>
    <row r="3" spans="1:10" x14ac:dyDescent="0.35">
      <c r="A3" s="51"/>
      <c r="B3" s="361"/>
      <c r="C3" s="357" t="s">
        <v>66</v>
      </c>
      <c r="D3" s="357"/>
      <c r="E3" s="39">
        <v>2</v>
      </c>
      <c r="F3" s="39" t="s">
        <v>18</v>
      </c>
      <c r="G3" s="39">
        <f>I8</f>
        <v>3</v>
      </c>
      <c r="H3" s="39">
        <f>I9</f>
        <v>0</v>
      </c>
      <c r="I3" s="49" t="s">
        <v>19</v>
      </c>
      <c r="J3" s="51"/>
    </row>
    <row r="4" spans="1:10" x14ac:dyDescent="0.35">
      <c r="A4" s="51"/>
      <c r="B4" s="51"/>
      <c r="C4" s="51"/>
      <c r="D4" s="51"/>
      <c r="E4" s="51"/>
      <c r="F4" s="51"/>
      <c r="G4" s="51"/>
      <c r="H4" s="51"/>
      <c r="I4" s="51"/>
      <c r="J4" s="51"/>
    </row>
    <row r="5" spans="1:10" x14ac:dyDescent="0.35"/>
    <row r="6" spans="1:10" x14ac:dyDescent="0.35"/>
    <row r="7" spans="1:10" x14ac:dyDescent="0.35">
      <c r="G7" s="56"/>
      <c r="H7" s="56" t="s">
        <v>179</v>
      </c>
      <c r="I7" s="56" t="s">
        <v>180</v>
      </c>
    </row>
    <row r="8" spans="1:10" ht="28.5" customHeight="1" x14ac:dyDescent="0.35">
      <c r="G8" s="56" t="s">
        <v>133</v>
      </c>
      <c r="H8" s="58">
        <f>(H20-H16)/H16</f>
        <v>-0.13993298453171427</v>
      </c>
      <c r="I8" s="39">
        <f>IF(H8="No data",0,IF(H8&gt;0.05,1,IF(H8&lt;-0.05,3,2)))</f>
        <v>3</v>
      </c>
    </row>
    <row r="9" spans="1:10" ht="23" x14ac:dyDescent="0.35">
      <c r="G9" s="56" t="s">
        <v>109</v>
      </c>
      <c r="H9" s="58" t="s">
        <v>51</v>
      </c>
      <c r="I9" s="39">
        <f>IF(H9="No data",0,IF(H9&gt;0.05,1,IF(H9&lt;-0.05,3,2)))</f>
        <v>0</v>
      </c>
    </row>
    <row r="10" spans="1:10" x14ac:dyDescent="0.35">
      <c r="B10" s="2"/>
      <c r="C10" s="2"/>
      <c r="D10" s="2"/>
      <c r="E10" s="2"/>
      <c r="F10" s="2"/>
    </row>
    <row r="11" spans="1:10" ht="55.5" customHeight="1" x14ac:dyDescent="0.35">
      <c r="B11" s="2"/>
      <c r="C11" s="2"/>
      <c r="D11" s="2"/>
      <c r="E11" s="2"/>
      <c r="F11" s="2"/>
      <c r="G11" s="72" t="s">
        <v>50</v>
      </c>
      <c r="H11" s="67" t="s">
        <v>190</v>
      </c>
    </row>
    <row r="12" spans="1:10" x14ac:dyDescent="0.35">
      <c r="B12" s="2"/>
      <c r="C12" s="2"/>
      <c r="D12" s="2"/>
      <c r="E12" s="2"/>
      <c r="F12" s="2"/>
      <c r="G12" s="165">
        <v>2012</v>
      </c>
      <c r="H12" s="239">
        <v>81024</v>
      </c>
    </row>
    <row r="13" spans="1:10" x14ac:dyDescent="0.35">
      <c r="B13" s="2"/>
      <c r="C13" s="2"/>
      <c r="D13" s="2"/>
      <c r="E13" s="2"/>
      <c r="F13" s="2"/>
      <c r="G13" s="165">
        <v>2013</v>
      </c>
      <c r="H13" s="239">
        <v>83502</v>
      </c>
    </row>
    <row r="14" spans="1:10" x14ac:dyDescent="0.35">
      <c r="B14" s="2"/>
      <c r="C14" s="2"/>
      <c r="D14" s="2"/>
      <c r="E14" s="2"/>
      <c r="F14" s="2"/>
      <c r="G14" s="165">
        <v>2014</v>
      </c>
      <c r="H14" s="239">
        <v>81115.474969999996</v>
      </c>
    </row>
    <row r="15" spans="1:10" ht="16" thickBot="1" x14ac:dyDescent="0.4">
      <c r="B15" s="2"/>
      <c r="C15" s="2"/>
      <c r="D15" s="2"/>
      <c r="E15" s="2"/>
      <c r="F15" s="2"/>
      <c r="G15" s="166">
        <v>2015</v>
      </c>
      <c r="H15" s="240">
        <v>80523.001420999994</v>
      </c>
    </row>
    <row r="16" spans="1:10" x14ac:dyDescent="0.35">
      <c r="B16" s="2"/>
      <c r="C16" s="2"/>
      <c r="D16" s="2"/>
      <c r="E16" s="2"/>
      <c r="F16" s="2"/>
      <c r="G16" s="167">
        <v>2016</v>
      </c>
      <c r="H16" s="241">
        <v>76628.612294999999</v>
      </c>
    </row>
    <row r="17" spans="2:9" x14ac:dyDescent="0.35">
      <c r="B17" s="2"/>
      <c r="C17" s="2"/>
      <c r="D17" s="2"/>
      <c r="E17" s="2"/>
      <c r="F17" s="2"/>
      <c r="G17" s="168">
        <v>2017</v>
      </c>
      <c r="H17" s="242">
        <v>76779.786236</v>
      </c>
    </row>
    <row r="18" spans="2:9" x14ac:dyDescent="0.35">
      <c r="B18" s="2"/>
      <c r="C18" s="2"/>
      <c r="D18" s="2"/>
      <c r="E18" s="2"/>
      <c r="F18" s="2"/>
      <c r="G18" s="168">
        <v>2018</v>
      </c>
      <c r="H18" s="242">
        <v>75043.635404000001</v>
      </c>
    </row>
    <row r="19" spans="2:9" x14ac:dyDescent="0.35">
      <c r="B19" s="2"/>
      <c r="C19" s="2"/>
      <c r="D19" s="2"/>
      <c r="E19" s="2"/>
      <c r="F19" s="2"/>
      <c r="G19" s="168">
        <v>2019</v>
      </c>
      <c r="H19" s="242">
        <v>74522.887155000004</v>
      </c>
    </row>
    <row r="20" spans="2:9" ht="16" thickBot="1" x14ac:dyDescent="0.4">
      <c r="B20" s="2"/>
      <c r="C20" s="2"/>
      <c r="D20" s="2"/>
      <c r="E20" s="2"/>
      <c r="F20" s="2"/>
      <c r="G20" s="169">
        <v>2020</v>
      </c>
      <c r="H20" s="243">
        <v>65905.741876037035</v>
      </c>
    </row>
    <row r="21" spans="2:9" x14ac:dyDescent="0.35">
      <c r="B21" s="2"/>
      <c r="C21" s="2"/>
      <c r="D21" s="2"/>
      <c r="E21" s="2"/>
      <c r="F21" s="2"/>
    </row>
    <row r="22" spans="2:9" x14ac:dyDescent="0.35">
      <c r="B22" s="2"/>
      <c r="C22" s="2"/>
      <c r="D22" s="2"/>
      <c r="E22" s="2"/>
      <c r="F22" s="2"/>
    </row>
    <row r="23" spans="2:9" x14ac:dyDescent="0.35">
      <c r="B23" s="386" t="s">
        <v>252</v>
      </c>
      <c r="C23" s="387"/>
      <c r="D23" s="387"/>
      <c r="E23" s="387"/>
      <c r="F23" s="387"/>
      <c r="G23" s="387"/>
      <c r="H23" s="387"/>
      <c r="I23" s="388"/>
    </row>
    <row r="24" spans="2:9" x14ac:dyDescent="0.35">
      <c r="B24" s="360" t="s">
        <v>241</v>
      </c>
      <c r="C24" s="389"/>
      <c r="D24" s="389"/>
      <c r="E24" s="389"/>
      <c r="F24" s="389"/>
      <c r="G24" s="389"/>
      <c r="H24" s="389"/>
      <c r="I24" s="390"/>
    </row>
    <row r="25" spans="2:9" x14ac:dyDescent="0.35">
      <c r="B25" s="30"/>
      <c r="C25" s="30"/>
      <c r="D25" s="30"/>
      <c r="E25" s="30"/>
      <c r="F25" s="30"/>
      <c r="G25" s="30"/>
      <c r="H25" s="30"/>
      <c r="I25" s="30"/>
    </row>
    <row r="26" spans="2:9" x14ac:dyDescent="0.35">
      <c r="B26" s="346" t="s">
        <v>6</v>
      </c>
      <c r="C26" s="347"/>
      <c r="D26" s="347"/>
      <c r="E26" s="347"/>
      <c r="F26" s="347"/>
      <c r="G26" s="347"/>
      <c r="H26" s="347"/>
      <c r="I26" s="348"/>
    </row>
    <row r="27" spans="2:9" x14ac:dyDescent="0.35">
      <c r="B27" s="354"/>
      <c r="C27" s="355"/>
      <c r="D27" s="355"/>
      <c r="E27" s="355"/>
      <c r="F27" s="355"/>
      <c r="G27" s="355"/>
      <c r="H27" s="355"/>
      <c r="I27" s="356"/>
    </row>
    <row r="28" spans="2:9" x14ac:dyDescent="0.35">
      <c r="B28" s="354"/>
      <c r="C28" s="355"/>
      <c r="D28" s="355"/>
      <c r="E28" s="355"/>
      <c r="F28" s="355"/>
      <c r="G28" s="355"/>
      <c r="H28" s="355"/>
      <c r="I28" s="356"/>
    </row>
    <row r="29" spans="2:9" x14ac:dyDescent="0.35">
      <c r="B29" s="30"/>
      <c r="C29" s="30"/>
      <c r="D29" s="30"/>
      <c r="E29" s="30"/>
      <c r="F29" s="30"/>
      <c r="G29" s="30"/>
      <c r="H29" s="30"/>
      <c r="I29" s="30"/>
    </row>
    <row r="30" spans="2:9" x14ac:dyDescent="0.35">
      <c r="B30" s="346" t="s">
        <v>7</v>
      </c>
      <c r="C30" s="347"/>
      <c r="D30" s="347"/>
      <c r="E30" s="347"/>
      <c r="F30" s="347"/>
      <c r="G30" s="347"/>
      <c r="H30" s="347"/>
      <c r="I30" s="348"/>
    </row>
    <row r="31" spans="2:9" ht="32.15" customHeight="1" x14ac:dyDescent="0.35">
      <c r="B31" s="407" t="s">
        <v>138</v>
      </c>
      <c r="C31" s="408"/>
      <c r="D31" s="408"/>
      <c r="E31" s="408"/>
      <c r="F31" s="408"/>
      <c r="G31" s="408"/>
      <c r="H31" s="408"/>
      <c r="I31" s="409"/>
    </row>
    <row r="32" spans="2:9" x14ac:dyDescent="0.35">
      <c r="B32" s="30"/>
      <c r="C32" s="30"/>
      <c r="D32" s="30"/>
      <c r="E32" s="30"/>
      <c r="F32" s="30"/>
      <c r="G32" s="30"/>
      <c r="H32" s="30"/>
      <c r="I32" s="30"/>
    </row>
    <row r="33" spans="2:9" x14ac:dyDescent="0.35">
      <c r="B33" s="54" t="s">
        <v>174</v>
      </c>
      <c r="C33" s="353" t="s">
        <v>105</v>
      </c>
      <c r="D33" s="403"/>
      <c r="E33" s="403"/>
      <c r="F33" s="403"/>
      <c r="G33" s="403"/>
      <c r="H33" s="403"/>
      <c r="I33" s="404"/>
    </row>
    <row r="34" spans="2:9" x14ac:dyDescent="0.35">
      <c r="B34" s="54" t="s">
        <v>175</v>
      </c>
      <c r="C34" s="353">
        <v>44553</v>
      </c>
      <c r="D34" s="403"/>
      <c r="E34" s="403"/>
      <c r="F34" s="403"/>
      <c r="G34" s="403"/>
      <c r="H34" s="403"/>
      <c r="I34" s="404"/>
    </row>
    <row r="35" spans="2:9" x14ac:dyDescent="0.35">
      <c r="B35" s="55" t="s">
        <v>176</v>
      </c>
      <c r="C35" s="413" t="s">
        <v>192</v>
      </c>
      <c r="D35" s="414"/>
      <c r="E35" s="414"/>
      <c r="F35" s="414"/>
      <c r="G35" s="414"/>
      <c r="H35" s="414"/>
      <c r="I35" s="415"/>
    </row>
    <row r="36" spans="2:9" ht="15" customHeight="1" x14ac:dyDescent="0.35">
      <c r="B36" s="391" t="s">
        <v>177</v>
      </c>
      <c r="C36" s="394"/>
      <c r="D36" s="395"/>
      <c r="E36" s="395"/>
      <c r="F36" s="395"/>
      <c r="G36" s="395"/>
      <c r="H36" s="395"/>
      <c r="I36" s="396"/>
    </row>
    <row r="37" spans="2:9" x14ac:dyDescent="0.35">
      <c r="B37" s="392"/>
      <c r="C37" s="397"/>
      <c r="D37" s="398"/>
      <c r="E37" s="398"/>
      <c r="F37" s="398"/>
      <c r="G37" s="398"/>
      <c r="H37" s="398"/>
      <c r="I37" s="399"/>
    </row>
    <row r="38" spans="2:9" x14ac:dyDescent="0.35">
      <c r="B38" s="393"/>
      <c r="C38" s="400"/>
      <c r="D38" s="401"/>
      <c r="E38" s="401"/>
      <c r="F38" s="401"/>
      <c r="G38" s="401"/>
      <c r="H38" s="401"/>
      <c r="I38" s="402"/>
    </row>
    <row r="39" spans="2:9" x14ac:dyDescent="0.35"/>
    <row r="40" spans="2:9" x14ac:dyDescent="0.35"/>
    <row r="41" spans="2:9" x14ac:dyDescent="0.35"/>
  </sheetData>
  <mergeCells count="17">
    <mergeCell ref="B2:B3"/>
    <mergeCell ref="C2:D2"/>
    <mergeCell ref="C3:D3"/>
    <mergeCell ref="B23:I23"/>
    <mergeCell ref="B24:I24"/>
    <mergeCell ref="B26:I26"/>
    <mergeCell ref="B27:I27"/>
    <mergeCell ref="B28:I28"/>
    <mergeCell ref="B30:I30"/>
    <mergeCell ref="B31:I31"/>
    <mergeCell ref="C33:I33"/>
    <mergeCell ref="C34:I34"/>
    <mergeCell ref="C35:I35"/>
    <mergeCell ref="B36:B38"/>
    <mergeCell ref="C36:I36"/>
    <mergeCell ref="C37:I37"/>
    <mergeCell ref="C38:I38"/>
  </mergeCells>
  <conditionalFormatting sqref="I8">
    <cfRule type="iconSet" priority="5">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conditionalFormatting sqref="I9">
    <cfRule type="iconSet" priority="2">
      <iconSet iconSet="4TrafficLights" showValue="0">
        <cfvo type="percent" val="0"/>
        <cfvo type="num" val="1"/>
        <cfvo type="num" val="2"/>
        <cfvo type="num" val="3"/>
      </iconSet>
    </cfRule>
  </conditionalFormatting>
  <hyperlinks>
    <hyperlink ref="C35" r:id="rId1" xr:uid="{BAB54687-A7BC-49BC-A091-A06959BA0F05}"/>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8"/>
  <sheetViews>
    <sheetView showGridLines="0" zoomScale="75" zoomScaleNormal="75" workbookViewId="0">
      <selection activeCell="B22" sqref="B22:I22"/>
    </sheetView>
  </sheetViews>
  <sheetFormatPr defaultColWidth="0" defaultRowHeight="15.5" zeroHeight="1" x14ac:dyDescent="0.35"/>
  <cols>
    <col min="1" max="1" width="4.23046875" customWidth="1"/>
    <col min="2" max="2" width="17.23046875" customWidth="1"/>
    <col min="3" max="3" width="17.4609375" customWidth="1"/>
    <col min="4" max="4" width="15.07421875" customWidth="1"/>
    <col min="5" max="5" width="9.3046875" customWidth="1"/>
    <col min="6" max="6" width="15.84375" customWidth="1"/>
    <col min="7" max="7" width="13.69140625" customWidth="1"/>
    <col min="8" max="8" width="15.3046875" customWidth="1"/>
    <col min="9" max="9" width="13.4609375" customWidth="1"/>
    <col min="10" max="10" width="13.3046875" customWidth="1"/>
    <col min="11" max="11" width="16.4609375" hidden="1" customWidth="1"/>
    <col min="12" max="12" width="15.23046875" hidden="1" customWidth="1"/>
    <col min="13" max="13" width="16.53515625" hidden="1" customWidth="1"/>
    <col min="14" max="14" width="14.69140625" hidden="1" customWidth="1"/>
    <col min="15" max="16" width="12.84375" hidden="1" customWidth="1"/>
    <col min="17" max="17" width="11.07421875" hidden="1" customWidth="1"/>
    <col min="18" max="18" width="12.07421875" hidden="1" customWidth="1"/>
    <col min="19" max="19" width="12.4609375" hidden="1" customWidth="1"/>
    <col min="20" max="20" width="11.3046875" hidden="1" customWidth="1"/>
    <col min="21" max="21" width="12.23046875" hidden="1" customWidth="1"/>
    <col min="22" max="22" width="12.84375" hidden="1" customWidth="1"/>
    <col min="23" max="23" width="12.69140625" hidden="1" customWidth="1"/>
    <col min="24" max="24" width="11.53515625" hidden="1" customWidth="1"/>
    <col min="25" max="25" width="12.84375" hidden="1" customWidth="1"/>
    <col min="26" max="26" width="1.23046875" hidden="1" customWidth="1"/>
    <col min="27" max="27" width="14.07421875" hidden="1" customWidth="1"/>
    <col min="28" max="16384" width="9.23046875" hidden="1"/>
  </cols>
  <sheetData>
    <row r="1" spans="1:10" x14ac:dyDescent="0.35">
      <c r="A1" s="51"/>
      <c r="B1" s="51"/>
      <c r="C1" s="51"/>
      <c r="D1" s="51"/>
      <c r="E1" s="51"/>
      <c r="F1" s="51"/>
      <c r="G1" s="51"/>
      <c r="H1" s="51"/>
      <c r="I1" s="51"/>
      <c r="J1" s="51"/>
    </row>
    <row r="2" spans="1:10" ht="26" x14ac:dyDescent="0.35">
      <c r="A2" s="51"/>
      <c r="B2" s="361" t="s">
        <v>60</v>
      </c>
      <c r="C2" s="362" t="s">
        <v>1</v>
      </c>
      <c r="D2" s="362"/>
      <c r="E2" s="52" t="s">
        <v>2</v>
      </c>
      <c r="F2" s="52" t="s">
        <v>4</v>
      </c>
      <c r="G2" s="125" t="s">
        <v>210</v>
      </c>
      <c r="H2" s="52" t="s">
        <v>109</v>
      </c>
      <c r="I2" s="52" t="s">
        <v>3</v>
      </c>
      <c r="J2" s="51"/>
    </row>
    <row r="3" spans="1:10" ht="27.65" customHeight="1" x14ac:dyDescent="0.35">
      <c r="A3" s="51"/>
      <c r="B3" s="361"/>
      <c r="C3" s="357" t="s">
        <v>67</v>
      </c>
      <c r="D3" s="357"/>
      <c r="E3" s="39">
        <v>2</v>
      </c>
      <c r="F3" s="39" t="s">
        <v>18</v>
      </c>
      <c r="G3" s="39">
        <f>I7</f>
        <v>1</v>
      </c>
      <c r="H3" s="39">
        <f>I8</f>
        <v>0</v>
      </c>
      <c r="I3" s="49" t="s">
        <v>19</v>
      </c>
      <c r="J3" s="51"/>
    </row>
    <row r="4" spans="1:10" x14ac:dyDescent="0.35">
      <c r="A4" s="51"/>
      <c r="B4" s="51"/>
      <c r="C4" s="51"/>
      <c r="D4" s="51"/>
      <c r="E4" s="51"/>
      <c r="F4" s="51"/>
      <c r="G4" s="51"/>
      <c r="H4" s="51"/>
      <c r="I4" s="51"/>
      <c r="J4" s="51"/>
    </row>
    <row r="5" spans="1:10" x14ac:dyDescent="0.35"/>
    <row r="6" spans="1:10" x14ac:dyDescent="0.35">
      <c r="G6" s="56"/>
      <c r="H6" s="56" t="s">
        <v>179</v>
      </c>
      <c r="I6" s="56" t="s">
        <v>180</v>
      </c>
    </row>
    <row r="7" spans="1:10" x14ac:dyDescent="0.35">
      <c r="G7" s="56" t="s">
        <v>133</v>
      </c>
      <c r="H7" s="58">
        <f>(H19-H15)/H15</f>
        <v>8.3994205857865198E-2</v>
      </c>
      <c r="I7" s="39">
        <f>IF(H7="No data",0,IF(H7&gt;0.05,1,IF(H7&lt;-0.05,3,2)))</f>
        <v>1</v>
      </c>
    </row>
    <row r="8" spans="1:10" ht="23" x14ac:dyDescent="0.35">
      <c r="G8" s="56" t="s">
        <v>109</v>
      </c>
      <c r="H8" s="58" t="s">
        <v>51</v>
      </c>
      <c r="I8" s="39">
        <f>IF(H8="No data",0,IF(H8&gt;0.05,1,IF(H8&lt;-0.05,3,2)))</f>
        <v>0</v>
      </c>
    </row>
    <row r="9" spans="1:10" x14ac:dyDescent="0.35">
      <c r="B9" s="2"/>
      <c r="C9" s="2"/>
      <c r="D9" s="2"/>
      <c r="E9" s="2"/>
      <c r="F9" s="2"/>
    </row>
    <row r="10" spans="1:10" ht="59.25" customHeight="1" x14ac:dyDescent="0.35">
      <c r="B10" s="2"/>
      <c r="C10" s="2"/>
      <c r="D10" s="2"/>
      <c r="E10" s="2"/>
      <c r="F10" s="2"/>
      <c r="G10" s="72" t="s">
        <v>50</v>
      </c>
      <c r="H10" s="67" t="s">
        <v>190</v>
      </c>
    </row>
    <row r="11" spans="1:10" x14ac:dyDescent="0.35">
      <c r="B11" s="2"/>
      <c r="C11" s="2"/>
      <c r="D11" s="2"/>
      <c r="E11" s="2"/>
      <c r="F11" s="2"/>
      <c r="G11" s="165">
        <v>2012</v>
      </c>
      <c r="H11" s="66">
        <v>870658</v>
      </c>
    </row>
    <row r="12" spans="1:10" x14ac:dyDescent="0.35">
      <c r="B12" s="2"/>
      <c r="C12" s="2"/>
      <c r="D12" s="2"/>
      <c r="E12" s="2"/>
      <c r="F12" s="2"/>
      <c r="G12" s="165">
        <v>2013</v>
      </c>
      <c r="H12" s="66">
        <v>833518</v>
      </c>
    </row>
    <row r="13" spans="1:10" x14ac:dyDescent="0.35">
      <c r="B13" s="2"/>
      <c r="C13" s="2"/>
      <c r="D13" s="2"/>
      <c r="E13" s="2"/>
      <c r="F13" s="2"/>
      <c r="G13" s="165">
        <v>2014</v>
      </c>
      <c r="H13" s="66">
        <v>877067.08481000003</v>
      </c>
    </row>
    <row r="14" spans="1:10" ht="16" thickBot="1" x14ac:dyDescent="0.4">
      <c r="B14" s="2"/>
      <c r="C14" s="2"/>
      <c r="D14" s="2"/>
      <c r="E14" s="2"/>
      <c r="F14" s="2"/>
      <c r="G14" s="166">
        <v>2015</v>
      </c>
      <c r="H14" s="170">
        <v>871109.16601000004</v>
      </c>
    </row>
    <row r="15" spans="1:10" x14ac:dyDescent="0.35">
      <c r="B15" s="2"/>
      <c r="C15" s="2"/>
      <c r="D15" s="2"/>
      <c r="E15" s="2"/>
      <c r="F15" s="2"/>
      <c r="G15" s="167">
        <v>2016</v>
      </c>
      <c r="H15" s="171">
        <v>866695.94788999995</v>
      </c>
    </row>
    <row r="16" spans="1:10" x14ac:dyDescent="0.35">
      <c r="B16" s="2"/>
      <c r="C16" s="2"/>
      <c r="D16" s="2"/>
      <c r="E16" s="2"/>
      <c r="F16" s="2"/>
      <c r="G16" s="168">
        <v>2017</v>
      </c>
      <c r="H16" s="172">
        <v>927122.97871000005</v>
      </c>
    </row>
    <row r="17" spans="2:9" x14ac:dyDescent="0.35">
      <c r="B17" s="2"/>
      <c r="C17" s="2"/>
      <c r="D17" s="2"/>
      <c r="E17" s="2"/>
      <c r="F17" s="2"/>
      <c r="G17" s="168">
        <v>2018</v>
      </c>
      <c r="H17" s="173">
        <v>884646.08577999996</v>
      </c>
    </row>
    <row r="18" spans="2:9" x14ac:dyDescent="0.35">
      <c r="B18" s="2"/>
      <c r="C18" s="2"/>
      <c r="D18" s="2"/>
      <c r="E18" s="2"/>
      <c r="F18" s="2"/>
      <c r="G18" s="168">
        <v>2019</v>
      </c>
      <c r="H18" s="173">
        <v>887237.65663999994</v>
      </c>
    </row>
    <row r="19" spans="2:9" ht="16" thickBot="1" x14ac:dyDescent="0.4">
      <c r="B19" s="2"/>
      <c r="C19" s="2"/>
      <c r="D19" s="2"/>
      <c r="E19" s="2"/>
      <c r="F19" s="2"/>
      <c r="G19" s="169">
        <v>2020</v>
      </c>
      <c r="H19" s="174">
        <v>939493.38575325022</v>
      </c>
    </row>
    <row r="20" spans="2:9" x14ac:dyDescent="0.35">
      <c r="B20" s="2"/>
      <c r="C20" s="2"/>
      <c r="D20" s="2"/>
      <c r="E20" s="2"/>
      <c r="F20" s="2"/>
      <c r="G20" s="68"/>
    </row>
    <row r="21" spans="2:9" x14ac:dyDescent="0.35">
      <c r="B21" s="2"/>
      <c r="C21" s="2"/>
      <c r="D21" s="2"/>
      <c r="E21" s="2"/>
      <c r="F21" s="2"/>
    </row>
    <row r="22" spans="2:9" x14ac:dyDescent="0.35">
      <c r="B22" s="386" t="s">
        <v>252</v>
      </c>
      <c r="C22" s="387"/>
      <c r="D22" s="387"/>
      <c r="E22" s="387"/>
      <c r="F22" s="387"/>
      <c r="G22" s="387"/>
      <c r="H22" s="387"/>
      <c r="I22" s="388"/>
    </row>
    <row r="23" spans="2:9" x14ac:dyDescent="0.35">
      <c r="B23" s="360" t="s">
        <v>242</v>
      </c>
      <c r="C23" s="389"/>
      <c r="D23" s="389"/>
      <c r="E23" s="389"/>
      <c r="F23" s="389"/>
      <c r="G23" s="389"/>
      <c r="H23" s="389"/>
      <c r="I23" s="390"/>
    </row>
    <row r="24" spans="2:9" x14ac:dyDescent="0.35">
      <c r="B24" s="30"/>
      <c r="C24" s="30"/>
      <c r="D24" s="30"/>
      <c r="E24" s="30"/>
      <c r="F24" s="30"/>
      <c r="G24" s="30"/>
      <c r="H24" s="30"/>
      <c r="I24" s="30"/>
    </row>
    <row r="25" spans="2:9" x14ac:dyDescent="0.35">
      <c r="B25" s="346" t="s">
        <v>6</v>
      </c>
      <c r="C25" s="347"/>
      <c r="D25" s="347"/>
      <c r="E25" s="347"/>
      <c r="F25" s="347"/>
      <c r="G25" s="347"/>
      <c r="H25" s="347"/>
      <c r="I25" s="348"/>
    </row>
    <row r="26" spans="2:9" x14ac:dyDescent="0.35">
      <c r="B26" s="354"/>
      <c r="C26" s="355"/>
      <c r="D26" s="355"/>
      <c r="E26" s="355"/>
      <c r="F26" s="355"/>
      <c r="G26" s="355"/>
      <c r="H26" s="355"/>
      <c r="I26" s="356"/>
    </row>
    <row r="27" spans="2:9" x14ac:dyDescent="0.35">
      <c r="B27" s="354"/>
      <c r="C27" s="355"/>
      <c r="D27" s="355"/>
      <c r="E27" s="355"/>
      <c r="F27" s="355"/>
      <c r="G27" s="355"/>
      <c r="H27" s="355"/>
      <c r="I27" s="356"/>
    </row>
    <row r="28" spans="2:9" x14ac:dyDescent="0.35">
      <c r="B28" s="30"/>
      <c r="C28" s="30"/>
      <c r="D28" s="30"/>
      <c r="E28" s="30"/>
      <c r="F28" s="30"/>
      <c r="G28" s="30"/>
      <c r="H28" s="30"/>
      <c r="I28" s="30"/>
    </row>
    <row r="29" spans="2:9" x14ac:dyDescent="0.35">
      <c r="B29" s="346" t="s">
        <v>7</v>
      </c>
      <c r="C29" s="347"/>
      <c r="D29" s="347"/>
      <c r="E29" s="347"/>
      <c r="F29" s="347"/>
      <c r="G29" s="347"/>
      <c r="H29" s="347"/>
      <c r="I29" s="348"/>
    </row>
    <row r="30" spans="2:9" ht="45.75" customHeight="1" x14ac:dyDescent="0.35">
      <c r="B30" s="407" t="s">
        <v>243</v>
      </c>
      <c r="C30" s="408"/>
      <c r="D30" s="408"/>
      <c r="E30" s="408"/>
      <c r="F30" s="408"/>
      <c r="G30" s="408"/>
      <c r="H30" s="408"/>
      <c r="I30" s="409"/>
    </row>
    <row r="31" spans="2:9" x14ac:dyDescent="0.35">
      <c r="B31" s="30"/>
      <c r="C31" s="30"/>
      <c r="D31" s="30"/>
      <c r="E31" s="30"/>
      <c r="F31" s="30"/>
      <c r="G31" s="30"/>
      <c r="H31" s="30"/>
      <c r="I31" s="30"/>
    </row>
    <row r="32" spans="2:9" x14ac:dyDescent="0.35">
      <c r="B32" s="54" t="s">
        <v>174</v>
      </c>
      <c r="C32" s="353" t="s">
        <v>106</v>
      </c>
      <c r="D32" s="403"/>
      <c r="E32" s="403"/>
      <c r="F32" s="403"/>
      <c r="G32" s="403"/>
      <c r="H32" s="403"/>
      <c r="I32" s="404"/>
    </row>
    <row r="33" spans="2:9" x14ac:dyDescent="0.35">
      <c r="B33" s="54" t="s">
        <v>175</v>
      </c>
      <c r="C33" s="353">
        <v>44553</v>
      </c>
      <c r="D33" s="403"/>
      <c r="E33" s="403"/>
      <c r="F33" s="403"/>
      <c r="G33" s="403"/>
      <c r="H33" s="403"/>
      <c r="I33" s="404"/>
    </row>
    <row r="34" spans="2:9" x14ac:dyDescent="0.35">
      <c r="B34" s="55" t="s">
        <v>176</v>
      </c>
      <c r="C34" s="413" t="s">
        <v>192</v>
      </c>
      <c r="D34" s="414"/>
      <c r="E34" s="414"/>
      <c r="F34" s="414"/>
      <c r="G34" s="414"/>
      <c r="H34" s="414"/>
      <c r="I34" s="415"/>
    </row>
    <row r="35" spans="2:9" ht="18.649999999999999" customHeight="1" x14ac:dyDescent="0.35">
      <c r="B35" s="391" t="s">
        <v>177</v>
      </c>
      <c r="C35" s="394"/>
      <c r="D35" s="395"/>
      <c r="E35" s="395"/>
      <c r="F35" s="395"/>
      <c r="G35" s="395"/>
      <c r="H35" s="395"/>
      <c r="I35" s="396"/>
    </row>
    <row r="36" spans="2:9" x14ac:dyDescent="0.35">
      <c r="B36" s="392"/>
      <c r="C36" s="397"/>
      <c r="D36" s="398"/>
      <c r="E36" s="398"/>
      <c r="F36" s="398"/>
      <c r="G36" s="398"/>
      <c r="H36" s="398"/>
      <c r="I36" s="399"/>
    </row>
    <row r="37" spans="2:9" x14ac:dyDescent="0.35">
      <c r="B37" s="393"/>
      <c r="C37" s="400"/>
      <c r="D37" s="401"/>
      <c r="E37" s="401"/>
      <c r="F37" s="401"/>
      <c r="G37" s="401"/>
      <c r="H37" s="401"/>
      <c r="I37" s="402"/>
    </row>
    <row r="38" spans="2:9" x14ac:dyDescent="0.35"/>
    <row r="39" spans="2:9" x14ac:dyDescent="0.35"/>
    <row r="48" spans="2:9" ht="48.75" hidden="1" customHeight="1" x14ac:dyDescent="0.35"/>
  </sheetData>
  <mergeCells count="17">
    <mergeCell ref="B2:B3"/>
    <mergeCell ref="C2:D2"/>
    <mergeCell ref="C3:D3"/>
    <mergeCell ref="B22:I22"/>
    <mergeCell ref="B23:I23"/>
    <mergeCell ref="B25:I25"/>
    <mergeCell ref="B26:I26"/>
    <mergeCell ref="B27:I27"/>
    <mergeCell ref="B35:B37"/>
    <mergeCell ref="C35:I35"/>
    <mergeCell ref="C36:I36"/>
    <mergeCell ref="C37:I37"/>
    <mergeCell ref="B29:I29"/>
    <mergeCell ref="B30:I30"/>
    <mergeCell ref="C32:I32"/>
    <mergeCell ref="C33:I33"/>
    <mergeCell ref="C34:I34"/>
  </mergeCells>
  <conditionalFormatting sqref="I7">
    <cfRule type="iconSet" priority="5">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conditionalFormatting sqref="I8">
    <cfRule type="iconSet" priority="2">
      <iconSet iconSet="4TrafficLights" showValue="0">
        <cfvo type="percent" val="0"/>
        <cfvo type="num" val="1"/>
        <cfvo type="num" val="2"/>
        <cfvo type="num" val="3"/>
      </iconSet>
    </cfRule>
  </conditionalFormatting>
  <hyperlinks>
    <hyperlink ref="C34" r:id="rId1" xr:uid="{F6B57B61-423C-45F2-995E-3ABB0A0806B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83D1-C16F-466E-B450-0D22FBA090D8}">
  <dimension ref="A1:AA48"/>
  <sheetViews>
    <sheetView showGridLines="0" zoomScale="75" zoomScaleNormal="75" workbookViewId="0">
      <selection activeCell="B23" sqref="B23:I23"/>
    </sheetView>
  </sheetViews>
  <sheetFormatPr defaultColWidth="0" defaultRowHeight="15.5" zeroHeight="1" x14ac:dyDescent="0.35"/>
  <cols>
    <col min="1" max="1" width="4.23046875" customWidth="1"/>
    <col min="2" max="2" width="17.23046875" customWidth="1"/>
    <col min="3" max="3" width="17.4609375" customWidth="1"/>
    <col min="4" max="4" width="15.07421875" customWidth="1"/>
    <col min="5" max="5" width="9.3046875" customWidth="1"/>
    <col min="6" max="6" width="15.84375" customWidth="1"/>
    <col min="7" max="7" width="13.69140625" customWidth="1"/>
    <col min="8" max="8" width="15.3046875" customWidth="1"/>
    <col min="9" max="9" width="13.4609375" customWidth="1"/>
    <col min="10" max="10" width="16.23046875" customWidth="1"/>
    <col min="11" max="11" width="16.4609375" hidden="1" customWidth="1"/>
    <col min="12" max="12" width="15.23046875" hidden="1" customWidth="1"/>
    <col min="13" max="13" width="16.53515625" hidden="1" customWidth="1"/>
    <col min="14" max="14" width="14.69140625" hidden="1" customWidth="1"/>
    <col min="15" max="16" width="12.84375" hidden="1" customWidth="1"/>
    <col min="17" max="17" width="11.07421875" hidden="1" customWidth="1"/>
    <col min="18" max="18" width="12.07421875" hidden="1" customWidth="1"/>
    <col min="19" max="19" width="12.4609375" hidden="1" customWidth="1"/>
    <col min="20" max="20" width="11.3046875" hidden="1" customWidth="1"/>
    <col min="21" max="21" width="12.23046875" hidden="1" customWidth="1"/>
    <col min="22" max="22" width="12.84375" hidden="1" customWidth="1"/>
    <col min="23" max="23" width="12.69140625" hidden="1" customWidth="1"/>
    <col min="24" max="24" width="11.53515625" hidden="1" customWidth="1"/>
    <col min="25" max="25" width="12.84375" hidden="1" customWidth="1"/>
    <col min="26" max="26" width="1.23046875" hidden="1" customWidth="1"/>
    <col min="27" max="27" width="14.07421875" hidden="1" customWidth="1"/>
    <col min="28" max="16384" width="9.23046875" hidden="1"/>
  </cols>
  <sheetData>
    <row r="1" spans="1:10" x14ac:dyDescent="0.35">
      <c r="A1" s="51"/>
      <c r="B1" s="51"/>
      <c r="C1" s="51"/>
      <c r="D1" s="51"/>
      <c r="E1" s="51"/>
      <c r="F1" s="51"/>
      <c r="G1" s="51"/>
      <c r="H1" s="51"/>
      <c r="I1" s="51"/>
      <c r="J1" s="51"/>
    </row>
    <row r="2" spans="1:10" ht="26" x14ac:dyDescent="0.35">
      <c r="A2" s="51"/>
      <c r="B2" s="361" t="s">
        <v>114</v>
      </c>
      <c r="C2" s="362" t="s">
        <v>1</v>
      </c>
      <c r="D2" s="362"/>
      <c r="E2" s="52" t="s">
        <v>2</v>
      </c>
      <c r="F2" s="52" t="s">
        <v>4</v>
      </c>
      <c r="G2" s="125" t="s">
        <v>210</v>
      </c>
      <c r="H2" s="52" t="s">
        <v>109</v>
      </c>
      <c r="I2" s="52" t="s">
        <v>3</v>
      </c>
      <c r="J2" s="51"/>
    </row>
    <row r="3" spans="1:10" ht="23" x14ac:dyDescent="0.35">
      <c r="A3" s="51"/>
      <c r="B3" s="361"/>
      <c r="C3" s="357" t="s">
        <v>129</v>
      </c>
      <c r="D3" s="357"/>
      <c r="E3" s="39">
        <v>2</v>
      </c>
      <c r="F3" s="39" t="s">
        <v>18</v>
      </c>
      <c r="G3" s="39">
        <f>I7</f>
        <v>3</v>
      </c>
      <c r="H3" s="39">
        <f>I8</f>
        <v>0</v>
      </c>
      <c r="I3" s="49" t="s">
        <v>187</v>
      </c>
      <c r="J3" s="51"/>
    </row>
    <row r="4" spans="1:10" x14ac:dyDescent="0.35">
      <c r="A4" s="51"/>
      <c r="B4" s="51"/>
      <c r="C4" s="51"/>
      <c r="D4" s="51"/>
      <c r="E4" s="51"/>
      <c r="F4" s="51"/>
      <c r="G4" s="51"/>
      <c r="H4" s="51"/>
      <c r="I4" s="51"/>
      <c r="J4" s="51"/>
    </row>
    <row r="5" spans="1:10" x14ac:dyDescent="0.35"/>
    <row r="6" spans="1:10" x14ac:dyDescent="0.35">
      <c r="G6" s="56"/>
      <c r="H6" s="56" t="s">
        <v>179</v>
      </c>
      <c r="I6" s="56" t="s">
        <v>180</v>
      </c>
    </row>
    <row r="7" spans="1:10" x14ac:dyDescent="0.35">
      <c r="G7" s="56" t="s">
        <v>133</v>
      </c>
      <c r="H7" s="58">
        <f>(H20-H16)/H16</f>
        <v>-0.13100233982948728</v>
      </c>
      <c r="I7" s="39">
        <f>IF(H7="No data",0,IF(H7&gt;0.05,1,IF(H7&lt;-0.05,3,2)))</f>
        <v>3</v>
      </c>
    </row>
    <row r="8" spans="1:10" ht="23" x14ac:dyDescent="0.35">
      <c r="B8" s="2"/>
      <c r="C8" s="2"/>
      <c r="D8" s="2"/>
      <c r="E8" s="2"/>
      <c r="F8" s="2"/>
      <c r="G8" s="56" t="s">
        <v>109</v>
      </c>
      <c r="H8" s="58" t="s">
        <v>51</v>
      </c>
      <c r="I8" s="39">
        <f>IF(H8="No data",0,IF(H8&gt;0.05,1,IF(H8&lt;-0.05,3,2)))</f>
        <v>0</v>
      </c>
    </row>
    <row r="9" spans="1:10" x14ac:dyDescent="0.35">
      <c r="B9" s="2"/>
      <c r="C9" s="2"/>
      <c r="D9" s="2"/>
      <c r="E9" s="2"/>
      <c r="F9" s="2"/>
    </row>
    <row r="10" spans="1:10" x14ac:dyDescent="0.35">
      <c r="B10" s="2"/>
      <c r="C10" s="2"/>
      <c r="D10" s="2"/>
      <c r="E10" s="2"/>
      <c r="F10" s="2"/>
    </row>
    <row r="11" spans="1:10" ht="65" x14ac:dyDescent="0.35">
      <c r="B11" s="2"/>
      <c r="C11" s="2"/>
      <c r="D11" s="2"/>
      <c r="E11" s="2"/>
      <c r="F11" s="2"/>
      <c r="G11" s="69" t="s">
        <v>50</v>
      </c>
      <c r="H11" s="67" t="s">
        <v>135</v>
      </c>
    </row>
    <row r="12" spans="1:10" x14ac:dyDescent="0.35">
      <c r="B12" s="2"/>
      <c r="C12" s="2"/>
      <c r="D12" s="2"/>
      <c r="E12" s="2"/>
      <c r="F12" s="2"/>
      <c r="G12" s="175">
        <v>2012</v>
      </c>
      <c r="H12" s="249">
        <v>114.82893913984333</v>
      </c>
    </row>
    <row r="13" spans="1:10" x14ac:dyDescent="0.35">
      <c r="B13" s="2"/>
      <c r="C13" s="2"/>
      <c r="D13" s="2"/>
      <c r="E13" s="2"/>
      <c r="F13" s="2"/>
      <c r="G13" s="175">
        <v>2013</v>
      </c>
      <c r="H13" s="249">
        <v>129.38185125589408</v>
      </c>
    </row>
    <row r="14" spans="1:10" x14ac:dyDescent="0.35">
      <c r="B14" s="2"/>
      <c r="C14" s="2"/>
      <c r="D14" s="2"/>
      <c r="E14" s="2"/>
      <c r="F14" s="2"/>
      <c r="G14" s="175">
        <v>2014</v>
      </c>
      <c r="H14" s="249">
        <v>134.92525362968456</v>
      </c>
    </row>
    <row r="15" spans="1:10" ht="16" thickBot="1" x14ac:dyDescent="0.4">
      <c r="B15" s="2"/>
      <c r="C15" s="2"/>
      <c r="D15" s="2"/>
      <c r="E15" s="2"/>
      <c r="F15" s="2"/>
      <c r="G15" s="176">
        <v>2015</v>
      </c>
      <c r="H15" s="250">
        <v>105.6663889288902</v>
      </c>
    </row>
    <row r="16" spans="1:10" x14ac:dyDescent="0.35">
      <c r="B16" s="2"/>
      <c r="C16" s="2"/>
      <c r="D16" s="2"/>
      <c r="E16" s="2"/>
      <c r="F16" s="2"/>
      <c r="G16" s="177">
        <v>2016</v>
      </c>
      <c r="H16" s="251">
        <v>126.64645427465449</v>
      </c>
    </row>
    <row r="17" spans="2:10" x14ac:dyDescent="0.35">
      <c r="B17" s="2"/>
      <c r="C17" s="2"/>
      <c r="D17" s="2"/>
      <c r="E17" s="2"/>
      <c r="F17" s="2"/>
      <c r="G17" s="168">
        <v>2017</v>
      </c>
      <c r="H17" s="252">
        <v>115.79912233352636</v>
      </c>
    </row>
    <row r="18" spans="2:10" x14ac:dyDescent="0.35">
      <c r="B18" s="2"/>
      <c r="C18" s="2"/>
      <c r="D18" s="2"/>
      <c r="E18" s="2"/>
      <c r="F18" s="2"/>
      <c r="G18" s="168">
        <v>2018</v>
      </c>
      <c r="H18" s="252">
        <v>142.18261194229083</v>
      </c>
    </row>
    <row r="19" spans="2:10" x14ac:dyDescent="0.35">
      <c r="B19" s="2"/>
      <c r="C19" s="2"/>
      <c r="D19" s="2"/>
      <c r="E19" s="2"/>
      <c r="F19" s="2"/>
      <c r="G19" s="168">
        <v>2019</v>
      </c>
      <c r="H19" s="252">
        <v>108.53777593374203</v>
      </c>
      <c r="J19" s="31"/>
    </row>
    <row r="20" spans="2:10" ht="16" thickBot="1" x14ac:dyDescent="0.4">
      <c r="B20" s="2"/>
      <c r="C20" s="2"/>
      <c r="D20" s="2"/>
      <c r="E20" s="2"/>
      <c r="F20" s="2"/>
      <c r="G20" s="169">
        <v>2020</v>
      </c>
      <c r="H20" s="253">
        <v>110.05547243356658</v>
      </c>
    </row>
    <row r="21" spans="2:10" x14ac:dyDescent="0.35">
      <c r="B21" s="2"/>
      <c r="C21" s="2"/>
      <c r="D21" s="2"/>
      <c r="E21" s="2"/>
      <c r="F21" s="2"/>
      <c r="G21" s="68"/>
    </row>
    <row r="22" spans="2:10" x14ac:dyDescent="0.35">
      <c r="B22" s="2"/>
      <c r="C22" s="2"/>
      <c r="D22" s="2"/>
      <c r="E22" s="2"/>
      <c r="F22" s="2"/>
    </row>
    <row r="23" spans="2:10" x14ac:dyDescent="0.35">
      <c r="B23" s="386" t="s">
        <v>252</v>
      </c>
      <c r="C23" s="387"/>
      <c r="D23" s="387"/>
      <c r="E23" s="387"/>
      <c r="F23" s="387"/>
      <c r="G23" s="387"/>
      <c r="H23" s="387"/>
      <c r="I23" s="388"/>
    </row>
    <row r="24" spans="2:10" x14ac:dyDescent="0.35">
      <c r="B24" s="360" t="s">
        <v>244</v>
      </c>
      <c r="C24" s="389"/>
      <c r="D24" s="389"/>
      <c r="E24" s="389"/>
      <c r="F24" s="389"/>
      <c r="G24" s="389"/>
      <c r="H24" s="389"/>
      <c r="I24" s="390"/>
    </row>
    <row r="25" spans="2:10" x14ac:dyDescent="0.35">
      <c r="B25" s="30"/>
      <c r="C25" s="30"/>
      <c r="D25" s="30"/>
      <c r="E25" s="30"/>
      <c r="F25" s="30"/>
      <c r="G25" s="30"/>
      <c r="H25" s="30"/>
      <c r="I25" s="30"/>
    </row>
    <row r="26" spans="2:10" x14ac:dyDescent="0.35">
      <c r="B26" s="346" t="s">
        <v>6</v>
      </c>
      <c r="C26" s="347"/>
      <c r="D26" s="347"/>
      <c r="E26" s="347"/>
      <c r="F26" s="347"/>
      <c r="G26" s="347"/>
      <c r="H26" s="347"/>
      <c r="I26" s="348"/>
    </row>
    <row r="27" spans="2:10" x14ac:dyDescent="0.35">
      <c r="B27" s="354"/>
      <c r="C27" s="355"/>
      <c r="D27" s="355"/>
      <c r="E27" s="355"/>
      <c r="F27" s="355"/>
      <c r="G27" s="355"/>
      <c r="H27" s="355"/>
      <c r="I27" s="356"/>
    </row>
    <row r="28" spans="2:10" x14ac:dyDescent="0.35">
      <c r="B28" s="354"/>
      <c r="C28" s="355"/>
      <c r="D28" s="355"/>
      <c r="E28" s="355"/>
      <c r="F28" s="355"/>
      <c r="G28" s="355"/>
      <c r="H28" s="355"/>
      <c r="I28" s="356"/>
    </row>
    <row r="29" spans="2:10" x14ac:dyDescent="0.35">
      <c r="B29" s="30"/>
      <c r="C29" s="30"/>
      <c r="D29" s="30"/>
      <c r="E29" s="30"/>
      <c r="F29" s="30"/>
      <c r="G29" s="30"/>
      <c r="H29" s="30"/>
      <c r="I29" s="30"/>
    </row>
    <row r="30" spans="2:10" x14ac:dyDescent="0.35">
      <c r="B30" s="346" t="s">
        <v>7</v>
      </c>
      <c r="C30" s="347"/>
      <c r="D30" s="347"/>
      <c r="E30" s="347"/>
      <c r="F30" s="347"/>
      <c r="G30" s="347"/>
      <c r="H30" s="347"/>
      <c r="I30" s="348"/>
    </row>
    <row r="31" spans="2:10" ht="45" customHeight="1" x14ac:dyDescent="0.35">
      <c r="B31" s="407" t="s">
        <v>245</v>
      </c>
      <c r="C31" s="408"/>
      <c r="D31" s="408"/>
      <c r="E31" s="408"/>
      <c r="F31" s="408"/>
      <c r="G31" s="408"/>
      <c r="H31" s="408"/>
      <c r="I31" s="409"/>
    </row>
    <row r="32" spans="2:10" x14ac:dyDescent="0.35">
      <c r="B32" s="30"/>
      <c r="C32" s="30"/>
      <c r="D32" s="30"/>
      <c r="E32" s="30"/>
      <c r="F32" s="30"/>
      <c r="G32" s="30"/>
      <c r="H32" s="30"/>
      <c r="I32" s="30"/>
    </row>
    <row r="33" spans="2:9" x14ac:dyDescent="0.35">
      <c r="B33" s="54" t="s">
        <v>174</v>
      </c>
      <c r="C33" s="353" t="s">
        <v>121</v>
      </c>
      <c r="D33" s="403"/>
      <c r="E33" s="403"/>
      <c r="F33" s="403"/>
      <c r="G33" s="403"/>
      <c r="H33" s="403"/>
      <c r="I33" s="404"/>
    </row>
    <row r="34" spans="2:9" x14ac:dyDescent="0.35">
      <c r="B34" s="54" t="s">
        <v>175</v>
      </c>
      <c r="C34" s="353">
        <v>44834</v>
      </c>
      <c r="D34" s="403"/>
      <c r="E34" s="403"/>
      <c r="F34" s="403"/>
      <c r="G34" s="403"/>
      <c r="H34" s="403"/>
      <c r="I34" s="404"/>
    </row>
    <row r="35" spans="2:9" ht="18.649999999999999" customHeight="1" x14ac:dyDescent="0.35">
      <c r="B35" s="55" t="s">
        <v>176</v>
      </c>
      <c r="C35" s="413" t="s">
        <v>122</v>
      </c>
      <c r="D35" s="414"/>
      <c r="E35" s="414"/>
      <c r="F35" s="414"/>
      <c r="G35" s="414"/>
      <c r="H35" s="414"/>
      <c r="I35" s="415"/>
    </row>
    <row r="36" spans="2:9" x14ac:dyDescent="0.35">
      <c r="B36" s="391" t="s">
        <v>177</v>
      </c>
      <c r="C36" s="394"/>
      <c r="D36" s="395"/>
      <c r="E36" s="395"/>
      <c r="F36" s="395"/>
      <c r="G36" s="395"/>
      <c r="H36" s="395"/>
      <c r="I36" s="396"/>
    </row>
    <row r="37" spans="2:9" x14ac:dyDescent="0.35">
      <c r="B37" s="392"/>
      <c r="C37" s="397"/>
      <c r="D37" s="398"/>
      <c r="E37" s="398"/>
      <c r="F37" s="398"/>
      <c r="G37" s="398"/>
      <c r="H37" s="398"/>
      <c r="I37" s="399"/>
    </row>
    <row r="38" spans="2:9" x14ac:dyDescent="0.35">
      <c r="B38" s="393"/>
      <c r="C38" s="400"/>
      <c r="D38" s="401"/>
      <c r="E38" s="401"/>
      <c r="F38" s="401"/>
      <c r="G38" s="401"/>
      <c r="H38" s="401"/>
      <c r="I38" s="402"/>
    </row>
    <row r="39" spans="2:9" x14ac:dyDescent="0.35">
      <c r="B39" s="12"/>
      <c r="C39" s="12"/>
      <c r="D39" s="12"/>
      <c r="E39" s="12"/>
      <c r="F39" s="12"/>
      <c r="G39" s="12"/>
    </row>
    <row r="40" spans="2:9" x14ac:dyDescent="0.35">
      <c r="B40" s="12"/>
      <c r="C40" s="12"/>
      <c r="D40" s="12"/>
      <c r="E40" s="12"/>
      <c r="F40" s="12"/>
      <c r="G40" s="12"/>
    </row>
    <row r="41" spans="2:9" x14ac:dyDescent="0.35">
      <c r="B41" s="12"/>
      <c r="C41" s="12"/>
      <c r="D41" s="12"/>
      <c r="E41" s="12"/>
      <c r="F41" s="12"/>
      <c r="G41" s="12"/>
    </row>
    <row r="42" spans="2:9" x14ac:dyDescent="0.35"/>
    <row r="48" spans="2:9" ht="28.5" hidden="1" customHeight="1" x14ac:dyDescent="0.35"/>
  </sheetData>
  <mergeCells count="17">
    <mergeCell ref="C33:I33"/>
    <mergeCell ref="B2:B3"/>
    <mergeCell ref="C2:D2"/>
    <mergeCell ref="C3:D3"/>
    <mergeCell ref="B23:I23"/>
    <mergeCell ref="B24:I24"/>
    <mergeCell ref="B26:I26"/>
    <mergeCell ref="B27:I27"/>
    <mergeCell ref="B28:I28"/>
    <mergeCell ref="B30:I30"/>
    <mergeCell ref="B31:I31"/>
    <mergeCell ref="C34:I34"/>
    <mergeCell ref="C35:I35"/>
    <mergeCell ref="B36:B38"/>
    <mergeCell ref="C36:I36"/>
    <mergeCell ref="C37:I37"/>
    <mergeCell ref="C38:I38"/>
  </mergeCells>
  <conditionalFormatting sqref="I7">
    <cfRule type="iconSet" priority="5">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conditionalFormatting sqref="I8">
    <cfRule type="iconSet" priority="2">
      <iconSet iconSet="4TrafficLights" showValue="0">
        <cfvo type="percent" val="0"/>
        <cfvo type="num" val="1"/>
        <cfvo type="num" val="2"/>
        <cfvo type="num" val="3"/>
      </iconSet>
    </cfRule>
  </conditionalFormatting>
  <hyperlinks>
    <hyperlink ref="C35" r:id="rId1" xr:uid="{6ADE18E0-9342-40FF-9DED-1FE4CC36BE65}"/>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27BBD-128A-40EC-9BB0-D9A558299824}">
  <dimension ref="A1:AA42"/>
  <sheetViews>
    <sheetView showGridLines="0" zoomScale="75" zoomScaleNormal="75" workbookViewId="0">
      <selection activeCell="B23" sqref="B23:I23"/>
    </sheetView>
  </sheetViews>
  <sheetFormatPr defaultColWidth="0" defaultRowHeight="15.5" zeroHeight="1" x14ac:dyDescent="0.35"/>
  <cols>
    <col min="1" max="1" width="4.23046875" customWidth="1"/>
    <col min="2" max="2" width="17.23046875" customWidth="1"/>
    <col min="3" max="3" width="17.4609375" customWidth="1"/>
    <col min="4" max="4" width="15.07421875" customWidth="1"/>
    <col min="5" max="5" width="9.3046875" customWidth="1"/>
    <col min="6" max="6" width="23" customWidth="1"/>
    <col min="7" max="7" width="13.69140625" customWidth="1"/>
    <col min="8" max="8" width="19.07421875" customWidth="1"/>
    <col min="9" max="9" width="13.4609375" customWidth="1"/>
    <col min="10" max="10" width="16.23046875" customWidth="1"/>
    <col min="11" max="11" width="16.4609375" hidden="1" customWidth="1"/>
    <col min="12" max="12" width="15.23046875" hidden="1" customWidth="1"/>
    <col min="13" max="13" width="16.53515625" hidden="1" customWidth="1"/>
    <col min="14" max="14" width="14.69140625" hidden="1" customWidth="1"/>
    <col min="15" max="16" width="12.84375" hidden="1" customWidth="1"/>
    <col min="17" max="17" width="11.07421875" hidden="1" customWidth="1"/>
    <col min="18" max="18" width="12.07421875" hidden="1" customWidth="1"/>
    <col min="19" max="19" width="12.4609375" hidden="1" customWidth="1"/>
    <col min="20" max="20" width="11.3046875" hidden="1" customWidth="1"/>
    <col min="21" max="21" width="12.23046875" hidden="1" customWidth="1"/>
    <col min="22" max="22" width="12.84375" hidden="1" customWidth="1"/>
    <col min="23" max="23" width="12.69140625" hidden="1" customWidth="1"/>
    <col min="24" max="24" width="11.53515625" hidden="1" customWidth="1"/>
    <col min="25" max="25" width="12.84375" hidden="1" customWidth="1"/>
    <col min="26" max="26" width="1.23046875" hidden="1" customWidth="1"/>
    <col min="27" max="27" width="14.07421875" hidden="1" customWidth="1"/>
    <col min="28" max="16384" width="9.23046875" hidden="1"/>
  </cols>
  <sheetData>
    <row r="1" spans="1:10" x14ac:dyDescent="0.35">
      <c r="A1" s="51"/>
      <c r="B1" s="51"/>
      <c r="C1" s="51"/>
      <c r="D1" s="51"/>
      <c r="E1" s="51"/>
      <c r="F1" s="51"/>
      <c r="G1" s="51"/>
      <c r="H1" s="51"/>
      <c r="I1" s="51"/>
      <c r="J1" s="51"/>
    </row>
    <row r="2" spans="1:10" x14ac:dyDescent="0.35">
      <c r="A2" s="51"/>
      <c r="B2" s="361" t="s">
        <v>115</v>
      </c>
      <c r="C2" s="362" t="s">
        <v>1</v>
      </c>
      <c r="D2" s="362"/>
      <c r="E2" s="52" t="s">
        <v>2</v>
      </c>
      <c r="F2" s="52" t="s">
        <v>4</v>
      </c>
      <c r="G2" s="125" t="s">
        <v>210</v>
      </c>
      <c r="H2" s="52" t="s">
        <v>109</v>
      </c>
      <c r="I2" s="52" t="s">
        <v>3</v>
      </c>
      <c r="J2" s="51"/>
    </row>
    <row r="3" spans="1:10" ht="23" x14ac:dyDescent="0.35">
      <c r="A3" s="51"/>
      <c r="B3" s="361"/>
      <c r="C3" s="357" t="s">
        <v>130</v>
      </c>
      <c r="D3" s="357"/>
      <c r="E3" s="39">
        <v>2</v>
      </c>
      <c r="F3" s="39" t="s">
        <v>18</v>
      </c>
      <c r="G3" s="39">
        <f>I7</f>
        <v>3</v>
      </c>
      <c r="H3" s="39">
        <f>I8</f>
        <v>0</v>
      </c>
      <c r="I3" s="49" t="s">
        <v>187</v>
      </c>
      <c r="J3" s="51"/>
    </row>
    <row r="4" spans="1:10" x14ac:dyDescent="0.35">
      <c r="A4" s="51"/>
      <c r="B4" s="51"/>
      <c r="C4" s="51"/>
      <c r="D4" s="51"/>
      <c r="E4" s="51"/>
      <c r="F4" s="51"/>
      <c r="G4" s="51"/>
      <c r="H4" s="51"/>
      <c r="I4" s="51"/>
      <c r="J4" s="51"/>
    </row>
    <row r="5" spans="1:10" x14ac:dyDescent="0.35"/>
    <row r="6" spans="1:10" x14ac:dyDescent="0.35">
      <c r="G6" s="56"/>
      <c r="H6" s="56" t="s">
        <v>179</v>
      </c>
      <c r="I6" s="56" t="s">
        <v>180</v>
      </c>
    </row>
    <row r="7" spans="1:10" x14ac:dyDescent="0.35">
      <c r="G7" s="56" t="s">
        <v>133</v>
      </c>
      <c r="H7" s="58">
        <f>(H20-H16)/H16</f>
        <v>-9.5694404564899735E-2</v>
      </c>
      <c r="I7" s="39">
        <f>IF(H7="No data",0,IF(H7&gt;0.05,1,IF(H7&lt;-0.05,3,2)))</f>
        <v>3</v>
      </c>
    </row>
    <row r="8" spans="1:10" ht="23" x14ac:dyDescent="0.35">
      <c r="G8" s="56" t="s">
        <v>109</v>
      </c>
      <c r="H8" s="58" t="s">
        <v>51</v>
      </c>
      <c r="I8" s="39">
        <f>IF(H8="No data",0,IF(H8&gt;0.05,1,IF(H8&lt;-0.05,3,2)))</f>
        <v>0</v>
      </c>
    </row>
    <row r="9" spans="1:10" x14ac:dyDescent="0.35"/>
    <row r="10" spans="1:10" x14ac:dyDescent="0.35">
      <c r="B10" s="2"/>
      <c r="C10" s="2"/>
      <c r="D10" s="2"/>
      <c r="E10" s="2"/>
      <c r="F10" s="2"/>
    </row>
    <row r="11" spans="1:10" ht="63.65" customHeight="1" x14ac:dyDescent="0.35">
      <c r="B11" s="2"/>
      <c r="C11" s="2"/>
      <c r="D11" s="2"/>
      <c r="E11" s="2"/>
      <c r="F11" s="2"/>
      <c r="G11" s="70" t="s">
        <v>50</v>
      </c>
      <c r="H11" s="71" t="s">
        <v>134</v>
      </c>
    </row>
    <row r="12" spans="1:10" x14ac:dyDescent="0.35">
      <c r="B12" s="2"/>
      <c r="C12" s="2"/>
      <c r="D12" s="2"/>
      <c r="E12" s="2"/>
      <c r="F12" s="2"/>
      <c r="G12" s="178">
        <v>2012</v>
      </c>
      <c r="H12" s="244">
        <v>1102.0356698036219</v>
      </c>
    </row>
    <row r="13" spans="1:10" x14ac:dyDescent="0.35">
      <c r="B13" s="2"/>
      <c r="C13" s="2"/>
      <c r="D13" s="2"/>
      <c r="E13" s="2"/>
      <c r="F13" s="2"/>
      <c r="G13" s="178">
        <v>2013</v>
      </c>
      <c r="H13" s="244">
        <v>1127.0241665840124</v>
      </c>
    </row>
    <row r="14" spans="1:10" x14ac:dyDescent="0.35">
      <c r="B14" s="2"/>
      <c r="C14" s="2"/>
      <c r="D14" s="2"/>
      <c r="E14" s="2"/>
      <c r="F14" s="2"/>
      <c r="G14" s="178">
        <v>2014</v>
      </c>
      <c r="H14" s="244">
        <v>907.92643213272117</v>
      </c>
    </row>
    <row r="15" spans="1:10" ht="16" thickBot="1" x14ac:dyDescent="0.4">
      <c r="B15" s="2"/>
      <c r="C15" s="2"/>
      <c r="D15" s="2"/>
      <c r="E15" s="2"/>
      <c r="F15" s="2"/>
      <c r="G15" s="179">
        <v>2015</v>
      </c>
      <c r="H15" s="245">
        <v>877.53512740135147</v>
      </c>
    </row>
    <row r="16" spans="1:10" x14ac:dyDescent="0.35">
      <c r="B16" s="2"/>
      <c r="C16" s="2"/>
      <c r="D16" s="2"/>
      <c r="E16" s="2"/>
      <c r="F16" s="2"/>
      <c r="G16" s="180">
        <v>2016</v>
      </c>
      <c r="H16" s="246">
        <v>847.8488795757296</v>
      </c>
    </row>
    <row r="17" spans="2:10" x14ac:dyDescent="0.35">
      <c r="B17" s="2"/>
      <c r="C17" s="2"/>
      <c r="D17" s="2"/>
      <c r="E17" s="2"/>
      <c r="F17" s="2"/>
      <c r="G17" s="181">
        <v>2017</v>
      </c>
      <c r="H17" s="247">
        <v>836.8469629287722</v>
      </c>
    </row>
    <row r="18" spans="2:10" x14ac:dyDescent="0.35">
      <c r="B18" s="2"/>
      <c r="C18" s="2"/>
      <c r="D18" s="2"/>
      <c r="E18" s="2"/>
      <c r="F18" s="2"/>
      <c r="G18" s="181">
        <v>2018</v>
      </c>
      <c r="H18" s="247">
        <v>828.60066699981689</v>
      </c>
    </row>
    <row r="19" spans="2:10" x14ac:dyDescent="0.35">
      <c r="B19" s="2"/>
      <c r="C19" s="2"/>
      <c r="D19" s="2"/>
      <c r="E19" s="2"/>
      <c r="F19" s="2"/>
      <c r="G19" s="181">
        <v>2019</v>
      </c>
      <c r="H19" s="247">
        <v>811.96055293083168</v>
      </c>
    </row>
    <row r="20" spans="2:10" ht="16" thickBot="1" x14ac:dyDescent="0.4">
      <c r="B20" s="2"/>
      <c r="C20" s="2"/>
      <c r="D20" s="2"/>
      <c r="E20" s="2"/>
      <c r="F20" s="2"/>
      <c r="G20" s="182">
        <v>2020</v>
      </c>
      <c r="H20" s="248">
        <v>766.71448588371277</v>
      </c>
    </row>
    <row r="21" spans="2:10" x14ac:dyDescent="0.35">
      <c r="B21" s="2"/>
      <c r="C21" s="2"/>
      <c r="D21" s="2"/>
      <c r="E21" s="2"/>
      <c r="F21" s="2"/>
      <c r="J21" s="31"/>
    </row>
    <row r="22" spans="2:10" x14ac:dyDescent="0.35">
      <c r="B22" s="2"/>
      <c r="C22" s="2"/>
      <c r="D22" s="2"/>
      <c r="E22" s="2"/>
      <c r="F22" s="2"/>
    </row>
    <row r="23" spans="2:10" x14ac:dyDescent="0.35">
      <c r="B23" s="386" t="s">
        <v>252</v>
      </c>
      <c r="C23" s="387"/>
      <c r="D23" s="387"/>
      <c r="E23" s="387"/>
      <c r="F23" s="387"/>
      <c r="G23" s="387"/>
      <c r="H23" s="387"/>
      <c r="I23" s="388"/>
    </row>
    <row r="24" spans="2:10" x14ac:dyDescent="0.35">
      <c r="B24" s="360" t="s">
        <v>246</v>
      </c>
      <c r="C24" s="389"/>
      <c r="D24" s="389"/>
      <c r="E24" s="389"/>
      <c r="F24" s="389"/>
      <c r="G24" s="389"/>
      <c r="H24" s="389"/>
      <c r="I24" s="390"/>
    </row>
    <row r="25" spans="2:10" x14ac:dyDescent="0.35">
      <c r="B25" s="30"/>
      <c r="C25" s="30"/>
      <c r="D25" s="30"/>
      <c r="E25" s="30"/>
      <c r="F25" s="30"/>
      <c r="G25" s="30"/>
      <c r="H25" s="30"/>
      <c r="I25" s="30"/>
    </row>
    <row r="26" spans="2:10" x14ac:dyDescent="0.35">
      <c r="B26" s="346" t="s">
        <v>6</v>
      </c>
      <c r="C26" s="347"/>
      <c r="D26" s="347"/>
      <c r="E26" s="347"/>
      <c r="F26" s="347"/>
      <c r="G26" s="347"/>
      <c r="H26" s="347"/>
      <c r="I26" s="348"/>
    </row>
    <row r="27" spans="2:10" x14ac:dyDescent="0.35">
      <c r="B27" s="354"/>
      <c r="C27" s="355"/>
      <c r="D27" s="355"/>
      <c r="E27" s="355"/>
      <c r="F27" s="355"/>
      <c r="G27" s="355"/>
      <c r="H27" s="355"/>
      <c r="I27" s="356"/>
    </row>
    <row r="28" spans="2:10" x14ac:dyDescent="0.35">
      <c r="B28" s="354"/>
      <c r="C28" s="355"/>
      <c r="D28" s="355"/>
      <c r="E28" s="355"/>
      <c r="F28" s="355"/>
      <c r="G28" s="355"/>
      <c r="H28" s="355"/>
      <c r="I28" s="356"/>
    </row>
    <row r="29" spans="2:10" x14ac:dyDescent="0.35">
      <c r="B29" s="30"/>
      <c r="C29" s="30"/>
      <c r="D29" s="30"/>
      <c r="E29" s="30"/>
      <c r="F29" s="30"/>
      <c r="G29" s="30"/>
      <c r="H29" s="30"/>
      <c r="I29" s="30"/>
    </row>
    <row r="30" spans="2:10" x14ac:dyDescent="0.35">
      <c r="B30" s="346" t="s">
        <v>7</v>
      </c>
      <c r="C30" s="347"/>
      <c r="D30" s="347"/>
      <c r="E30" s="347"/>
      <c r="F30" s="347"/>
      <c r="G30" s="347"/>
      <c r="H30" s="347"/>
      <c r="I30" s="348"/>
    </row>
    <row r="31" spans="2:10" ht="35.25" customHeight="1" x14ac:dyDescent="0.35">
      <c r="B31" s="407" t="s">
        <v>247</v>
      </c>
      <c r="C31" s="408"/>
      <c r="D31" s="408"/>
      <c r="E31" s="408"/>
      <c r="F31" s="408"/>
      <c r="G31" s="408"/>
      <c r="H31" s="408"/>
      <c r="I31" s="409"/>
    </row>
    <row r="32" spans="2:10" x14ac:dyDescent="0.35">
      <c r="B32" s="30"/>
      <c r="C32" s="30"/>
      <c r="D32" s="30"/>
      <c r="E32" s="30"/>
      <c r="F32" s="30"/>
      <c r="G32" s="30"/>
      <c r="H32" s="30"/>
      <c r="I32" s="30"/>
    </row>
    <row r="33" spans="2:9" x14ac:dyDescent="0.35">
      <c r="B33" s="54" t="s">
        <v>174</v>
      </c>
      <c r="C33" s="353" t="s">
        <v>121</v>
      </c>
      <c r="D33" s="403"/>
      <c r="E33" s="403"/>
      <c r="F33" s="403"/>
      <c r="G33" s="403"/>
      <c r="H33" s="403"/>
      <c r="I33" s="404"/>
    </row>
    <row r="34" spans="2:9" x14ac:dyDescent="0.35">
      <c r="B34" s="54" t="s">
        <v>175</v>
      </c>
      <c r="C34" s="353">
        <v>44834</v>
      </c>
      <c r="D34" s="403"/>
      <c r="E34" s="403"/>
      <c r="F34" s="403"/>
      <c r="G34" s="403"/>
      <c r="H34" s="403"/>
      <c r="I34" s="404"/>
    </row>
    <row r="35" spans="2:9" x14ac:dyDescent="0.35">
      <c r="B35" s="55" t="s">
        <v>176</v>
      </c>
      <c r="C35" s="413" t="s">
        <v>122</v>
      </c>
      <c r="D35" s="414"/>
      <c r="E35" s="414"/>
      <c r="F35" s="414"/>
      <c r="G35" s="414"/>
      <c r="H35" s="414"/>
      <c r="I35" s="415"/>
    </row>
    <row r="36" spans="2:9" x14ac:dyDescent="0.35">
      <c r="B36" s="391" t="s">
        <v>177</v>
      </c>
      <c r="C36" s="394"/>
      <c r="D36" s="395"/>
      <c r="E36" s="395"/>
      <c r="F36" s="395"/>
      <c r="G36" s="395"/>
      <c r="H36" s="395"/>
      <c r="I36" s="396"/>
    </row>
    <row r="37" spans="2:9" ht="18.649999999999999" customHeight="1" x14ac:dyDescent="0.35">
      <c r="B37" s="392"/>
      <c r="C37" s="397"/>
      <c r="D37" s="398"/>
      <c r="E37" s="398"/>
      <c r="F37" s="398"/>
      <c r="G37" s="398"/>
      <c r="H37" s="398"/>
      <c r="I37" s="399"/>
    </row>
    <row r="38" spans="2:9" x14ac:dyDescent="0.35">
      <c r="B38" s="393"/>
      <c r="C38" s="400"/>
      <c r="D38" s="401"/>
      <c r="E38" s="401"/>
      <c r="F38" s="401"/>
      <c r="G38" s="401"/>
      <c r="H38" s="401"/>
      <c r="I38" s="402"/>
    </row>
    <row r="39" spans="2:9" x14ac:dyDescent="0.35">
      <c r="G39" s="32"/>
    </row>
    <row r="40" spans="2:9" x14ac:dyDescent="0.35"/>
    <row r="41" spans="2:9" x14ac:dyDescent="0.35"/>
    <row r="42" spans="2:9" x14ac:dyDescent="0.35"/>
  </sheetData>
  <mergeCells count="17">
    <mergeCell ref="B2:B3"/>
    <mergeCell ref="C2:D2"/>
    <mergeCell ref="C3:D3"/>
    <mergeCell ref="B23:I23"/>
    <mergeCell ref="B24:I24"/>
    <mergeCell ref="B26:I26"/>
    <mergeCell ref="B27:I27"/>
    <mergeCell ref="B28:I28"/>
    <mergeCell ref="B30:I30"/>
    <mergeCell ref="B31:I31"/>
    <mergeCell ref="C33:I33"/>
    <mergeCell ref="C34:I34"/>
    <mergeCell ref="C35:I35"/>
    <mergeCell ref="B36:B38"/>
    <mergeCell ref="C36:I36"/>
    <mergeCell ref="C37:I37"/>
    <mergeCell ref="C38:I38"/>
  </mergeCells>
  <conditionalFormatting sqref="I7">
    <cfRule type="iconSet" priority="5">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conditionalFormatting sqref="I8">
    <cfRule type="iconSet" priority="2">
      <iconSet iconSet="4TrafficLights" showValue="0">
        <cfvo type="percent" val="0"/>
        <cfvo type="num" val="1"/>
        <cfvo type="num" val="2"/>
        <cfvo type="num" val="3"/>
      </iconSet>
    </cfRule>
  </conditionalFormatting>
  <hyperlinks>
    <hyperlink ref="C35" r:id="rId1" xr:uid="{DD04262D-7710-444F-8D0B-33AE66D61935}"/>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8"/>
  <sheetViews>
    <sheetView zoomScale="75" zoomScaleNormal="75" workbookViewId="0">
      <selection activeCell="B40" sqref="B40:I40"/>
    </sheetView>
  </sheetViews>
  <sheetFormatPr defaultColWidth="0" defaultRowHeight="15.5" zeroHeight="1" x14ac:dyDescent="0.35"/>
  <cols>
    <col min="1" max="1" width="4.23046875" style="108" customWidth="1"/>
    <col min="2" max="2" width="15" style="108" customWidth="1"/>
    <col min="3" max="3" width="40" style="108" customWidth="1"/>
    <col min="4" max="4" width="7.69140625" style="108" customWidth="1"/>
    <col min="5" max="5" width="11" style="108" customWidth="1"/>
    <col min="6" max="6" width="12.69140625" style="108" customWidth="1"/>
    <col min="7" max="7" width="10.07421875" style="108" bestFit="1" customWidth="1"/>
    <col min="8" max="8" width="16.3046875" style="108" customWidth="1"/>
    <col min="9" max="9" width="12.69140625" style="108" customWidth="1"/>
    <col min="10" max="11" width="9.4609375" style="108" bestFit="1" customWidth="1"/>
    <col min="12" max="12" width="17.69140625" style="108" customWidth="1"/>
    <col min="13" max="13" width="9.4609375" style="108" bestFit="1" customWidth="1"/>
    <col min="14" max="15" width="9.4609375" style="108" hidden="1" customWidth="1"/>
    <col min="16" max="18" width="9.07421875" style="108" hidden="1" customWidth="1"/>
    <col min="19" max="20" width="9.4609375" style="108" hidden="1" customWidth="1"/>
    <col min="21" max="21" width="9.07421875" style="108" hidden="1" customWidth="1"/>
    <col min="22" max="22" width="9.4609375" style="108" hidden="1" customWidth="1"/>
    <col min="23" max="24" width="8.3046875" style="108" hidden="1" customWidth="1"/>
    <col min="25" max="25" width="8.07421875" style="108" hidden="1" customWidth="1"/>
    <col min="26" max="26" width="7.23046875" style="108" hidden="1" customWidth="1"/>
    <col min="27" max="27" width="8.07421875" style="108" hidden="1" customWidth="1"/>
    <col min="28" max="28" width="8.4609375" style="108" hidden="1" customWidth="1"/>
    <col min="29" max="29" width="7.53515625" style="108" hidden="1" customWidth="1"/>
    <col min="30" max="30" width="4.765625" style="108" hidden="1" customWidth="1"/>
    <col min="31" max="16384" width="9.23046875" style="108" hidden="1"/>
  </cols>
  <sheetData>
    <row r="1" spans="1:29" s="30" customFormat="1" x14ac:dyDescent="0.35">
      <c r="A1" s="99"/>
      <c r="B1" s="100"/>
      <c r="C1" s="100"/>
      <c r="D1" s="100"/>
      <c r="E1" s="100"/>
      <c r="F1" s="100"/>
      <c r="G1" s="100"/>
      <c r="H1" s="100"/>
      <c r="I1" s="104"/>
      <c r="J1" s="105"/>
      <c r="K1" s="105"/>
      <c r="L1" s="105"/>
      <c r="M1" s="105"/>
      <c r="N1" s="2"/>
      <c r="O1" s="2"/>
      <c r="P1" s="2"/>
      <c r="Q1" s="2"/>
      <c r="R1" s="2"/>
      <c r="S1" s="2"/>
      <c r="T1" s="2"/>
      <c r="U1" s="2"/>
      <c r="V1" s="16"/>
      <c r="W1" s="16"/>
      <c r="X1" s="16"/>
      <c r="Y1" s="16"/>
      <c r="Z1" s="16"/>
      <c r="AA1" s="16"/>
      <c r="AB1" s="16"/>
      <c r="AC1" s="16"/>
    </row>
    <row r="2" spans="1:29" s="30" customFormat="1" ht="65.150000000000006" customHeight="1" x14ac:dyDescent="0.35">
      <c r="A2" s="101"/>
      <c r="B2" s="361" t="s">
        <v>53</v>
      </c>
      <c r="C2" s="425" t="s">
        <v>1</v>
      </c>
      <c r="D2" s="426"/>
      <c r="E2" s="106" t="s">
        <v>2</v>
      </c>
      <c r="F2" s="52" t="s">
        <v>4</v>
      </c>
      <c r="G2" s="107" t="s">
        <v>133</v>
      </c>
      <c r="H2" s="107" t="s">
        <v>195</v>
      </c>
      <c r="I2" s="107" t="s">
        <v>200</v>
      </c>
      <c r="J2" s="106" t="s">
        <v>3</v>
      </c>
      <c r="K2" s="101"/>
      <c r="L2" s="105"/>
      <c r="M2" s="105"/>
      <c r="N2" s="2"/>
      <c r="T2" s="2"/>
      <c r="U2" s="2"/>
      <c r="AA2" s="2"/>
      <c r="AB2" s="2"/>
      <c r="AC2" s="2"/>
    </row>
    <row r="3" spans="1:29" s="30" customFormat="1" ht="34.5" x14ac:dyDescent="0.35">
      <c r="A3" s="102"/>
      <c r="B3" s="361"/>
      <c r="C3" s="427" t="s">
        <v>224</v>
      </c>
      <c r="D3" s="428"/>
      <c r="E3" s="75">
        <v>1</v>
      </c>
      <c r="F3" s="39" t="s">
        <v>18</v>
      </c>
      <c r="G3" s="76">
        <f>J7</f>
        <v>3</v>
      </c>
      <c r="H3" s="77" t="s">
        <v>201</v>
      </c>
      <c r="I3" s="78" t="str">
        <f>J8</f>
        <v>ü</v>
      </c>
      <c r="J3" s="79" t="s">
        <v>196</v>
      </c>
      <c r="K3" s="101"/>
      <c r="L3" s="105"/>
      <c r="M3" s="105"/>
      <c r="N3" s="2"/>
      <c r="T3" s="2"/>
      <c r="U3" s="2"/>
      <c r="AA3" s="2"/>
      <c r="AB3" s="2"/>
      <c r="AC3" s="2"/>
    </row>
    <row r="4" spans="1:29" s="30" customFormat="1" x14ac:dyDescent="0.35">
      <c r="A4" s="103"/>
      <c r="B4" s="104"/>
      <c r="C4" s="104"/>
      <c r="D4" s="104"/>
      <c r="E4" s="104"/>
      <c r="F4" s="104"/>
      <c r="G4" s="104"/>
      <c r="H4" s="104"/>
      <c r="I4" s="104"/>
      <c r="J4" s="104"/>
      <c r="K4" s="104"/>
      <c r="L4" s="104"/>
      <c r="M4" s="104"/>
      <c r="N4" s="2"/>
      <c r="T4" s="2"/>
      <c r="U4" s="2"/>
      <c r="AA4" s="2"/>
      <c r="AB4" s="2"/>
      <c r="AC4" s="2"/>
    </row>
    <row r="5" spans="1:29" s="30" customFormat="1" x14ac:dyDescent="0.35">
      <c r="A5" s="18"/>
      <c r="B5" s="82"/>
      <c r="C5" s="83"/>
      <c r="D5" s="2"/>
      <c r="E5" s="2"/>
      <c r="F5" s="2"/>
      <c r="G5" s="2"/>
      <c r="H5" s="2"/>
      <c r="K5" s="2"/>
      <c r="L5" s="2"/>
      <c r="M5" s="2"/>
      <c r="N5" s="2"/>
      <c r="T5" s="2"/>
      <c r="U5" s="2"/>
      <c r="AA5" s="2"/>
      <c r="AB5" s="2"/>
      <c r="AC5" s="2"/>
    </row>
    <row r="6" spans="1:29" s="30" customFormat="1" x14ac:dyDescent="0.35">
      <c r="A6" s="18"/>
      <c r="B6" s="2"/>
      <c r="C6" s="2"/>
      <c r="D6" s="2"/>
      <c r="E6" s="2"/>
      <c r="F6" s="2"/>
      <c r="G6" s="2"/>
      <c r="H6" s="56"/>
      <c r="I6" s="56" t="s">
        <v>179</v>
      </c>
      <c r="J6" s="56" t="s">
        <v>180</v>
      </c>
      <c r="L6" s="2"/>
      <c r="M6" s="2"/>
      <c r="N6" s="2"/>
      <c r="T6" s="2"/>
      <c r="U6" s="2"/>
      <c r="AA6" s="2"/>
      <c r="AB6" s="2"/>
      <c r="AC6" s="2"/>
    </row>
    <row r="7" spans="1:29" s="30" customFormat="1" x14ac:dyDescent="0.35">
      <c r="B7" s="2"/>
      <c r="C7" s="2"/>
      <c r="D7" s="2"/>
      <c r="E7" s="2"/>
      <c r="F7" s="2"/>
      <c r="G7" s="2"/>
      <c r="H7" s="56" t="s">
        <v>133</v>
      </c>
      <c r="I7" s="57">
        <f>(I37-I33)/I33</f>
        <v>-9.8828367538802697E-2</v>
      </c>
      <c r="J7" s="81">
        <f>IF(I7="No data",0,IF(I7&gt;0.05,1,IF(I7&lt;-0.05,3,2)))</f>
        <v>3</v>
      </c>
      <c r="L7" s="2"/>
      <c r="M7" s="2"/>
      <c r="N7" s="2"/>
      <c r="T7" s="2"/>
      <c r="U7" s="2"/>
      <c r="AA7" s="2"/>
      <c r="AB7" s="2"/>
      <c r="AC7" s="2"/>
    </row>
    <row r="8" spans="1:29" s="30" customFormat="1" ht="27" x14ac:dyDescent="0.35">
      <c r="B8" s="2"/>
      <c r="C8" s="2"/>
      <c r="D8" s="2"/>
      <c r="E8" s="2"/>
      <c r="F8" s="2"/>
      <c r="G8" s="2"/>
      <c r="H8" s="56" t="s">
        <v>200</v>
      </c>
      <c r="I8" s="264">
        <f>J37</f>
        <v>-0.40922203851602362</v>
      </c>
      <c r="J8" s="78" t="s">
        <v>202</v>
      </c>
      <c r="L8" s="2"/>
      <c r="M8" s="2"/>
      <c r="N8" s="2"/>
      <c r="T8" s="2"/>
      <c r="U8" s="2"/>
      <c r="AA8" s="2"/>
      <c r="AB8" s="2"/>
      <c r="AC8" s="2"/>
    </row>
    <row r="9" spans="1:29" s="30" customFormat="1" x14ac:dyDescent="0.35">
      <c r="B9" s="2"/>
      <c r="C9" s="2"/>
      <c r="D9" s="2"/>
      <c r="E9" s="2"/>
      <c r="F9" s="2"/>
      <c r="G9" s="2"/>
      <c r="H9" s="2"/>
      <c r="K9" s="2"/>
      <c r="L9" s="2"/>
      <c r="M9" s="2"/>
      <c r="N9" s="2"/>
      <c r="T9" s="2"/>
      <c r="U9" s="2"/>
      <c r="AA9" s="2"/>
      <c r="AB9" s="2"/>
      <c r="AC9" s="2"/>
    </row>
    <row r="10" spans="1:29" s="30" customFormat="1" x14ac:dyDescent="0.35">
      <c r="B10" s="2"/>
      <c r="C10" s="2"/>
      <c r="D10" s="2"/>
      <c r="E10" s="2"/>
      <c r="F10" s="2"/>
      <c r="G10" s="2"/>
      <c r="H10" s="2"/>
      <c r="K10" s="2"/>
      <c r="L10" s="2"/>
      <c r="M10" s="2"/>
      <c r="N10" s="2"/>
      <c r="X10" s="2"/>
      <c r="Y10" s="2"/>
      <c r="Z10" s="2"/>
    </row>
    <row r="11" spans="1:29" s="30" customFormat="1" ht="59.15" customHeight="1" x14ac:dyDescent="0.35">
      <c r="B11" s="2"/>
      <c r="C11" s="2"/>
      <c r="D11" s="2"/>
      <c r="E11" s="2"/>
      <c r="F11" s="2"/>
      <c r="G11" s="2"/>
      <c r="H11" s="115" t="s">
        <v>50</v>
      </c>
      <c r="I11" s="126" t="s">
        <v>225</v>
      </c>
      <c r="J11" s="56" t="s">
        <v>199</v>
      </c>
      <c r="K11" s="56" t="s">
        <v>68</v>
      </c>
      <c r="L11" s="56" t="s">
        <v>194</v>
      </c>
      <c r="M11" s="2"/>
      <c r="N11" s="2"/>
      <c r="X11" s="2"/>
      <c r="Y11" s="2"/>
      <c r="Z11" s="2"/>
    </row>
    <row r="12" spans="1:29" s="30" customFormat="1" x14ac:dyDescent="0.35">
      <c r="B12" s="2"/>
      <c r="C12" s="2"/>
      <c r="D12" s="2"/>
      <c r="E12" s="2"/>
      <c r="F12" s="2"/>
      <c r="G12" s="2"/>
      <c r="H12" s="115" t="s">
        <v>24</v>
      </c>
      <c r="I12" s="254">
        <v>21651.123078305125</v>
      </c>
      <c r="J12" s="116"/>
      <c r="K12" s="117"/>
      <c r="L12" s="258"/>
      <c r="M12" s="2"/>
      <c r="N12" s="2"/>
      <c r="X12" s="2"/>
      <c r="Y12" s="2"/>
      <c r="Z12" s="2"/>
    </row>
    <row r="13" spans="1:29" s="30" customFormat="1" x14ac:dyDescent="0.35">
      <c r="B13" s="2"/>
      <c r="C13" s="2"/>
      <c r="D13" s="2"/>
      <c r="E13" s="2"/>
      <c r="F13" s="2"/>
      <c r="G13" s="2"/>
      <c r="H13" s="115" t="s">
        <v>25</v>
      </c>
      <c r="I13" s="254">
        <v>21651.123078305125</v>
      </c>
      <c r="J13" s="114">
        <f>(I13-$I$12)/$I$12</f>
        <v>0</v>
      </c>
      <c r="K13" s="114"/>
      <c r="L13" s="259">
        <f>$I$12</f>
        <v>21651.123078305125</v>
      </c>
      <c r="M13" s="2"/>
      <c r="N13" s="2"/>
      <c r="X13" s="2"/>
      <c r="Y13" s="2"/>
      <c r="Z13" s="2"/>
    </row>
    <row r="14" spans="1:29" s="30" customFormat="1" x14ac:dyDescent="0.35">
      <c r="B14" s="2"/>
      <c r="C14" s="2"/>
      <c r="D14" s="2"/>
      <c r="E14" s="2"/>
      <c r="F14" s="2"/>
      <c r="G14" s="2"/>
      <c r="H14" s="115" t="s">
        <v>26</v>
      </c>
      <c r="I14" s="254">
        <v>22485.768579764554</v>
      </c>
      <c r="J14" s="114">
        <f t="shared" ref="J14:J36" si="0">(I14-$I$12)/$I$12</f>
        <v>3.854975552264818E-2</v>
      </c>
      <c r="K14" s="114">
        <f t="shared" ref="K14:K37" si="1">(I14-I13)/I13</f>
        <v>3.854975552264818E-2</v>
      </c>
      <c r="L14" s="259">
        <f t="shared" ref="L14:L36" si="2">L13-(($I$12-$L$37)/24)</f>
        <v>21353.130169437445</v>
      </c>
      <c r="M14" s="2"/>
      <c r="N14" s="2"/>
      <c r="X14" s="2"/>
      <c r="Y14" s="2"/>
      <c r="Z14" s="2"/>
    </row>
    <row r="15" spans="1:29" s="30" customFormat="1" x14ac:dyDescent="0.35">
      <c r="B15" s="2"/>
      <c r="C15" s="2"/>
      <c r="D15" s="2"/>
      <c r="E15" s="2"/>
      <c r="F15" s="2"/>
      <c r="G15" s="2"/>
      <c r="H15" s="115" t="s">
        <v>27</v>
      </c>
      <c r="I15" s="254">
        <v>21609.902325015155</v>
      </c>
      <c r="J15" s="114">
        <f t="shared" si="0"/>
        <v>-1.9038621295019201E-3</v>
      </c>
      <c r="K15" s="114">
        <f t="shared" si="1"/>
        <v>-3.8952026551478891E-2</v>
      </c>
      <c r="L15" s="259">
        <f t="shared" si="2"/>
        <v>21055.137260569765</v>
      </c>
      <c r="M15" s="2"/>
      <c r="N15" s="2"/>
      <c r="X15" s="2"/>
      <c r="Y15" s="2"/>
      <c r="Z15" s="2"/>
    </row>
    <row r="16" spans="1:29" s="30" customFormat="1" x14ac:dyDescent="0.35">
      <c r="B16" s="2"/>
      <c r="C16" s="2"/>
      <c r="D16" s="2"/>
      <c r="E16" s="2"/>
      <c r="F16" s="2"/>
      <c r="G16" s="2"/>
      <c r="H16" s="115" t="s">
        <v>28</v>
      </c>
      <c r="I16" s="254">
        <v>23421.519695737934</v>
      </c>
      <c r="J16" s="114">
        <f t="shared" si="0"/>
        <v>8.1769274093997604E-2</v>
      </c>
      <c r="K16" s="114">
        <f t="shared" si="1"/>
        <v>8.3832742206598962E-2</v>
      </c>
      <c r="L16" s="259">
        <f t="shared" si="2"/>
        <v>20757.144351702085</v>
      </c>
      <c r="M16" s="2"/>
      <c r="N16" s="2"/>
      <c r="X16" s="2"/>
      <c r="Y16" s="2"/>
      <c r="Z16" s="2"/>
    </row>
    <row r="17" spans="1:30" s="30" customFormat="1" x14ac:dyDescent="0.35">
      <c r="B17" s="2"/>
      <c r="C17" s="2"/>
      <c r="D17" s="2"/>
      <c r="E17" s="2"/>
      <c r="F17" s="2"/>
      <c r="G17" s="2"/>
      <c r="H17" s="115" t="s">
        <v>29</v>
      </c>
      <c r="I17" s="254">
        <v>21659.125368792214</v>
      </c>
      <c r="J17" s="114">
        <f t="shared" si="0"/>
        <v>3.6960163489661196E-4</v>
      </c>
      <c r="K17" s="114">
        <f t="shared" si="1"/>
        <v>-7.5246796529023954E-2</v>
      </c>
      <c r="L17" s="259">
        <f t="shared" si="2"/>
        <v>20459.151442834405</v>
      </c>
      <c r="M17" s="2"/>
      <c r="N17" s="2"/>
      <c r="X17" s="2"/>
      <c r="Y17" s="2"/>
      <c r="Z17" s="2"/>
    </row>
    <row r="18" spans="1:30" s="30" customFormat="1" x14ac:dyDescent="0.35">
      <c r="B18" s="2"/>
      <c r="C18" s="2"/>
      <c r="D18" s="2"/>
      <c r="E18" s="2"/>
      <c r="F18" s="2"/>
      <c r="G18" s="2"/>
      <c r="H18" s="115" t="s">
        <v>30</v>
      </c>
      <c r="I18" s="254">
        <v>17472.63676230963</v>
      </c>
      <c r="J18" s="114">
        <f t="shared" si="0"/>
        <v>-0.19299166610818563</v>
      </c>
      <c r="K18" s="114">
        <f t="shared" si="1"/>
        <v>-0.19328982750682683</v>
      </c>
      <c r="L18" s="259">
        <f t="shared" si="2"/>
        <v>20161.158533966725</v>
      </c>
      <c r="M18" s="2"/>
      <c r="N18" s="2"/>
      <c r="X18" s="2"/>
      <c r="Y18" s="2"/>
      <c r="Z18" s="2"/>
    </row>
    <row r="19" spans="1:30" s="30" customFormat="1" x14ac:dyDescent="0.35">
      <c r="B19" s="2"/>
      <c r="C19" s="2"/>
      <c r="D19" s="2"/>
      <c r="E19" s="2"/>
      <c r="F19" s="2"/>
      <c r="G19" s="2"/>
      <c r="H19" s="115" t="s">
        <v>31</v>
      </c>
      <c r="I19" s="254">
        <v>13972.225401675298</v>
      </c>
      <c r="J19" s="114">
        <f t="shared" si="0"/>
        <v>-0.35466509745742669</v>
      </c>
      <c r="K19" s="114">
        <f t="shared" si="1"/>
        <v>-0.20033675559404399</v>
      </c>
      <c r="L19" s="259">
        <f t="shared" si="2"/>
        <v>19863.165625099045</v>
      </c>
      <c r="M19" s="2"/>
      <c r="N19" s="2"/>
      <c r="X19" s="2"/>
      <c r="Y19" s="2"/>
      <c r="Z19" s="2"/>
    </row>
    <row r="20" spans="1:30" s="30" customFormat="1" x14ac:dyDescent="0.35">
      <c r="B20" s="2"/>
      <c r="C20" s="2"/>
      <c r="D20" s="2"/>
      <c r="E20" s="2"/>
      <c r="F20" s="2"/>
      <c r="G20" s="2"/>
      <c r="H20" s="115" t="s">
        <v>32</v>
      </c>
      <c r="I20" s="254">
        <v>16248.18169125701</v>
      </c>
      <c r="J20" s="114">
        <f t="shared" si="0"/>
        <v>-0.2495455486307763</v>
      </c>
      <c r="K20" s="114">
        <f t="shared" si="1"/>
        <v>0.16289146676010688</v>
      </c>
      <c r="L20" s="259">
        <f t="shared" si="2"/>
        <v>19565.172716231365</v>
      </c>
      <c r="M20" s="2"/>
      <c r="N20" s="2"/>
      <c r="X20" s="2"/>
      <c r="Y20" s="2"/>
      <c r="Z20" s="2"/>
    </row>
    <row r="21" spans="1:30" s="30" customFormat="1" x14ac:dyDescent="0.35">
      <c r="B21" s="2"/>
      <c r="C21" s="2"/>
      <c r="D21" s="2"/>
      <c r="E21" s="2"/>
      <c r="F21" s="2"/>
      <c r="G21" s="2"/>
      <c r="H21" s="115" t="s">
        <v>33</v>
      </c>
      <c r="I21" s="254">
        <v>16788.856561267705</v>
      </c>
      <c r="J21" s="114">
        <f t="shared" si="0"/>
        <v>-0.22457340893828792</v>
      </c>
      <c r="K21" s="114">
        <f t="shared" si="1"/>
        <v>3.3276023144277522E-2</v>
      </c>
      <c r="L21" s="259">
        <f t="shared" si="2"/>
        <v>19267.179807363686</v>
      </c>
      <c r="M21" s="2"/>
      <c r="N21" s="2"/>
      <c r="X21" s="2"/>
      <c r="Y21" s="2"/>
      <c r="Z21" s="2"/>
    </row>
    <row r="22" spans="1:30" s="30" customFormat="1" x14ac:dyDescent="0.35">
      <c r="B22" s="2"/>
      <c r="C22" s="2"/>
      <c r="D22" s="2"/>
      <c r="E22" s="2"/>
      <c r="F22" s="2"/>
      <c r="G22" s="2"/>
      <c r="H22" s="115" t="s">
        <v>34</v>
      </c>
      <c r="I22" s="254">
        <v>16622.105343189851</v>
      </c>
      <c r="J22" s="114">
        <f t="shared" si="0"/>
        <v>-0.23227514420046202</v>
      </c>
      <c r="K22" s="114">
        <f t="shared" si="1"/>
        <v>-9.9322558072568838E-3</v>
      </c>
      <c r="L22" s="259">
        <f t="shared" si="2"/>
        <v>18969.186898496006</v>
      </c>
      <c r="M22" s="2"/>
      <c r="N22" s="2"/>
      <c r="X22" s="2"/>
      <c r="Y22" s="2"/>
      <c r="Z22" s="2"/>
    </row>
    <row r="23" spans="1:30" s="30" customFormat="1" x14ac:dyDescent="0.35">
      <c r="B23" s="2"/>
      <c r="C23" s="2"/>
      <c r="D23" s="2"/>
      <c r="E23" s="2"/>
      <c r="F23" s="2"/>
      <c r="G23" s="2"/>
      <c r="H23" s="115" t="s">
        <v>35</v>
      </c>
      <c r="I23" s="254">
        <v>16917.844180605178</v>
      </c>
      <c r="J23" s="114">
        <f t="shared" si="0"/>
        <v>-0.21861586027575591</v>
      </c>
      <c r="K23" s="114">
        <f t="shared" si="1"/>
        <v>1.7791900081808379E-2</v>
      </c>
      <c r="L23" s="259">
        <f t="shared" si="2"/>
        <v>18671.193989628326</v>
      </c>
      <c r="M23" s="2"/>
      <c r="N23" s="2"/>
      <c r="X23" s="2"/>
      <c r="Y23" s="2"/>
      <c r="Z23" s="2"/>
    </row>
    <row r="24" spans="1:30" s="30" customFormat="1" x14ac:dyDescent="0.35">
      <c r="B24" s="2"/>
      <c r="C24" s="2"/>
      <c r="D24" s="2"/>
      <c r="E24" s="2"/>
      <c r="F24" s="2"/>
      <c r="G24" s="2"/>
      <c r="H24" s="115" t="s">
        <v>36</v>
      </c>
      <c r="I24" s="254">
        <v>17178.393715724451</v>
      </c>
      <c r="J24" s="114">
        <f t="shared" si="0"/>
        <v>-0.20658186397094763</v>
      </c>
      <c r="K24" s="114">
        <f t="shared" si="1"/>
        <v>1.5400870958367747E-2</v>
      </c>
      <c r="L24" s="259">
        <f t="shared" si="2"/>
        <v>18373.201080760646</v>
      </c>
      <c r="M24" s="2"/>
      <c r="N24" s="2"/>
      <c r="X24" s="2"/>
      <c r="Y24" s="2"/>
      <c r="Z24" s="2"/>
    </row>
    <row r="25" spans="1:30" s="30" customFormat="1" x14ac:dyDescent="0.35">
      <c r="B25" s="2"/>
      <c r="C25" s="2"/>
      <c r="D25" s="2"/>
      <c r="E25" s="2"/>
      <c r="F25" s="2"/>
      <c r="G25" s="2"/>
      <c r="H25" s="115" t="s">
        <v>37</v>
      </c>
      <c r="I25" s="254">
        <v>15699.05509644023</v>
      </c>
      <c r="J25" s="114">
        <f t="shared" si="0"/>
        <v>-0.27490804797230084</v>
      </c>
      <c r="K25" s="114">
        <f t="shared" si="1"/>
        <v>-8.6116236696222093E-2</v>
      </c>
      <c r="L25" s="259">
        <f t="shared" si="2"/>
        <v>18075.208171892966</v>
      </c>
      <c r="M25" s="2"/>
      <c r="N25" s="2"/>
      <c r="T25" s="2"/>
      <c r="U25" s="2"/>
      <c r="AA25" s="2"/>
      <c r="AB25" s="2"/>
      <c r="AC25" s="2"/>
    </row>
    <row r="26" spans="1:30" s="30" customFormat="1" x14ac:dyDescent="0.35">
      <c r="B26" s="2"/>
      <c r="C26" s="2"/>
      <c r="D26" s="2"/>
      <c r="E26" s="2"/>
      <c r="F26" s="2"/>
      <c r="G26" s="2"/>
      <c r="H26" s="115" t="s">
        <v>38</v>
      </c>
      <c r="I26" s="254">
        <v>13469.142726022324</v>
      </c>
      <c r="J26" s="114">
        <f t="shared" si="0"/>
        <v>-0.37790096720115712</v>
      </c>
      <c r="K26" s="114">
        <f t="shared" si="1"/>
        <v>-0.14204118379860578</v>
      </c>
      <c r="L26" s="259">
        <f t="shared" si="2"/>
        <v>17777.215263025286</v>
      </c>
      <c r="M26" s="2"/>
      <c r="N26" s="2"/>
      <c r="T26" s="2"/>
      <c r="U26" s="2"/>
      <c r="AA26" s="2"/>
      <c r="AB26" s="2"/>
      <c r="AC26" s="2"/>
    </row>
    <row r="27" spans="1:30" s="30" customFormat="1" x14ac:dyDescent="0.35">
      <c r="B27" s="2"/>
      <c r="C27" s="2"/>
      <c r="D27" s="2"/>
      <c r="E27" s="2"/>
      <c r="F27" s="2"/>
      <c r="G27" s="2"/>
      <c r="H27" s="115" t="s">
        <v>39</v>
      </c>
      <c r="I27" s="254">
        <v>16036.038091082311</v>
      </c>
      <c r="J27" s="114">
        <f t="shared" si="0"/>
        <v>-0.25934382096092029</v>
      </c>
      <c r="K27" s="114">
        <f t="shared" si="1"/>
        <v>0.19057600155210744</v>
      </c>
      <c r="L27" s="259">
        <f t="shared" si="2"/>
        <v>17479.222354157606</v>
      </c>
      <c r="M27" s="2"/>
      <c r="N27" s="2"/>
      <c r="T27" s="2"/>
      <c r="U27" s="2"/>
      <c r="AA27" s="2"/>
      <c r="AB27" s="2"/>
      <c r="AC27" s="2"/>
    </row>
    <row r="28" spans="1:30" s="30" customFormat="1" x14ac:dyDescent="0.35">
      <c r="B28" s="2"/>
      <c r="C28" s="2"/>
      <c r="D28" s="2"/>
      <c r="E28" s="2"/>
      <c r="F28" s="2"/>
      <c r="G28" s="2"/>
      <c r="H28" s="115" t="s">
        <v>40</v>
      </c>
      <c r="I28" s="254">
        <v>15323.652933235921</v>
      </c>
      <c r="J28" s="114">
        <f t="shared" si="0"/>
        <v>-0.29224674037391901</v>
      </c>
      <c r="K28" s="114">
        <f t="shared" si="1"/>
        <v>-4.4424012577180795E-2</v>
      </c>
      <c r="L28" s="259">
        <f t="shared" si="2"/>
        <v>17181.229445289926</v>
      </c>
      <c r="M28" s="2"/>
      <c r="N28" s="2"/>
      <c r="T28" s="2"/>
      <c r="U28" s="2"/>
      <c r="AA28" s="2"/>
      <c r="AB28" s="2"/>
      <c r="AC28" s="2"/>
    </row>
    <row r="29" spans="1:30" s="30" customFormat="1" x14ac:dyDescent="0.35">
      <c r="B29" s="2"/>
      <c r="C29" s="2"/>
      <c r="D29" s="2"/>
      <c r="E29" s="2"/>
      <c r="F29" s="2"/>
      <c r="G29" s="2"/>
      <c r="H29" s="115" t="s">
        <v>41</v>
      </c>
      <c r="I29" s="254">
        <v>12648.618692889317</v>
      </c>
      <c r="J29" s="114">
        <f t="shared" si="0"/>
        <v>-0.41579849474120373</v>
      </c>
      <c r="K29" s="114">
        <f t="shared" si="1"/>
        <v>-0.17456896550721554</v>
      </c>
      <c r="L29" s="259">
        <f t="shared" si="2"/>
        <v>16883.236536422246</v>
      </c>
      <c r="M29" s="2"/>
      <c r="N29" s="2"/>
      <c r="T29" s="2"/>
      <c r="U29" s="2"/>
      <c r="AA29" s="2"/>
      <c r="AB29" s="2"/>
      <c r="AC29" s="2"/>
    </row>
    <row r="30" spans="1:30" s="30" customFormat="1" x14ac:dyDescent="0.35">
      <c r="B30" s="2"/>
      <c r="E30" s="2"/>
      <c r="F30" s="2"/>
      <c r="G30" s="2"/>
      <c r="H30" s="115" t="s">
        <v>42</v>
      </c>
      <c r="I30" s="254">
        <v>16380.785389281518</v>
      </c>
      <c r="J30" s="114">
        <f t="shared" si="0"/>
        <v>-0.24342098421234298</v>
      </c>
      <c r="K30" s="114">
        <f t="shared" si="1"/>
        <v>0.29506515984154985</v>
      </c>
      <c r="L30" s="259">
        <f t="shared" si="2"/>
        <v>16585.243627554566</v>
      </c>
      <c r="M30" s="2"/>
      <c r="N30" s="2"/>
      <c r="O30" s="2"/>
      <c r="P30" s="2"/>
      <c r="Q30" s="2"/>
      <c r="R30" s="2"/>
      <c r="S30" s="2"/>
      <c r="T30" s="2"/>
      <c r="U30" s="2"/>
      <c r="AA30" s="2"/>
      <c r="AB30" s="2"/>
      <c r="AC30" s="2"/>
    </row>
    <row r="31" spans="1:30" s="30" customFormat="1" x14ac:dyDescent="0.35">
      <c r="H31" s="115" t="s">
        <v>43</v>
      </c>
      <c r="I31" s="254">
        <v>15641.7726984529</v>
      </c>
      <c r="J31" s="114">
        <f t="shared" si="0"/>
        <v>-0.27755374897266732</v>
      </c>
      <c r="K31" s="114">
        <f t="shared" si="1"/>
        <v>-4.5114606733824766E-2</v>
      </c>
      <c r="L31" s="259">
        <f t="shared" si="2"/>
        <v>16287.250718686884</v>
      </c>
    </row>
    <row r="32" spans="1:30" s="80" customFormat="1" ht="16" thickBot="1" x14ac:dyDescent="0.4">
      <c r="A32" s="30"/>
      <c r="B32" s="30"/>
      <c r="C32" s="30"/>
      <c r="D32" s="30"/>
      <c r="E32" s="30"/>
      <c r="F32" s="30"/>
      <c r="G32" s="30"/>
      <c r="H32" s="183" t="s">
        <v>44</v>
      </c>
      <c r="I32" s="255">
        <v>15248.558294363365</v>
      </c>
      <c r="J32" s="184">
        <f t="shared" si="0"/>
        <v>-0.29571513499718927</v>
      </c>
      <c r="K32" s="184">
        <f t="shared" si="1"/>
        <v>-2.513873661700932E-2</v>
      </c>
      <c r="L32" s="260">
        <f t="shared" si="2"/>
        <v>15989.257809819203</v>
      </c>
      <c r="M32" s="30"/>
      <c r="N32" s="30"/>
      <c r="O32" s="30"/>
      <c r="P32" s="30"/>
      <c r="Q32" s="30"/>
      <c r="R32" s="30"/>
      <c r="S32" s="30"/>
      <c r="T32" s="30"/>
      <c r="U32" s="30"/>
      <c r="V32" s="30"/>
      <c r="W32" s="30"/>
      <c r="X32" s="30"/>
      <c r="Y32" s="30"/>
      <c r="Z32" s="30"/>
      <c r="AA32" s="30"/>
      <c r="AB32" s="30"/>
      <c r="AC32" s="30"/>
      <c r="AD32" s="30"/>
    </row>
    <row r="33" spans="2:29" s="30" customFormat="1" x14ac:dyDescent="0.35">
      <c r="H33" s="185" t="s">
        <v>45</v>
      </c>
      <c r="I33" s="256">
        <v>14193.751662051494</v>
      </c>
      <c r="J33" s="186">
        <f t="shared" si="0"/>
        <v>-0.34443346838326699</v>
      </c>
      <c r="K33" s="186">
        <f t="shared" si="1"/>
        <v>-6.9174187614955085E-2</v>
      </c>
      <c r="L33" s="261">
        <f t="shared" si="2"/>
        <v>15691.264900951521</v>
      </c>
    </row>
    <row r="34" spans="2:29" s="30" customFormat="1" x14ac:dyDescent="0.35">
      <c r="H34" s="187" t="s">
        <v>46</v>
      </c>
      <c r="I34" s="254">
        <v>13863.698711121837</v>
      </c>
      <c r="J34" s="114">
        <f t="shared" si="0"/>
        <v>-0.35967761760065226</v>
      </c>
      <c r="K34" s="114">
        <f t="shared" si="1"/>
        <v>-2.3253397606785613E-2</v>
      </c>
      <c r="L34" s="262">
        <f t="shared" si="2"/>
        <v>15393.271992083839</v>
      </c>
    </row>
    <row r="35" spans="2:29" s="30" customFormat="1" x14ac:dyDescent="0.35">
      <c r="H35" s="187" t="s">
        <v>47</v>
      </c>
      <c r="I35" s="254">
        <v>13005.316233505544</v>
      </c>
      <c r="J35" s="114">
        <f t="shared" si="0"/>
        <v>-0.39932371237882153</v>
      </c>
      <c r="K35" s="114">
        <f t="shared" si="1"/>
        <v>-6.1915834691911982E-2</v>
      </c>
      <c r="L35" s="262">
        <f t="shared" si="2"/>
        <v>15095.279083216157</v>
      </c>
    </row>
    <row r="36" spans="2:29" s="30" customFormat="1" x14ac:dyDescent="0.35">
      <c r="H36" s="187" t="s">
        <v>48</v>
      </c>
      <c r="I36" s="254">
        <v>13688.583430313945</v>
      </c>
      <c r="J36" s="114">
        <f t="shared" si="0"/>
        <v>-0.36776566366526314</v>
      </c>
      <c r="K36" s="114">
        <f t="shared" si="1"/>
        <v>5.2537530386850793E-2</v>
      </c>
      <c r="L36" s="262">
        <f t="shared" si="2"/>
        <v>14797.286174348475</v>
      </c>
    </row>
    <row r="37" spans="2:29" s="30" customFormat="1" ht="16" thickBot="1" x14ac:dyDescent="0.4">
      <c r="B37" s="269"/>
      <c r="C37" s="2"/>
      <c r="D37" s="2"/>
      <c r="E37" s="2"/>
      <c r="F37" s="2"/>
      <c r="G37" s="2"/>
      <c r="H37" s="188" t="s">
        <v>49</v>
      </c>
      <c r="I37" s="257">
        <v>12791.006356039778</v>
      </c>
      <c r="J37" s="189">
        <f>(I37-$I$12)/$I$12</f>
        <v>-0.40922203851602362</v>
      </c>
      <c r="K37" s="189">
        <f t="shared" si="1"/>
        <v>-6.5571216981184885E-2</v>
      </c>
      <c r="L37" s="263">
        <f>C68</f>
        <v>14499.293265480766</v>
      </c>
      <c r="M37" s="2"/>
      <c r="N37" s="2"/>
      <c r="O37" s="2"/>
      <c r="P37" s="2"/>
      <c r="Q37" s="2"/>
      <c r="R37" s="2"/>
      <c r="S37" s="2"/>
      <c r="T37" s="2"/>
      <c r="U37" s="2"/>
      <c r="V37" s="2"/>
      <c r="W37" s="2"/>
      <c r="X37" s="2"/>
      <c r="Y37" s="2"/>
      <c r="Z37" s="2"/>
      <c r="AA37" s="2"/>
      <c r="AB37" s="2"/>
      <c r="AC37" s="2"/>
    </row>
    <row r="38" spans="2:29" s="30" customFormat="1" x14ac:dyDescent="0.35">
      <c r="B38" s="96"/>
      <c r="C38" s="96"/>
      <c r="D38" s="96"/>
      <c r="E38" s="96"/>
      <c r="F38" s="96"/>
      <c r="G38" s="96"/>
      <c r="M38" s="96"/>
      <c r="N38" s="96"/>
      <c r="O38" s="96"/>
      <c r="P38" s="96"/>
      <c r="Q38" s="96"/>
      <c r="R38" s="96"/>
      <c r="S38" s="96"/>
      <c r="T38" s="96"/>
      <c r="U38" s="96"/>
      <c r="V38" s="96"/>
      <c r="W38" s="96"/>
      <c r="X38" s="96"/>
      <c r="Y38" s="2"/>
      <c r="Z38" s="2"/>
      <c r="AA38" s="2"/>
      <c r="AB38" s="2"/>
      <c r="AC38" s="2"/>
    </row>
    <row r="39" spans="2:29" s="30" customFormat="1" x14ac:dyDescent="0.35">
      <c r="B39" s="96"/>
      <c r="C39" s="96"/>
      <c r="D39" s="96"/>
      <c r="E39" s="96"/>
      <c r="F39" s="96"/>
      <c r="G39" s="96"/>
      <c r="M39" s="96"/>
      <c r="N39" s="96"/>
      <c r="O39" s="96"/>
      <c r="P39" s="96"/>
      <c r="Q39" s="96"/>
      <c r="R39" s="96"/>
      <c r="S39" s="96"/>
      <c r="T39" s="96"/>
      <c r="U39" s="96"/>
      <c r="V39" s="96"/>
      <c r="W39" s="96"/>
      <c r="X39" s="96"/>
      <c r="Y39" s="2"/>
      <c r="Z39" s="2"/>
      <c r="AA39" s="2"/>
      <c r="AB39" s="2"/>
      <c r="AC39" s="2"/>
    </row>
    <row r="40" spans="2:29" s="30" customFormat="1" x14ac:dyDescent="0.35">
      <c r="B40" s="358" t="s">
        <v>252</v>
      </c>
      <c r="C40" s="359"/>
      <c r="D40" s="359"/>
      <c r="E40" s="359"/>
      <c r="F40" s="359"/>
      <c r="G40" s="359"/>
      <c r="H40" s="359"/>
      <c r="I40" s="359"/>
      <c r="M40" s="96"/>
      <c r="N40" s="96"/>
      <c r="O40" s="96"/>
      <c r="P40" s="96"/>
      <c r="Q40" s="96"/>
      <c r="R40" s="96"/>
      <c r="S40" s="96"/>
      <c r="T40" s="96"/>
      <c r="U40" s="96"/>
      <c r="V40" s="96"/>
      <c r="W40" s="96"/>
      <c r="X40" s="96"/>
      <c r="Y40" s="2"/>
      <c r="Z40" s="2"/>
      <c r="AA40" s="2"/>
      <c r="AB40" s="2"/>
      <c r="AC40" s="2"/>
    </row>
    <row r="41" spans="2:29" s="30" customFormat="1" x14ac:dyDescent="0.35">
      <c r="B41" s="416" t="s">
        <v>205</v>
      </c>
      <c r="C41" s="417"/>
      <c r="D41" s="417"/>
      <c r="E41" s="417"/>
      <c r="F41" s="417"/>
      <c r="G41" s="417"/>
      <c r="H41" s="417"/>
      <c r="I41" s="417"/>
      <c r="M41" s="96"/>
      <c r="N41" s="96"/>
      <c r="O41" s="96"/>
      <c r="P41" s="96"/>
      <c r="Q41" s="96"/>
      <c r="R41" s="96"/>
      <c r="S41" s="96"/>
      <c r="T41" s="96"/>
      <c r="U41" s="96"/>
      <c r="V41" s="96"/>
      <c r="W41" s="96"/>
      <c r="X41" s="96"/>
      <c r="Y41" s="2"/>
      <c r="Z41" s="2"/>
      <c r="AA41" s="2"/>
      <c r="AB41" s="2"/>
      <c r="AC41" s="2"/>
    </row>
    <row r="42" spans="2:29" s="30" customFormat="1" x14ac:dyDescent="0.35">
      <c r="M42" s="96"/>
      <c r="N42" s="96"/>
      <c r="O42" s="96"/>
      <c r="P42" s="96"/>
      <c r="Q42" s="96"/>
      <c r="R42" s="96"/>
      <c r="S42" s="96"/>
      <c r="T42" s="96"/>
      <c r="U42" s="96"/>
      <c r="V42" s="96"/>
      <c r="W42" s="96"/>
      <c r="X42" s="96"/>
      <c r="Y42" s="2"/>
      <c r="Z42" s="2"/>
      <c r="AA42" s="2"/>
      <c r="AB42" s="2"/>
      <c r="AC42" s="2"/>
    </row>
    <row r="43" spans="2:29" s="30" customFormat="1" x14ac:dyDescent="0.35">
      <c r="B43" s="359" t="s">
        <v>6</v>
      </c>
      <c r="C43" s="359"/>
      <c r="D43" s="359"/>
      <c r="E43" s="359"/>
      <c r="F43" s="359"/>
      <c r="G43" s="359"/>
      <c r="H43" s="359"/>
      <c r="I43" s="359"/>
      <c r="M43" s="96"/>
      <c r="N43" s="96"/>
      <c r="O43" s="96"/>
      <c r="P43" s="96"/>
      <c r="Q43" s="96"/>
      <c r="R43" s="96"/>
      <c r="S43" s="96"/>
      <c r="T43" s="96"/>
      <c r="U43" s="96"/>
      <c r="V43" s="96"/>
      <c r="W43" s="96"/>
      <c r="X43" s="96"/>
      <c r="Y43" s="2"/>
      <c r="Z43" s="2"/>
      <c r="AA43" s="2"/>
      <c r="AB43" s="2"/>
      <c r="AC43" s="2"/>
    </row>
    <row r="44" spans="2:29" s="30" customFormat="1" x14ac:dyDescent="0.35">
      <c r="B44" s="418"/>
      <c r="C44" s="419"/>
      <c r="D44" s="419"/>
      <c r="E44" s="419"/>
      <c r="F44" s="419"/>
      <c r="G44" s="419"/>
      <c r="H44" s="419"/>
      <c r="I44" s="420"/>
      <c r="M44" s="96"/>
      <c r="N44" s="96"/>
      <c r="O44" s="96"/>
      <c r="P44" s="96"/>
      <c r="Q44" s="96"/>
      <c r="R44" s="96"/>
      <c r="S44" s="96"/>
      <c r="T44" s="96"/>
      <c r="U44" s="96"/>
      <c r="V44" s="96"/>
      <c r="W44" s="96"/>
      <c r="X44" s="96"/>
      <c r="Y44" s="2"/>
      <c r="Z44" s="2"/>
      <c r="AA44" s="2"/>
      <c r="AB44" s="2"/>
      <c r="AC44" s="2"/>
    </row>
    <row r="45" spans="2:29" s="30" customFormat="1" x14ac:dyDescent="0.35">
      <c r="B45" s="421"/>
      <c r="C45" s="421"/>
      <c r="D45" s="421"/>
      <c r="E45" s="421"/>
      <c r="F45" s="421"/>
      <c r="G45" s="421"/>
      <c r="H45" s="421"/>
      <c r="I45" s="421"/>
      <c r="M45" s="96"/>
      <c r="N45" s="96"/>
      <c r="O45" s="96"/>
      <c r="P45" s="96"/>
      <c r="Q45" s="96"/>
      <c r="R45" s="96"/>
      <c r="S45" s="96"/>
      <c r="T45" s="96"/>
      <c r="U45" s="96"/>
      <c r="V45" s="96"/>
      <c r="W45" s="96"/>
      <c r="X45" s="96"/>
      <c r="Y45" s="2"/>
      <c r="Z45" s="2"/>
      <c r="AA45" s="2"/>
      <c r="AB45" s="2"/>
      <c r="AC45" s="2"/>
    </row>
    <row r="46" spans="2:29" s="30" customFormat="1" x14ac:dyDescent="0.35">
      <c r="M46" s="96"/>
      <c r="N46" s="96"/>
      <c r="O46" s="96"/>
      <c r="P46" s="96"/>
      <c r="Q46" s="96"/>
      <c r="R46" s="96"/>
      <c r="S46" s="96"/>
      <c r="T46" s="96"/>
      <c r="U46" s="96"/>
      <c r="V46" s="96"/>
      <c r="W46" s="96"/>
      <c r="X46" s="96"/>
      <c r="Y46" s="2"/>
      <c r="Z46" s="2"/>
      <c r="AA46" s="2"/>
      <c r="AB46" s="2"/>
      <c r="AC46" s="2"/>
    </row>
    <row r="47" spans="2:29" s="30" customFormat="1" x14ac:dyDescent="0.35">
      <c r="B47" s="346" t="s">
        <v>7</v>
      </c>
      <c r="C47" s="347"/>
      <c r="D47" s="347"/>
      <c r="E47" s="347"/>
      <c r="F47" s="347"/>
      <c r="G47" s="347"/>
      <c r="H47" s="347"/>
      <c r="I47" s="348"/>
      <c r="J47" s="97"/>
      <c r="K47" s="97"/>
      <c r="L47" s="97"/>
      <c r="M47" s="97"/>
      <c r="N47" s="97"/>
      <c r="O47" s="97"/>
      <c r="P47" s="97"/>
      <c r="Q47" s="97"/>
      <c r="R47" s="97"/>
      <c r="S47" s="97"/>
      <c r="T47" s="97"/>
      <c r="U47" s="97"/>
      <c r="V47" s="97"/>
      <c r="W47" s="97"/>
      <c r="X47" s="97"/>
      <c r="Y47" s="2"/>
      <c r="Z47" s="2"/>
      <c r="AA47" s="2"/>
      <c r="AB47" s="2"/>
      <c r="AC47" s="2"/>
    </row>
    <row r="48" spans="2:29" s="30" customFormat="1" ht="62.25" customHeight="1" x14ac:dyDescent="0.35">
      <c r="B48" s="407" t="s">
        <v>248</v>
      </c>
      <c r="C48" s="422"/>
      <c r="D48" s="422"/>
      <c r="E48" s="422"/>
      <c r="F48" s="422"/>
      <c r="G48" s="422"/>
      <c r="H48" s="422"/>
      <c r="I48" s="423"/>
      <c r="J48" s="97"/>
      <c r="K48" s="97"/>
      <c r="L48" s="97"/>
      <c r="M48" s="97"/>
      <c r="N48" s="97"/>
      <c r="O48" s="97"/>
      <c r="P48" s="97"/>
      <c r="Q48" s="97"/>
      <c r="R48" s="97"/>
      <c r="S48" s="97"/>
      <c r="T48" s="97"/>
      <c r="U48" s="97"/>
      <c r="V48" s="97"/>
      <c r="W48" s="97"/>
      <c r="X48" s="97"/>
      <c r="Y48" s="2"/>
      <c r="Z48" s="2"/>
      <c r="AA48" s="2"/>
      <c r="AB48" s="2"/>
      <c r="AC48" s="2"/>
    </row>
    <row r="49" spans="2:29" s="30" customFormat="1" x14ac:dyDescent="0.35">
      <c r="J49" s="2"/>
      <c r="K49" s="2"/>
      <c r="L49" s="2"/>
      <c r="M49" s="2"/>
      <c r="N49" s="2"/>
      <c r="O49" s="2"/>
      <c r="P49" s="2"/>
      <c r="Q49" s="2"/>
      <c r="R49" s="2"/>
      <c r="S49" s="2"/>
      <c r="T49" s="2"/>
      <c r="U49" s="2"/>
      <c r="V49" s="2"/>
      <c r="W49" s="2"/>
      <c r="X49" s="2"/>
      <c r="Y49" s="2"/>
      <c r="Z49" s="2"/>
      <c r="AA49" s="2"/>
      <c r="AB49" s="2"/>
      <c r="AC49" s="2"/>
    </row>
    <row r="50" spans="2:29" s="30" customFormat="1" x14ac:dyDescent="0.35">
      <c r="B50" s="54" t="s">
        <v>174</v>
      </c>
      <c r="C50" s="353" t="s">
        <v>203</v>
      </c>
      <c r="D50" s="340"/>
      <c r="E50" s="340"/>
      <c r="F50" s="340"/>
      <c r="G50" s="340"/>
      <c r="H50" s="340"/>
      <c r="I50" s="340"/>
      <c r="J50" s="96"/>
      <c r="K50" s="96"/>
      <c r="L50" s="96"/>
      <c r="M50" s="96"/>
      <c r="N50" s="96"/>
      <c r="O50" s="96"/>
      <c r="P50" s="96"/>
      <c r="Q50" s="96"/>
      <c r="R50" s="96"/>
      <c r="S50" s="96"/>
      <c r="T50" s="96"/>
      <c r="U50" s="96"/>
      <c r="V50" s="96"/>
      <c r="W50" s="96"/>
      <c r="X50" s="96"/>
      <c r="Y50" s="2"/>
      <c r="Z50" s="2"/>
      <c r="AA50" s="2"/>
      <c r="AB50" s="2"/>
      <c r="AC50" s="2"/>
    </row>
    <row r="51" spans="2:29" s="30" customFormat="1" x14ac:dyDescent="0.35">
      <c r="B51" s="54" t="s">
        <v>175</v>
      </c>
      <c r="C51" s="353">
        <v>44748</v>
      </c>
      <c r="D51" s="340"/>
      <c r="E51" s="340"/>
      <c r="F51" s="340"/>
      <c r="G51" s="340"/>
      <c r="H51" s="340"/>
      <c r="I51" s="340"/>
      <c r="J51" s="98"/>
      <c r="K51" s="98"/>
      <c r="L51" s="98"/>
      <c r="M51" s="98"/>
      <c r="N51" s="98"/>
      <c r="O51" s="98"/>
      <c r="P51" s="98"/>
      <c r="Q51" s="98"/>
      <c r="R51" s="98"/>
      <c r="S51" s="98"/>
      <c r="T51" s="98"/>
      <c r="U51" s="98"/>
      <c r="V51" s="98"/>
      <c r="W51" s="98"/>
      <c r="X51" s="98"/>
      <c r="Y51" s="2"/>
      <c r="Z51" s="2"/>
      <c r="AA51" s="2"/>
      <c r="AB51" s="2"/>
      <c r="AC51" s="2"/>
    </row>
    <row r="52" spans="2:29" s="30" customFormat="1" x14ac:dyDescent="0.35">
      <c r="B52" s="55" t="s">
        <v>176</v>
      </c>
      <c r="C52" s="339" t="s">
        <v>204</v>
      </c>
      <c r="D52" s="340"/>
      <c r="E52" s="340"/>
      <c r="F52" s="340"/>
      <c r="G52" s="340"/>
      <c r="H52" s="340"/>
      <c r="I52" s="340"/>
      <c r="J52" s="97"/>
      <c r="K52" s="97"/>
      <c r="L52" s="97"/>
      <c r="M52" s="97"/>
      <c r="N52" s="97"/>
      <c r="O52" s="97"/>
      <c r="P52" s="97"/>
      <c r="Q52" s="97"/>
      <c r="R52" s="97"/>
      <c r="S52" s="97"/>
      <c r="T52" s="97"/>
      <c r="U52" s="97"/>
      <c r="V52" s="97"/>
      <c r="W52" s="97"/>
      <c r="X52" s="97"/>
      <c r="Y52" s="2"/>
      <c r="Z52" s="2"/>
      <c r="AA52" s="2"/>
      <c r="AB52" s="2"/>
      <c r="AC52" s="2"/>
    </row>
    <row r="53" spans="2:29" s="30" customFormat="1" x14ac:dyDescent="0.35">
      <c r="B53" s="341" t="s">
        <v>177</v>
      </c>
      <c r="C53" s="342"/>
      <c r="D53" s="340"/>
      <c r="E53" s="340"/>
      <c r="F53" s="340"/>
      <c r="G53" s="340"/>
      <c r="H53" s="340"/>
      <c r="I53" s="340"/>
      <c r="J53" s="2"/>
      <c r="K53" s="2"/>
      <c r="L53" s="2"/>
      <c r="M53" s="2"/>
      <c r="N53" s="2"/>
      <c r="O53" s="2"/>
      <c r="P53" s="2"/>
      <c r="Q53" s="2"/>
      <c r="R53" s="2"/>
      <c r="S53" s="2"/>
      <c r="T53" s="2"/>
      <c r="U53" s="2"/>
      <c r="V53" s="2"/>
      <c r="W53" s="2"/>
      <c r="X53" s="2"/>
      <c r="Y53" s="2"/>
      <c r="Z53" s="2"/>
      <c r="AA53" s="2"/>
      <c r="AB53" s="2"/>
      <c r="AC53" s="2"/>
    </row>
    <row r="54" spans="2:29" s="30" customFormat="1" x14ac:dyDescent="0.35">
      <c r="B54" s="341"/>
      <c r="C54" s="424"/>
      <c r="D54" s="340"/>
      <c r="E54" s="340"/>
      <c r="F54" s="340"/>
      <c r="G54" s="340"/>
      <c r="H54" s="340"/>
      <c r="I54" s="340"/>
      <c r="J54" s="2"/>
      <c r="K54" s="2"/>
      <c r="L54" s="2"/>
      <c r="M54" s="2"/>
      <c r="N54" s="2"/>
      <c r="O54" s="2"/>
      <c r="P54" s="2"/>
      <c r="Q54" s="2"/>
      <c r="R54" s="2"/>
      <c r="S54" s="2"/>
      <c r="T54" s="2"/>
      <c r="U54" s="2"/>
      <c r="V54" s="2"/>
      <c r="W54" s="2"/>
      <c r="X54" s="2"/>
    </row>
    <row r="55" spans="2:29" s="30" customFormat="1" x14ac:dyDescent="0.35">
      <c r="B55" s="341"/>
      <c r="C55" s="345"/>
      <c r="D55" s="345"/>
      <c r="E55" s="345"/>
      <c r="F55" s="345"/>
      <c r="G55" s="345"/>
      <c r="H55" s="345"/>
      <c r="I55" s="345"/>
      <c r="J55" s="2"/>
      <c r="K55" s="2"/>
      <c r="L55" s="2"/>
      <c r="M55" s="2"/>
      <c r="N55" s="2"/>
      <c r="O55" s="2"/>
      <c r="P55" s="2"/>
      <c r="Q55" s="2"/>
      <c r="R55" s="2"/>
      <c r="S55" s="2"/>
      <c r="T55" s="2"/>
      <c r="U55" s="2"/>
      <c r="V55" s="2"/>
      <c r="W55" s="2"/>
      <c r="X55" s="2"/>
    </row>
    <row r="56" spans="2:29" s="30" customFormat="1" x14ac:dyDescent="0.35">
      <c r="B56" s="2"/>
      <c r="C56" s="2"/>
      <c r="D56" s="2"/>
      <c r="E56" s="2"/>
      <c r="F56" s="2"/>
      <c r="G56" s="2"/>
      <c r="H56" s="2"/>
      <c r="I56" s="2"/>
      <c r="J56" s="2"/>
      <c r="K56" s="2"/>
      <c r="L56" s="2"/>
      <c r="M56" s="2"/>
      <c r="N56" s="2"/>
      <c r="O56" s="2"/>
      <c r="P56" s="2"/>
      <c r="Q56" s="2"/>
      <c r="R56" s="2"/>
      <c r="S56" s="2"/>
      <c r="T56" s="2"/>
      <c r="U56" s="2"/>
      <c r="V56" s="2"/>
      <c r="W56" s="2"/>
      <c r="X56" s="2"/>
    </row>
    <row r="57" spans="2:29" s="30" customFormat="1" x14ac:dyDescent="0.35">
      <c r="B57" s="2"/>
      <c r="C57" s="2"/>
      <c r="D57" s="2"/>
      <c r="E57" s="2"/>
      <c r="F57" s="2"/>
      <c r="G57" s="2"/>
      <c r="H57" s="2"/>
      <c r="I57" s="2"/>
      <c r="J57" s="2"/>
      <c r="K57" s="2"/>
      <c r="L57" s="2"/>
      <c r="M57" s="2"/>
      <c r="N57" s="2"/>
      <c r="O57" s="2"/>
      <c r="P57" s="2"/>
      <c r="Q57" s="2"/>
      <c r="R57" s="2"/>
      <c r="S57" s="2"/>
      <c r="T57" s="2"/>
      <c r="U57" s="2"/>
      <c r="V57" s="2"/>
      <c r="W57" s="2"/>
      <c r="X57" s="2"/>
    </row>
    <row r="58" spans="2:29" s="30" customFormat="1" x14ac:dyDescent="0.35">
      <c r="B58" s="2"/>
      <c r="C58" s="2"/>
      <c r="D58" s="2"/>
      <c r="E58" s="2"/>
      <c r="F58" s="2"/>
      <c r="G58" s="2"/>
      <c r="H58" s="2"/>
      <c r="I58" s="2"/>
      <c r="J58" s="2"/>
      <c r="K58" s="2"/>
      <c r="L58" s="2"/>
      <c r="M58" s="2"/>
      <c r="N58" s="2"/>
      <c r="O58" s="2"/>
      <c r="P58" s="2"/>
      <c r="Q58" s="2"/>
      <c r="R58" s="2"/>
      <c r="S58" s="2"/>
      <c r="T58" s="2"/>
      <c r="U58" s="2"/>
      <c r="V58" s="2"/>
      <c r="W58" s="2"/>
      <c r="X58" s="2"/>
    </row>
    <row r="59" spans="2:29" s="30" customFormat="1" x14ac:dyDescent="0.35">
      <c r="B59" s="85"/>
      <c r="C59" s="86"/>
      <c r="D59" s="86"/>
      <c r="E59" s="86"/>
      <c r="F59" s="86"/>
      <c r="G59" s="2"/>
      <c r="H59" s="2"/>
      <c r="I59" s="2"/>
      <c r="J59" s="2"/>
      <c r="K59" s="2"/>
      <c r="L59" s="2"/>
      <c r="M59" s="2"/>
      <c r="N59" s="2"/>
      <c r="O59" s="2"/>
      <c r="P59" s="2"/>
      <c r="Q59" s="2"/>
      <c r="R59" s="2"/>
      <c r="S59" s="2"/>
      <c r="T59" s="2"/>
      <c r="U59" s="2"/>
      <c r="V59" s="2"/>
      <c r="W59" s="2"/>
      <c r="X59" s="2"/>
      <c r="Y59" s="2"/>
      <c r="Z59" s="2"/>
      <c r="AA59" s="2"/>
      <c r="AB59" s="2"/>
      <c r="AC59" s="2"/>
    </row>
    <row r="60" spans="2:29" s="30" customFormat="1" x14ac:dyDescent="0.35">
      <c r="B60" s="85"/>
      <c r="C60" s="86"/>
      <c r="D60" s="86"/>
      <c r="E60" s="86"/>
      <c r="F60" s="86"/>
      <c r="G60" s="2"/>
      <c r="H60" s="2"/>
      <c r="I60" s="2"/>
      <c r="J60" s="2"/>
      <c r="K60" s="2"/>
      <c r="L60" s="2"/>
      <c r="M60" s="2"/>
      <c r="N60" s="2"/>
      <c r="O60" s="2"/>
      <c r="P60" s="2"/>
      <c r="Q60" s="2"/>
      <c r="R60" s="2"/>
      <c r="S60" s="2"/>
      <c r="T60" s="2"/>
      <c r="U60" s="2"/>
      <c r="V60" s="2"/>
      <c r="W60" s="2"/>
      <c r="X60" s="2"/>
      <c r="Y60" s="2"/>
      <c r="Z60" s="2"/>
      <c r="AA60" s="2"/>
      <c r="AB60" s="2"/>
      <c r="AC60" s="2"/>
    </row>
    <row r="61" spans="2:29" s="92" customFormat="1" hidden="1" x14ac:dyDescent="0.35">
      <c r="B61" s="95" t="s">
        <v>197</v>
      </c>
      <c r="C61" s="93"/>
      <c r="D61" s="93"/>
      <c r="E61" s="93"/>
      <c r="F61" s="93"/>
      <c r="G61" s="94"/>
      <c r="H61" s="94"/>
      <c r="I61" s="94"/>
      <c r="J61" s="94"/>
      <c r="K61" s="94"/>
      <c r="L61" s="94"/>
      <c r="M61" s="94"/>
      <c r="N61" s="94"/>
      <c r="O61" s="94"/>
      <c r="P61" s="94"/>
      <c r="Q61" s="94"/>
      <c r="R61" s="94"/>
      <c r="S61" s="94"/>
      <c r="T61" s="94"/>
      <c r="U61" s="94"/>
      <c r="V61" s="94"/>
      <c r="W61" s="94"/>
      <c r="X61" s="94"/>
      <c r="Y61" s="94"/>
      <c r="Z61" s="94"/>
      <c r="AA61" s="94"/>
      <c r="AB61" s="94"/>
      <c r="AC61" s="94"/>
    </row>
    <row r="62" spans="2:29" hidden="1" x14ac:dyDescent="0.35">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row>
    <row r="63" spans="2:29" hidden="1" x14ac:dyDescent="0.35">
      <c r="B63" s="110" t="s">
        <v>198</v>
      </c>
    </row>
    <row r="65" spans="2:3" hidden="1" x14ac:dyDescent="0.35">
      <c r="B65" s="127" t="s">
        <v>221</v>
      </c>
    </row>
    <row r="66" spans="2:3" hidden="1" x14ac:dyDescent="0.35">
      <c r="B66" s="89" t="s">
        <v>50</v>
      </c>
      <c r="C66" s="90" t="s">
        <v>223</v>
      </c>
    </row>
    <row r="67" spans="2:3" hidden="1" x14ac:dyDescent="0.35">
      <c r="B67" s="88" t="s">
        <v>24</v>
      </c>
      <c r="C67" s="84">
        <v>22306.605023816563</v>
      </c>
    </row>
    <row r="68" spans="2:3" ht="34.5" hidden="1" x14ac:dyDescent="0.35">
      <c r="B68" s="91" t="s">
        <v>193</v>
      </c>
      <c r="C68" s="87">
        <f>C67*0.65</f>
        <v>14499.293265480766</v>
      </c>
    </row>
  </sheetData>
  <mergeCells count="17">
    <mergeCell ref="B2:B3"/>
    <mergeCell ref="C2:D2"/>
    <mergeCell ref="C3:D3"/>
    <mergeCell ref="C50:I50"/>
    <mergeCell ref="C51:I51"/>
    <mergeCell ref="C55:I55"/>
    <mergeCell ref="B40:I40"/>
    <mergeCell ref="B41:I41"/>
    <mergeCell ref="B43:I43"/>
    <mergeCell ref="B44:I44"/>
    <mergeCell ref="B45:I45"/>
    <mergeCell ref="B47:I47"/>
    <mergeCell ref="B48:I48"/>
    <mergeCell ref="B53:B55"/>
    <mergeCell ref="C52:I52"/>
    <mergeCell ref="C53:I53"/>
    <mergeCell ref="C54:I54"/>
  </mergeCells>
  <conditionalFormatting sqref="J7">
    <cfRule type="iconSet" priority="6">
      <iconSet iconSet="4TrafficLights" showValue="0">
        <cfvo type="percent" val="0"/>
        <cfvo type="num" val="1"/>
        <cfvo type="num" val="2"/>
        <cfvo type="num" val="3"/>
      </iconSet>
    </cfRule>
  </conditionalFormatting>
  <conditionalFormatting sqref="I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conditionalFormatting sqref="C5">
    <cfRule type="iconSet" priority="46">
      <iconSet iconSet="3Flags" showValue="0">
        <cfvo type="percent" val="0"/>
        <cfvo type="num" val="2"/>
        <cfvo type="num" val="3"/>
      </iconSet>
    </cfRule>
  </conditionalFormatting>
  <conditionalFormatting sqref="J8">
    <cfRule type="iconSet" priority="1">
      <iconSet iconSet="4TrafficLights" showValue="0">
        <cfvo type="percent" val="0"/>
        <cfvo type="num" val="1"/>
        <cfvo type="num" val="2"/>
        <cfvo type="num" val="3"/>
      </iconSet>
    </cfRule>
  </conditionalFormatting>
  <hyperlinks>
    <hyperlink ref="C52" r:id="rId1" xr:uid="{53C779E4-2CC3-4961-8A54-BC6DDD4E4F27}"/>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57"/>
  <sheetViews>
    <sheetView zoomScale="75" zoomScaleNormal="75" workbookViewId="0">
      <selection activeCell="B38" sqref="B38:I38"/>
    </sheetView>
  </sheetViews>
  <sheetFormatPr defaultColWidth="0" defaultRowHeight="15.5" zeroHeight="1" x14ac:dyDescent="0.35"/>
  <cols>
    <col min="1" max="1" width="4.23046875" style="30" customWidth="1"/>
    <col min="2" max="2" width="17.23046875" style="30" customWidth="1"/>
    <col min="3" max="3" width="23.4609375" style="30" customWidth="1"/>
    <col min="4" max="4" width="7.69140625" style="30" customWidth="1"/>
    <col min="5" max="5" width="8.3046875" style="30" customWidth="1"/>
    <col min="6" max="6" width="8.69140625" style="30" bestFit="1" customWidth="1"/>
    <col min="7" max="8" width="9.53515625" style="30" bestFit="1" customWidth="1"/>
    <col min="9" max="9" width="8.69140625" style="30" bestFit="1" customWidth="1"/>
    <col min="10" max="10" width="14.3046875" style="30" customWidth="1"/>
    <col min="11" max="11" width="10.4609375" style="30" customWidth="1"/>
    <col min="12" max="12" width="11.84375" style="30" customWidth="1"/>
    <col min="13" max="13" width="8.69140625" style="30" bestFit="1" customWidth="1"/>
    <col min="14" max="17" width="8.69140625" style="30" hidden="1" customWidth="1"/>
    <col min="18" max="18" width="10.07421875" style="30" hidden="1" customWidth="1"/>
    <col min="19" max="22" width="8.69140625" style="30" hidden="1" customWidth="1"/>
    <col min="23" max="24" width="8.3046875" style="30" hidden="1" customWidth="1"/>
    <col min="25" max="25" width="6.69140625" style="30" hidden="1" customWidth="1"/>
    <col min="26" max="26" width="7.23046875" style="30" hidden="1" customWidth="1"/>
    <col min="27" max="28" width="8.69140625" style="30" hidden="1" customWidth="1"/>
    <col min="29" max="29" width="7.53515625" style="30" hidden="1" customWidth="1"/>
    <col min="30" max="30" width="4.765625" style="30" hidden="1" customWidth="1"/>
    <col min="31" max="31" width="9.23046875" style="30" hidden="1" customWidth="1"/>
    <col min="32" max="32" width="0" style="30" hidden="1" customWidth="1"/>
    <col min="33" max="16384" width="9.23046875" style="30" hidden="1"/>
  </cols>
  <sheetData>
    <row r="1" spans="1:32" x14ac:dyDescent="0.35">
      <c r="A1" s="99"/>
      <c r="B1" s="100"/>
      <c r="C1" s="100"/>
      <c r="D1" s="100"/>
      <c r="E1" s="100"/>
      <c r="F1" s="100"/>
      <c r="G1" s="100"/>
      <c r="H1" s="100"/>
      <c r="I1" s="104"/>
      <c r="J1" s="105"/>
      <c r="K1" s="105"/>
      <c r="L1" s="105"/>
      <c r="M1" s="105"/>
      <c r="N1" s="16"/>
      <c r="O1" s="16"/>
      <c r="P1" s="16"/>
      <c r="Q1" s="16"/>
      <c r="R1" s="16"/>
      <c r="S1" s="16"/>
      <c r="T1" s="16"/>
      <c r="U1" s="16"/>
      <c r="V1" s="16"/>
      <c r="AA1" s="16"/>
      <c r="AB1" s="2"/>
      <c r="AC1" s="2"/>
      <c r="AD1" s="2"/>
      <c r="AE1" s="2"/>
      <c r="AF1" s="2"/>
    </row>
    <row r="2" spans="1:32" ht="39" x14ac:dyDescent="0.35">
      <c r="A2" s="101"/>
      <c r="B2" s="361" t="s">
        <v>54</v>
      </c>
      <c r="C2" s="425" t="s">
        <v>1</v>
      </c>
      <c r="D2" s="426"/>
      <c r="E2" s="106" t="s">
        <v>2</v>
      </c>
      <c r="F2" s="52" t="s">
        <v>4</v>
      </c>
      <c r="G2" s="107" t="s">
        <v>133</v>
      </c>
      <c r="H2" s="106" t="s">
        <v>3</v>
      </c>
      <c r="I2" s="101"/>
      <c r="J2" s="105"/>
      <c r="K2" s="105"/>
      <c r="L2" s="105"/>
      <c r="M2" s="105"/>
      <c r="AB2" s="2"/>
      <c r="AC2" s="2"/>
      <c r="AD2" s="2"/>
      <c r="AE2" s="2"/>
      <c r="AF2" s="2"/>
    </row>
    <row r="3" spans="1:32" ht="60" customHeight="1" x14ac:dyDescent="0.35">
      <c r="A3" s="102"/>
      <c r="B3" s="361"/>
      <c r="C3" s="427" t="s">
        <v>64</v>
      </c>
      <c r="D3" s="428"/>
      <c r="E3" s="75">
        <v>1</v>
      </c>
      <c r="F3" s="39" t="s">
        <v>18</v>
      </c>
      <c r="G3" s="76">
        <f>K7</f>
        <v>3</v>
      </c>
      <c r="H3" s="79" t="s">
        <v>196</v>
      </c>
      <c r="I3" s="101"/>
      <c r="J3" s="105"/>
      <c r="K3" s="105"/>
      <c r="L3" s="105"/>
      <c r="M3" s="105"/>
      <c r="AB3" s="2"/>
      <c r="AC3" s="2"/>
      <c r="AD3" s="2"/>
      <c r="AE3" s="2"/>
      <c r="AF3" s="2"/>
    </row>
    <row r="4" spans="1:32" x14ac:dyDescent="0.35">
      <c r="A4" s="103"/>
      <c r="B4" s="104"/>
      <c r="C4" s="104"/>
      <c r="D4" s="104"/>
      <c r="E4" s="104"/>
      <c r="F4" s="104"/>
      <c r="G4" s="104"/>
      <c r="H4" s="104"/>
      <c r="I4" s="104"/>
      <c r="J4" s="104"/>
      <c r="K4" s="104"/>
      <c r="L4" s="104"/>
      <c r="M4" s="104"/>
      <c r="AB4" s="2"/>
      <c r="AC4" s="2"/>
      <c r="AD4" s="2"/>
      <c r="AE4" s="2"/>
      <c r="AF4" s="2"/>
    </row>
    <row r="5" spans="1:32" x14ac:dyDescent="0.35">
      <c r="A5" s="18"/>
      <c r="B5" s="2"/>
      <c r="C5" s="2"/>
      <c r="D5" s="2"/>
      <c r="E5" s="2"/>
      <c r="F5" s="2"/>
      <c r="G5" s="2"/>
      <c r="H5" s="2"/>
      <c r="AA5" s="2"/>
      <c r="AB5" s="2"/>
      <c r="AC5" s="2"/>
      <c r="AD5" s="2"/>
      <c r="AE5" s="2"/>
      <c r="AF5" s="2"/>
    </row>
    <row r="6" spans="1:32" x14ac:dyDescent="0.35">
      <c r="A6" s="18"/>
      <c r="B6" s="2"/>
      <c r="C6" s="2"/>
      <c r="D6" s="2"/>
      <c r="E6" s="2"/>
      <c r="F6" s="2"/>
      <c r="G6" s="2"/>
      <c r="H6" s="2"/>
      <c r="I6" s="56"/>
      <c r="J6" s="56" t="s">
        <v>179</v>
      </c>
      <c r="K6" s="56" t="s">
        <v>180</v>
      </c>
      <c r="AA6" s="2"/>
      <c r="AB6" s="2"/>
      <c r="AC6" s="2"/>
      <c r="AD6" s="2"/>
      <c r="AE6" s="2"/>
      <c r="AF6" s="2"/>
    </row>
    <row r="7" spans="1:32" ht="23" x14ac:dyDescent="0.35">
      <c r="A7" s="18"/>
      <c r="B7" s="2"/>
      <c r="C7" s="2"/>
      <c r="D7" s="2"/>
      <c r="E7" s="2"/>
      <c r="F7" s="2"/>
      <c r="G7" s="2"/>
      <c r="H7" s="2"/>
      <c r="I7" s="56" t="s">
        <v>133</v>
      </c>
      <c r="J7" s="57">
        <f>(J35-J31)/J31</f>
        <v>-0.1743789214565229</v>
      </c>
      <c r="K7" s="81">
        <f>IF(J7="No data",0,IF(J7&gt;0.05,1,IF(J7&lt;-0.05,3,2)))</f>
        <v>3</v>
      </c>
      <c r="AA7" s="2"/>
      <c r="AB7" s="2"/>
      <c r="AC7" s="2"/>
      <c r="AD7" s="2"/>
      <c r="AE7" s="2"/>
      <c r="AF7" s="2"/>
    </row>
    <row r="8" spans="1:32" x14ac:dyDescent="0.35">
      <c r="A8" s="18"/>
      <c r="B8" s="82"/>
      <c r="C8" s="83"/>
      <c r="D8" s="2"/>
      <c r="E8" s="2"/>
      <c r="F8" s="2"/>
      <c r="G8" s="2"/>
      <c r="H8" s="2"/>
      <c r="AA8" s="2"/>
      <c r="AB8" s="2"/>
      <c r="AC8" s="2"/>
      <c r="AD8" s="2"/>
      <c r="AE8" s="2"/>
      <c r="AF8" s="2"/>
    </row>
    <row r="9" spans="1:32" ht="51.75" customHeight="1" x14ac:dyDescent="0.35">
      <c r="A9" s="18"/>
      <c r="B9" s="2"/>
      <c r="C9" s="2"/>
      <c r="D9" s="2"/>
      <c r="E9" s="2"/>
      <c r="F9" s="2"/>
      <c r="G9" s="2"/>
      <c r="H9" s="2"/>
      <c r="I9" s="56" t="s">
        <v>50</v>
      </c>
      <c r="J9" s="128" t="s">
        <v>218</v>
      </c>
      <c r="K9" s="56" t="s">
        <v>199</v>
      </c>
      <c r="L9" s="56" t="s">
        <v>68</v>
      </c>
      <c r="AA9" s="2"/>
      <c r="AB9" s="2"/>
      <c r="AC9" s="2"/>
      <c r="AD9" s="2"/>
      <c r="AE9" s="2"/>
      <c r="AF9" s="2"/>
    </row>
    <row r="10" spans="1:32" x14ac:dyDescent="0.35">
      <c r="A10" s="18"/>
      <c r="B10" s="2"/>
      <c r="C10" s="2"/>
      <c r="D10" s="2"/>
      <c r="E10" s="2"/>
      <c r="F10" s="2"/>
      <c r="G10" s="2"/>
      <c r="H10" s="2"/>
      <c r="I10" s="115" t="s">
        <v>24</v>
      </c>
      <c r="J10" s="254">
        <v>1316.5359104805545</v>
      </c>
      <c r="K10" s="113"/>
      <c r="L10" s="112"/>
      <c r="AA10" s="2"/>
      <c r="AB10" s="2"/>
      <c r="AC10" s="2"/>
      <c r="AD10" s="2"/>
      <c r="AE10" s="2"/>
      <c r="AF10" s="2"/>
    </row>
    <row r="11" spans="1:32" x14ac:dyDescent="0.35">
      <c r="A11" s="18"/>
      <c r="B11" s="2"/>
      <c r="C11" s="2"/>
      <c r="D11" s="2"/>
      <c r="E11" s="2"/>
      <c r="F11" s="2"/>
      <c r="G11" s="2"/>
      <c r="H11" s="2"/>
      <c r="I11" s="115" t="s">
        <v>25</v>
      </c>
      <c r="J11" s="254">
        <v>1316.5359104805545</v>
      </c>
      <c r="K11" s="114">
        <f t="shared" ref="K11:K35" si="0">1-(J11/$J$10)</f>
        <v>0</v>
      </c>
      <c r="L11" s="114"/>
      <c r="AA11" s="2"/>
      <c r="AB11" s="2"/>
      <c r="AC11" s="2"/>
      <c r="AD11" s="2"/>
      <c r="AE11" s="2"/>
      <c r="AF11" s="2"/>
    </row>
    <row r="12" spans="1:32" x14ac:dyDescent="0.35">
      <c r="A12" s="18"/>
      <c r="B12" s="2"/>
      <c r="C12" s="2"/>
      <c r="D12" s="2"/>
      <c r="E12" s="2"/>
      <c r="F12" s="2"/>
      <c r="G12" s="2"/>
      <c r="H12" s="2"/>
      <c r="I12" s="115" t="s">
        <v>26</v>
      </c>
      <c r="J12" s="254">
        <v>2168.9659456760246</v>
      </c>
      <c r="K12" s="114">
        <f t="shared" si="0"/>
        <v>-0.64747951682101923</v>
      </c>
      <c r="L12" s="114">
        <f t="shared" ref="L12:L35" si="1">(J12-J11)/J11</f>
        <v>0.64747951682101923</v>
      </c>
      <c r="AA12" s="2"/>
      <c r="AB12" s="2"/>
      <c r="AC12" s="2"/>
      <c r="AD12" s="2"/>
      <c r="AE12" s="2"/>
      <c r="AF12" s="2"/>
    </row>
    <row r="13" spans="1:32" x14ac:dyDescent="0.35">
      <c r="A13" s="18"/>
      <c r="B13" s="2"/>
      <c r="C13" s="2"/>
      <c r="D13" s="2"/>
      <c r="E13" s="2"/>
      <c r="F13" s="2"/>
      <c r="G13" s="2"/>
      <c r="H13" s="2"/>
      <c r="I13" s="115" t="s">
        <v>27</v>
      </c>
      <c r="J13" s="254">
        <v>2200.7807548805481</v>
      </c>
      <c r="K13" s="114">
        <f t="shared" si="0"/>
        <v>-0.6716450628963333</v>
      </c>
      <c r="L13" s="114">
        <f t="shared" si="1"/>
        <v>1.4668192125352822E-2</v>
      </c>
      <c r="AA13" s="2"/>
      <c r="AB13" s="2"/>
      <c r="AC13" s="2"/>
      <c r="AD13" s="2"/>
      <c r="AE13" s="2"/>
      <c r="AF13" s="2"/>
    </row>
    <row r="14" spans="1:32" x14ac:dyDescent="0.35">
      <c r="A14" s="18"/>
      <c r="B14" s="2"/>
      <c r="C14" s="2"/>
      <c r="D14" s="2"/>
      <c r="E14" s="2"/>
      <c r="F14" s="2"/>
      <c r="G14" s="2"/>
      <c r="H14" s="2"/>
      <c r="I14" s="115" t="s">
        <v>28</v>
      </c>
      <c r="J14" s="254">
        <v>2711.0452383445549</v>
      </c>
      <c r="K14" s="114">
        <f t="shared" si="0"/>
        <v>-1.0592261986647857</v>
      </c>
      <c r="L14" s="114">
        <f t="shared" si="1"/>
        <v>0.23185611848541565</v>
      </c>
      <c r="AA14" s="2"/>
      <c r="AB14" s="2"/>
      <c r="AC14" s="2"/>
      <c r="AD14" s="2"/>
      <c r="AE14" s="2"/>
      <c r="AF14" s="2"/>
    </row>
    <row r="15" spans="1:32" x14ac:dyDescent="0.35">
      <c r="A15" s="18"/>
      <c r="B15" s="2"/>
      <c r="C15" s="2"/>
      <c r="D15" s="2"/>
      <c r="E15" s="2"/>
      <c r="F15" s="2"/>
      <c r="G15" s="2"/>
      <c r="H15" s="2"/>
      <c r="I15" s="115" t="s">
        <v>29</v>
      </c>
      <c r="J15" s="254">
        <v>1444.1848681891775</v>
      </c>
      <c r="K15" s="114">
        <f t="shared" si="0"/>
        <v>-9.6958204248321023E-2</v>
      </c>
      <c r="L15" s="114">
        <f t="shared" si="1"/>
        <v>-0.4672959168062279</v>
      </c>
      <c r="AA15" s="2"/>
      <c r="AB15" s="2"/>
      <c r="AC15" s="2"/>
      <c r="AD15" s="2"/>
      <c r="AE15" s="2"/>
      <c r="AF15" s="2"/>
    </row>
    <row r="16" spans="1:32" x14ac:dyDescent="0.35">
      <c r="A16" s="18"/>
      <c r="B16" s="2"/>
      <c r="C16" s="2"/>
      <c r="D16" s="2"/>
      <c r="E16" s="2"/>
      <c r="F16" s="2"/>
      <c r="G16" s="2"/>
      <c r="H16" s="2"/>
      <c r="I16" s="115" t="s">
        <v>30</v>
      </c>
      <c r="J16" s="254">
        <v>1340.3292611776767</v>
      </c>
      <c r="K16" s="114">
        <f t="shared" si="0"/>
        <v>-1.8072694035696557E-2</v>
      </c>
      <c r="L16" s="114">
        <f t="shared" si="1"/>
        <v>-7.1912958859430762E-2</v>
      </c>
      <c r="AA16" s="2"/>
      <c r="AB16" s="2"/>
      <c r="AC16" s="2"/>
      <c r="AD16" s="2"/>
      <c r="AE16" s="2"/>
      <c r="AF16" s="2"/>
    </row>
    <row r="17" spans="1:32" x14ac:dyDescent="0.35">
      <c r="A17" s="18"/>
      <c r="B17" s="2"/>
      <c r="C17" s="2"/>
      <c r="D17" s="2"/>
      <c r="E17" s="2"/>
      <c r="F17" s="2"/>
      <c r="G17" s="2"/>
      <c r="H17" s="2"/>
      <c r="I17" s="115" t="s">
        <v>31</v>
      </c>
      <c r="J17" s="254">
        <v>1042.7057691067339</v>
      </c>
      <c r="K17" s="114">
        <f t="shared" si="0"/>
        <v>0.20799291473475168</v>
      </c>
      <c r="L17" s="114">
        <f t="shared" si="1"/>
        <v>-0.22205252148970972</v>
      </c>
      <c r="AA17" s="2"/>
      <c r="AB17" s="2"/>
      <c r="AC17" s="2"/>
      <c r="AD17" s="2"/>
      <c r="AE17" s="2"/>
      <c r="AF17" s="2"/>
    </row>
    <row r="18" spans="1:32" x14ac:dyDescent="0.35">
      <c r="A18" s="18"/>
      <c r="B18" s="2"/>
      <c r="C18" s="2"/>
      <c r="D18" s="2"/>
      <c r="E18" s="2"/>
      <c r="F18" s="2"/>
      <c r="G18" s="2"/>
      <c r="H18" s="2"/>
      <c r="I18" s="115" t="s">
        <v>32</v>
      </c>
      <c r="J18" s="254">
        <v>1286.287122721591</v>
      </c>
      <c r="K18" s="114">
        <f t="shared" si="0"/>
        <v>2.2976044571334397E-2</v>
      </c>
      <c r="L18" s="114">
        <f t="shared" si="1"/>
        <v>0.23360506945648588</v>
      </c>
      <c r="AA18" s="2"/>
      <c r="AB18" s="2"/>
      <c r="AC18" s="2"/>
      <c r="AD18" s="2"/>
      <c r="AE18" s="2"/>
      <c r="AF18" s="2"/>
    </row>
    <row r="19" spans="1:32" x14ac:dyDescent="0.35">
      <c r="A19" s="18"/>
      <c r="B19" s="2"/>
      <c r="C19" s="2"/>
      <c r="D19" s="2"/>
      <c r="E19" s="2"/>
      <c r="F19" s="2"/>
      <c r="G19" s="2"/>
      <c r="H19" s="2"/>
      <c r="I19" s="115" t="s">
        <v>33</v>
      </c>
      <c r="J19" s="254">
        <v>1063.077397696421</v>
      </c>
      <c r="K19" s="114">
        <f t="shared" si="0"/>
        <v>0.19251925508937884</v>
      </c>
      <c r="L19" s="114">
        <f t="shared" si="1"/>
        <v>-0.17353024925950561</v>
      </c>
      <c r="AA19" s="2"/>
      <c r="AB19" s="2"/>
      <c r="AC19" s="2"/>
      <c r="AD19" s="2"/>
      <c r="AE19" s="2"/>
      <c r="AF19" s="2"/>
    </row>
    <row r="20" spans="1:32" x14ac:dyDescent="0.35">
      <c r="A20" s="18"/>
      <c r="B20" s="2"/>
      <c r="C20" s="2"/>
      <c r="D20" s="2"/>
      <c r="E20" s="2"/>
      <c r="F20" s="2"/>
      <c r="G20" s="2"/>
      <c r="H20" s="2"/>
      <c r="I20" s="115" t="s">
        <v>34</v>
      </c>
      <c r="J20" s="254">
        <v>981.94282235690048</v>
      </c>
      <c r="K20" s="114">
        <f t="shared" si="0"/>
        <v>0.2541465716658825</v>
      </c>
      <c r="L20" s="114">
        <f t="shared" si="1"/>
        <v>-7.6320478184684196E-2</v>
      </c>
      <c r="AA20" s="2"/>
      <c r="AB20" s="2"/>
      <c r="AC20" s="2"/>
      <c r="AD20" s="2"/>
      <c r="AE20" s="2"/>
      <c r="AF20" s="2"/>
    </row>
    <row r="21" spans="1:32" x14ac:dyDescent="0.35">
      <c r="A21" s="18"/>
      <c r="B21" s="2"/>
      <c r="C21" s="2"/>
      <c r="D21" s="2"/>
      <c r="E21" s="2"/>
      <c r="F21" s="2"/>
      <c r="G21" s="2"/>
      <c r="H21" s="2"/>
      <c r="I21" s="115" t="s">
        <v>35</v>
      </c>
      <c r="J21" s="254">
        <v>1067.4290723379861</v>
      </c>
      <c r="K21" s="114">
        <f t="shared" si="0"/>
        <v>0.18921385748729092</v>
      </c>
      <c r="L21" s="114">
        <f t="shared" si="1"/>
        <v>8.7058276749656285E-2</v>
      </c>
      <c r="AA21" s="2"/>
      <c r="AB21" s="2"/>
      <c r="AC21" s="2"/>
      <c r="AD21" s="2"/>
      <c r="AE21" s="2"/>
      <c r="AF21" s="2"/>
    </row>
    <row r="22" spans="1:32" x14ac:dyDescent="0.35">
      <c r="A22" s="18"/>
      <c r="B22" s="2"/>
      <c r="C22" s="2"/>
      <c r="D22" s="2"/>
      <c r="E22" s="2"/>
      <c r="F22" s="2"/>
      <c r="G22" s="2"/>
      <c r="H22" s="2"/>
      <c r="I22" s="115" t="s">
        <v>36</v>
      </c>
      <c r="J22" s="254">
        <v>968.97045938993665</v>
      </c>
      <c r="K22" s="114">
        <f t="shared" si="0"/>
        <v>0.26399997776266615</v>
      </c>
      <c r="L22" s="114">
        <f t="shared" si="1"/>
        <v>-9.2239021307894395E-2</v>
      </c>
      <c r="AA22" s="2"/>
      <c r="AB22" s="2"/>
      <c r="AC22" s="2"/>
      <c r="AD22" s="2"/>
      <c r="AE22" s="2"/>
      <c r="AF22" s="2"/>
    </row>
    <row r="23" spans="1:32" x14ac:dyDescent="0.35">
      <c r="A23" s="18"/>
      <c r="B23" s="2"/>
      <c r="C23" s="2"/>
      <c r="D23" s="2"/>
      <c r="E23" s="2"/>
      <c r="F23" s="2"/>
      <c r="G23" s="2"/>
      <c r="H23" s="2"/>
      <c r="I23" s="115" t="s">
        <v>37</v>
      </c>
      <c r="J23" s="254">
        <v>942.39157987930537</v>
      </c>
      <c r="K23" s="114">
        <f t="shared" si="0"/>
        <v>0.28418847341937004</v>
      </c>
      <c r="L23" s="114">
        <f t="shared" si="1"/>
        <v>-2.743002044393111E-2</v>
      </c>
      <c r="AA23" s="2"/>
      <c r="AB23" s="2"/>
      <c r="AC23" s="2"/>
      <c r="AD23" s="2"/>
      <c r="AE23" s="2"/>
      <c r="AF23" s="2"/>
    </row>
    <row r="24" spans="1:32" x14ac:dyDescent="0.35">
      <c r="A24" s="18"/>
      <c r="B24" s="2"/>
      <c r="C24" s="2"/>
      <c r="D24" s="2"/>
      <c r="E24" s="2"/>
      <c r="F24" s="2"/>
      <c r="G24" s="2"/>
      <c r="H24" s="2"/>
      <c r="I24" s="115" t="s">
        <v>38</v>
      </c>
      <c r="J24" s="254">
        <v>754.98950247679397</v>
      </c>
      <c r="K24" s="114">
        <f t="shared" si="0"/>
        <v>0.42653330116820598</v>
      </c>
      <c r="L24" s="114">
        <f t="shared" si="1"/>
        <v>-0.19885797093657445</v>
      </c>
      <c r="AA24" s="2"/>
      <c r="AB24" s="2"/>
      <c r="AC24" s="2"/>
      <c r="AD24" s="2"/>
      <c r="AE24" s="2"/>
      <c r="AF24" s="2"/>
    </row>
    <row r="25" spans="1:32" x14ac:dyDescent="0.35">
      <c r="A25" s="18"/>
      <c r="B25" s="2"/>
      <c r="C25" s="2"/>
      <c r="D25" s="2"/>
      <c r="E25" s="2"/>
      <c r="F25" s="2"/>
      <c r="G25" s="2"/>
      <c r="H25" s="2"/>
      <c r="I25" s="115" t="s">
        <v>39</v>
      </c>
      <c r="J25" s="254">
        <v>819.50763402040911</v>
      </c>
      <c r="K25" s="114">
        <f t="shared" si="0"/>
        <v>0.37752732189334881</v>
      </c>
      <c r="L25" s="114">
        <f t="shared" si="1"/>
        <v>8.5455667041672845E-2</v>
      </c>
      <c r="AA25" s="2"/>
      <c r="AB25" s="2"/>
      <c r="AC25" s="2"/>
      <c r="AD25" s="2"/>
      <c r="AE25" s="2"/>
      <c r="AF25" s="2"/>
    </row>
    <row r="26" spans="1:32" x14ac:dyDescent="0.35">
      <c r="A26" s="18"/>
      <c r="B26" s="2"/>
      <c r="C26" s="2"/>
      <c r="D26" s="2"/>
      <c r="E26" s="2"/>
      <c r="F26" s="2"/>
      <c r="G26" s="2"/>
      <c r="H26" s="2"/>
      <c r="I26" s="115" t="s">
        <v>40</v>
      </c>
      <c r="J26" s="254">
        <v>746.92370710423086</v>
      </c>
      <c r="K26" s="114">
        <f t="shared" si="0"/>
        <v>0.43265983012070441</v>
      </c>
      <c r="L26" s="114">
        <f t="shared" si="1"/>
        <v>-8.857016567385706E-2</v>
      </c>
      <c r="AA26" s="2"/>
      <c r="AB26" s="2"/>
      <c r="AC26" s="2"/>
      <c r="AD26" s="2"/>
      <c r="AE26" s="2"/>
      <c r="AF26" s="2"/>
    </row>
    <row r="27" spans="1:32" x14ac:dyDescent="0.35">
      <c r="A27" s="18"/>
      <c r="B27" s="2"/>
      <c r="C27" s="2"/>
      <c r="D27" s="2"/>
      <c r="E27" s="2"/>
      <c r="F27" s="2"/>
      <c r="G27" s="2"/>
      <c r="H27" s="2"/>
      <c r="I27" s="115" t="s">
        <v>41</v>
      </c>
      <c r="J27" s="254">
        <v>650.05433351445276</v>
      </c>
      <c r="K27" s="114">
        <f t="shared" si="0"/>
        <v>0.50623881328297871</v>
      </c>
      <c r="L27" s="114">
        <f t="shared" si="1"/>
        <v>-0.1296911219558603</v>
      </c>
      <c r="AA27" s="2"/>
      <c r="AB27" s="2"/>
      <c r="AC27" s="2"/>
    </row>
    <row r="28" spans="1:32" x14ac:dyDescent="0.35">
      <c r="A28" s="18"/>
      <c r="B28" s="2"/>
      <c r="C28" s="2"/>
      <c r="D28" s="2"/>
      <c r="E28" s="2"/>
      <c r="F28" s="2"/>
      <c r="G28" s="2"/>
      <c r="H28" s="2"/>
      <c r="I28" s="115" t="s">
        <v>42</v>
      </c>
      <c r="J28" s="254">
        <v>728.35311851121639</v>
      </c>
      <c r="K28" s="114">
        <f t="shared" si="0"/>
        <v>0.44676547543214595</v>
      </c>
      <c r="L28" s="114">
        <f t="shared" si="1"/>
        <v>0.12044960084097771</v>
      </c>
      <c r="M28" s="2"/>
      <c r="N28" s="2"/>
      <c r="O28" s="2"/>
      <c r="P28" s="2"/>
      <c r="Q28" s="2"/>
      <c r="R28" s="2"/>
      <c r="S28" s="2"/>
      <c r="T28" s="2"/>
      <c r="U28" s="2"/>
      <c r="V28" s="2"/>
      <c r="W28" s="2"/>
      <c r="X28" s="2"/>
      <c r="Y28" s="2"/>
      <c r="Z28" s="2"/>
      <c r="AA28" s="2"/>
      <c r="AB28" s="2"/>
      <c r="AC28" s="2"/>
    </row>
    <row r="29" spans="1:32" x14ac:dyDescent="0.35">
      <c r="I29" s="115" t="s">
        <v>43</v>
      </c>
      <c r="J29" s="254">
        <v>714.61713472053964</v>
      </c>
      <c r="K29" s="114">
        <f t="shared" si="0"/>
        <v>0.45719890431268673</v>
      </c>
      <c r="L29" s="114">
        <f t="shared" si="1"/>
        <v>-1.8858962008364389E-2</v>
      </c>
    </row>
    <row r="30" spans="1:32" ht="16" thickBot="1" x14ac:dyDescent="0.4">
      <c r="I30" s="183" t="s">
        <v>44</v>
      </c>
      <c r="J30" s="255">
        <v>793.97849764265516</v>
      </c>
      <c r="K30" s="184">
        <f t="shared" si="0"/>
        <v>0.39691846510070383</v>
      </c>
      <c r="L30" s="184">
        <f t="shared" si="1"/>
        <v>0.11105438012363196</v>
      </c>
    </row>
    <row r="31" spans="1:32" x14ac:dyDescent="0.35">
      <c r="I31" s="185" t="s">
        <v>45</v>
      </c>
      <c r="J31" s="256">
        <v>665.26894083587558</v>
      </c>
      <c r="K31" s="186">
        <f t="shared" si="0"/>
        <v>0.49468226765417822</v>
      </c>
      <c r="L31" s="190">
        <f t="shared" si="1"/>
        <v>-0.16210710641273274</v>
      </c>
    </row>
    <row r="32" spans="1:32" x14ac:dyDescent="0.35">
      <c r="I32" s="187" t="s">
        <v>46</v>
      </c>
      <c r="J32" s="254">
        <v>626.79688214891428</v>
      </c>
      <c r="K32" s="114">
        <f t="shared" si="0"/>
        <v>0.52390445474432634</v>
      </c>
      <c r="L32" s="191">
        <f t="shared" si="1"/>
        <v>-5.7829332357862938E-2</v>
      </c>
    </row>
    <row r="33" spans="2:12" x14ac:dyDescent="0.35">
      <c r="I33" s="187" t="s">
        <v>47</v>
      </c>
      <c r="J33" s="254">
        <v>629.6108951265976</v>
      </c>
      <c r="K33" s="114">
        <f t="shared" si="0"/>
        <v>0.52176701743230036</v>
      </c>
      <c r="L33" s="191">
        <f t="shared" si="1"/>
        <v>4.4895133620252541E-3</v>
      </c>
    </row>
    <row r="34" spans="2:12" x14ac:dyDescent="0.35">
      <c r="I34" s="187" t="s">
        <v>48</v>
      </c>
      <c r="J34" s="254">
        <v>600.03174564634821</v>
      </c>
      <c r="K34" s="114">
        <f t="shared" si="0"/>
        <v>0.54423442545723799</v>
      </c>
      <c r="L34" s="191">
        <f t="shared" si="1"/>
        <v>-4.6980047056367762E-2</v>
      </c>
    </row>
    <row r="35" spans="2:12" ht="16" thickBot="1" x14ac:dyDescent="0.4">
      <c r="I35" s="188" t="s">
        <v>49</v>
      </c>
      <c r="J35" s="257">
        <v>549.26006045439226</v>
      </c>
      <c r="K35" s="189">
        <f t="shared" si="0"/>
        <v>0.58279902881349854</v>
      </c>
      <c r="L35" s="192">
        <f t="shared" si="1"/>
        <v>-8.4614998390235507E-2</v>
      </c>
    </row>
    <row r="36" spans="2:12" x14ac:dyDescent="0.35"/>
    <row r="37" spans="2:12" x14ac:dyDescent="0.35">
      <c r="B37" s="268"/>
    </row>
    <row r="38" spans="2:12" x14ac:dyDescent="0.35">
      <c r="B38" s="358" t="s">
        <v>252</v>
      </c>
      <c r="C38" s="359"/>
      <c r="D38" s="359"/>
      <c r="E38" s="359"/>
      <c r="F38" s="359"/>
      <c r="G38" s="359"/>
      <c r="H38" s="359"/>
      <c r="I38" s="359"/>
    </row>
    <row r="39" spans="2:12" x14ac:dyDescent="0.35">
      <c r="B39" s="360" t="s">
        <v>206</v>
      </c>
      <c r="C39" s="357"/>
      <c r="D39" s="357"/>
      <c r="E39" s="357"/>
      <c r="F39" s="357"/>
      <c r="G39" s="357"/>
      <c r="H39" s="357"/>
      <c r="I39" s="357"/>
    </row>
    <row r="40" spans="2:12" x14ac:dyDescent="0.35"/>
    <row r="41" spans="2:12" x14ac:dyDescent="0.35">
      <c r="B41" s="359" t="s">
        <v>6</v>
      </c>
      <c r="C41" s="359"/>
      <c r="D41" s="359"/>
      <c r="E41" s="359"/>
      <c r="F41" s="359"/>
      <c r="G41" s="359"/>
      <c r="H41" s="359"/>
      <c r="I41" s="359"/>
    </row>
    <row r="42" spans="2:12" x14ac:dyDescent="0.35">
      <c r="B42" s="418"/>
      <c r="C42" s="419"/>
      <c r="D42" s="419"/>
      <c r="E42" s="419"/>
      <c r="F42" s="419"/>
      <c r="G42" s="419"/>
      <c r="H42" s="419"/>
      <c r="I42" s="420"/>
    </row>
    <row r="43" spans="2:12" x14ac:dyDescent="0.35">
      <c r="B43" s="421"/>
      <c r="C43" s="421"/>
      <c r="D43" s="421"/>
      <c r="E43" s="421"/>
      <c r="F43" s="421"/>
      <c r="G43" s="421"/>
      <c r="H43" s="421"/>
      <c r="I43" s="421"/>
    </row>
    <row r="44" spans="2:12" x14ac:dyDescent="0.35"/>
    <row r="45" spans="2:12" x14ac:dyDescent="0.35">
      <c r="B45" s="346" t="s">
        <v>7</v>
      </c>
      <c r="C45" s="347"/>
      <c r="D45" s="347"/>
      <c r="E45" s="347"/>
      <c r="F45" s="347"/>
      <c r="G45" s="347"/>
      <c r="H45" s="347"/>
      <c r="I45" s="348"/>
    </row>
    <row r="46" spans="2:12" ht="43.5" customHeight="1" x14ac:dyDescent="0.35">
      <c r="B46" s="349" t="s">
        <v>249</v>
      </c>
      <c r="C46" s="350"/>
      <c r="D46" s="350"/>
      <c r="E46" s="350"/>
      <c r="F46" s="350"/>
      <c r="G46" s="350"/>
      <c r="H46" s="350"/>
      <c r="I46" s="351"/>
    </row>
    <row r="47" spans="2:12" x14ac:dyDescent="0.35"/>
    <row r="48" spans="2:12" x14ac:dyDescent="0.35">
      <c r="B48" s="54" t="s">
        <v>174</v>
      </c>
      <c r="C48" s="353" t="s">
        <v>203</v>
      </c>
      <c r="D48" s="340"/>
      <c r="E48" s="340"/>
      <c r="F48" s="340"/>
      <c r="G48" s="340"/>
      <c r="H48" s="340"/>
      <c r="I48" s="340"/>
    </row>
    <row r="49" spans="2:9" x14ac:dyDescent="0.35">
      <c r="B49" s="54" t="s">
        <v>175</v>
      </c>
      <c r="C49" s="353">
        <v>44748</v>
      </c>
      <c r="D49" s="340"/>
      <c r="E49" s="340"/>
      <c r="F49" s="340"/>
      <c r="G49" s="340"/>
      <c r="H49" s="340"/>
      <c r="I49" s="340"/>
    </row>
    <row r="50" spans="2:9" x14ac:dyDescent="0.35">
      <c r="B50" s="55" t="s">
        <v>176</v>
      </c>
      <c r="C50" s="339" t="s">
        <v>204</v>
      </c>
      <c r="D50" s="340"/>
      <c r="E50" s="340"/>
      <c r="F50" s="340"/>
      <c r="G50" s="340"/>
      <c r="H50" s="340"/>
      <c r="I50" s="340"/>
    </row>
    <row r="51" spans="2:9" x14ac:dyDescent="0.35">
      <c r="B51" s="341" t="s">
        <v>177</v>
      </c>
      <c r="C51" s="342"/>
      <c r="D51" s="340"/>
      <c r="E51" s="340"/>
      <c r="F51" s="340"/>
      <c r="G51" s="340"/>
      <c r="H51" s="340"/>
      <c r="I51" s="340"/>
    </row>
    <row r="52" spans="2:9" x14ac:dyDescent="0.35">
      <c r="B52" s="341"/>
      <c r="C52" s="424"/>
      <c r="D52" s="340"/>
      <c r="E52" s="340"/>
      <c r="F52" s="340"/>
      <c r="G52" s="340"/>
      <c r="H52" s="340"/>
      <c r="I52" s="340"/>
    </row>
    <row r="53" spans="2:9" x14ac:dyDescent="0.35">
      <c r="B53" s="341"/>
      <c r="C53" s="345"/>
      <c r="D53" s="345"/>
      <c r="E53" s="345"/>
      <c r="F53" s="345"/>
      <c r="G53" s="345"/>
      <c r="H53" s="345"/>
      <c r="I53" s="345"/>
    </row>
    <row r="54" spans="2:9" x14ac:dyDescent="0.35"/>
    <row r="55" spans="2:9" x14ac:dyDescent="0.35"/>
    <row r="56" spans="2:9" x14ac:dyDescent="0.35"/>
    <row r="57" spans="2:9" x14ac:dyDescent="0.35"/>
  </sheetData>
  <mergeCells count="17">
    <mergeCell ref="B42:I42"/>
    <mergeCell ref="B43:I43"/>
    <mergeCell ref="B45:I45"/>
    <mergeCell ref="B41:I41"/>
    <mergeCell ref="B2:B3"/>
    <mergeCell ref="C2:D2"/>
    <mergeCell ref="C3:D3"/>
    <mergeCell ref="B38:I38"/>
    <mergeCell ref="B39:I39"/>
    <mergeCell ref="B46:I46"/>
    <mergeCell ref="C48:I48"/>
    <mergeCell ref="C49:I49"/>
    <mergeCell ref="C50:I50"/>
    <mergeCell ref="B51:B53"/>
    <mergeCell ref="C51:I51"/>
    <mergeCell ref="C52:I52"/>
    <mergeCell ref="C53:I53"/>
  </mergeCells>
  <conditionalFormatting sqref="C8">
    <cfRule type="iconSet" priority="24">
      <iconSet iconSet="3Flags" showValue="0">
        <cfvo type="percent" val="0"/>
        <cfvo type="num" val="2"/>
        <cfvo type="num" val="3"/>
      </iconSet>
    </cfRule>
  </conditionalFormatting>
  <conditionalFormatting sqref="K7">
    <cfRule type="iconSet" priority="5">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18D910E5-7AB7-4B41-A32F-A79D1C8A3114}"/>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56"/>
  <sheetViews>
    <sheetView zoomScale="75" zoomScaleNormal="75" workbookViewId="0">
      <selection activeCell="B38" sqref="B38:I38"/>
    </sheetView>
  </sheetViews>
  <sheetFormatPr defaultColWidth="0" defaultRowHeight="15.5" zeroHeight="1" x14ac:dyDescent="0.35"/>
  <cols>
    <col min="1" max="1" width="4.23046875" style="30" customWidth="1"/>
    <col min="2" max="2" width="15.3046875" style="30" customWidth="1"/>
    <col min="3" max="3" width="23.4609375" style="30" customWidth="1"/>
    <col min="4" max="4" width="7.69140625" style="30" customWidth="1"/>
    <col min="5" max="5" width="7.07421875" style="30" customWidth="1"/>
    <col min="6" max="6" width="11.4609375" style="30" customWidth="1"/>
    <col min="7" max="7" width="10.4609375" style="30" customWidth="1"/>
    <col min="8" max="9" width="8.69140625" style="30" bestFit="1" customWidth="1"/>
    <col min="10" max="10" width="15.07421875" style="30" customWidth="1"/>
    <col min="11" max="11" width="9.69140625" style="30" customWidth="1"/>
    <col min="12" max="12" width="11.23046875" style="30" customWidth="1"/>
    <col min="13" max="13" width="8.69140625" style="30" bestFit="1" customWidth="1"/>
    <col min="14" max="17" width="8.69140625" style="30" hidden="1" customWidth="1"/>
    <col min="18" max="18" width="10.07421875" style="30" hidden="1" customWidth="1"/>
    <col min="19" max="22" width="8.69140625" style="30" hidden="1" customWidth="1"/>
    <col min="23" max="24" width="8.3046875" style="30" hidden="1" customWidth="1"/>
    <col min="25" max="25" width="6.69140625" style="30" hidden="1" customWidth="1"/>
    <col min="26" max="26" width="7.23046875" style="30" hidden="1" customWidth="1"/>
    <col min="27" max="28" width="8.69140625" style="30" hidden="1" customWidth="1"/>
    <col min="29" max="29" width="7.53515625" style="30" hidden="1" customWidth="1"/>
    <col min="30" max="30" width="4.765625" style="30" hidden="1" customWidth="1"/>
    <col min="31" max="16384" width="9.23046875" style="30" hidden="1"/>
  </cols>
  <sheetData>
    <row r="1" spans="1:26" x14ac:dyDescent="0.35">
      <c r="A1" s="99"/>
      <c r="B1" s="100"/>
      <c r="C1" s="100"/>
      <c r="D1" s="100"/>
      <c r="E1" s="100"/>
      <c r="F1" s="100"/>
      <c r="G1" s="100"/>
      <c r="H1" s="100"/>
      <c r="I1" s="104"/>
      <c r="J1" s="105"/>
      <c r="K1" s="105"/>
      <c r="L1" s="105"/>
      <c r="M1" s="105"/>
      <c r="N1" s="16"/>
      <c r="O1" s="16"/>
      <c r="P1" s="16"/>
      <c r="Q1" s="16"/>
      <c r="R1" s="16"/>
      <c r="S1" s="16"/>
      <c r="T1" s="16"/>
      <c r="U1" s="16"/>
      <c r="V1" s="16"/>
      <c r="W1" s="16"/>
      <c r="X1" s="16"/>
      <c r="Y1" s="16"/>
      <c r="Z1" s="16"/>
    </row>
    <row r="2" spans="1:26" ht="39" x14ac:dyDescent="0.35">
      <c r="A2" s="101"/>
      <c r="B2" s="361" t="s">
        <v>55</v>
      </c>
      <c r="C2" s="425" t="s">
        <v>1</v>
      </c>
      <c r="D2" s="426"/>
      <c r="E2" s="106" t="s">
        <v>2</v>
      </c>
      <c r="F2" s="52" t="s">
        <v>4</v>
      </c>
      <c r="G2" s="107" t="s">
        <v>133</v>
      </c>
      <c r="H2" s="106" t="s">
        <v>3</v>
      </c>
      <c r="I2" s="101"/>
      <c r="J2" s="105"/>
      <c r="K2" s="105"/>
      <c r="L2" s="105"/>
      <c r="M2" s="105"/>
    </row>
    <row r="3" spans="1:26" ht="30" customHeight="1" x14ac:dyDescent="0.35">
      <c r="A3" s="102"/>
      <c r="B3" s="361"/>
      <c r="C3" s="427" t="s">
        <v>65</v>
      </c>
      <c r="D3" s="428"/>
      <c r="E3" s="75">
        <v>1</v>
      </c>
      <c r="F3" s="39" t="s">
        <v>18</v>
      </c>
      <c r="G3" s="76">
        <f>K7</f>
        <v>3</v>
      </c>
      <c r="H3" s="79" t="s">
        <v>196</v>
      </c>
      <c r="I3" s="101"/>
      <c r="J3" s="105"/>
      <c r="K3" s="105"/>
      <c r="L3" s="105"/>
      <c r="M3" s="105"/>
    </row>
    <row r="4" spans="1:26" x14ac:dyDescent="0.35">
      <c r="A4" s="103"/>
      <c r="B4" s="104"/>
      <c r="C4" s="104"/>
      <c r="D4" s="104"/>
      <c r="E4" s="104"/>
      <c r="F4" s="104"/>
      <c r="G4" s="104"/>
      <c r="H4" s="104"/>
      <c r="I4" s="104"/>
      <c r="J4" s="104"/>
      <c r="K4" s="104"/>
      <c r="L4" s="104"/>
      <c r="M4" s="104"/>
    </row>
    <row r="5" spans="1:26" x14ac:dyDescent="0.35">
      <c r="A5" s="2"/>
      <c r="B5" s="2"/>
      <c r="C5" s="2"/>
      <c r="D5" s="2"/>
      <c r="E5" s="2"/>
      <c r="F5" s="2"/>
      <c r="G5" s="2"/>
      <c r="H5" s="2"/>
    </row>
    <row r="6" spans="1:26" x14ac:dyDescent="0.35">
      <c r="A6" s="2"/>
      <c r="B6" s="2"/>
      <c r="C6" s="2"/>
      <c r="D6" s="2"/>
      <c r="E6" s="2"/>
      <c r="F6" s="2"/>
      <c r="G6" s="2"/>
      <c r="H6" s="2"/>
      <c r="I6" s="56"/>
      <c r="J6" s="56" t="s">
        <v>179</v>
      </c>
      <c r="K6" s="56" t="s">
        <v>180</v>
      </c>
    </row>
    <row r="7" spans="1:26" ht="23" x14ac:dyDescent="0.35">
      <c r="A7" s="2"/>
      <c r="B7" s="2"/>
      <c r="C7" s="2"/>
      <c r="D7" s="2"/>
      <c r="E7" s="2"/>
      <c r="F7" s="2"/>
      <c r="G7" s="2"/>
      <c r="H7" s="2"/>
      <c r="I7" s="56" t="s">
        <v>133</v>
      </c>
      <c r="J7" s="57">
        <f>(J35-J31)/J31</f>
        <v>-0.26670528956364536</v>
      </c>
      <c r="K7" s="81">
        <f>IF(J7="No data",0,IF(J7&gt;0.05,1,IF(J7&lt;-0.05,3,2)))</f>
        <v>3</v>
      </c>
    </row>
    <row r="8" spans="1:26" x14ac:dyDescent="0.35">
      <c r="A8" s="18"/>
      <c r="B8" s="82"/>
      <c r="C8" s="83"/>
      <c r="D8" s="2"/>
      <c r="E8" s="2"/>
      <c r="F8" s="2"/>
      <c r="G8" s="2"/>
      <c r="H8" s="2"/>
      <c r="X8" s="2"/>
      <c r="Y8" s="2"/>
      <c r="Z8" s="2"/>
    </row>
    <row r="9" spans="1:26" ht="47.5" customHeight="1" x14ac:dyDescent="0.35">
      <c r="A9" s="18"/>
      <c r="B9" s="2"/>
      <c r="C9" s="2"/>
      <c r="D9" s="2"/>
      <c r="E9" s="2"/>
      <c r="F9" s="2"/>
      <c r="G9" s="2"/>
      <c r="H9" s="2"/>
      <c r="I9" s="56" t="s">
        <v>50</v>
      </c>
      <c r="J9" s="128" t="s">
        <v>219</v>
      </c>
      <c r="K9" s="56" t="s">
        <v>199</v>
      </c>
      <c r="L9" s="56" t="s">
        <v>68</v>
      </c>
      <c r="X9" s="2"/>
      <c r="Y9" s="2"/>
      <c r="Z9" s="2"/>
    </row>
    <row r="10" spans="1:26" x14ac:dyDescent="0.35">
      <c r="A10" s="18"/>
      <c r="B10" s="2"/>
      <c r="C10" s="2"/>
      <c r="D10" s="2"/>
      <c r="E10" s="2"/>
      <c r="F10" s="2"/>
      <c r="G10" s="2"/>
      <c r="H10" s="2"/>
      <c r="I10" s="193" t="s">
        <v>24</v>
      </c>
      <c r="J10" s="254">
        <v>3523.4079706972711</v>
      </c>
      <c r="K10" s="119"/>
      <c r="L10" s="118"/>
      <c r="X10" s="2"/>
      <c r="Y10" s="2"/>
      <c r="Z10" s="2"/>
    </row>
    <row r="11" spans="1:26" x14ac:dyDescent="0.35">
      <c r="A11" s="18"/>
      <c r="B11" s="2"/>
      <c r="C11" s="2"/>
      <c r="D11" s="2"/>
      <c r="E11" s="2"/>
      <c r="F11" s="2"/>
      <c r="G11" s="2"/>
      <c r="H11" s="2"/>
      <c r="I11" s="193" t="s">
        <v>25</v>
      </c>
      <c r="J11" s="254">
        <v>3523.4079706972711</v>
      </c>
      <c r="K11" s="120">
        <f t="shared" ref="K11:K35" si="0">1-(J11/$J$10)</f>
        <v>0</v>
      </c>
      <c r="L11" s="120"/>
      <c r="X11" s="2"/>
      <c r="Y11" s="2"/>
      <c r="Z11" s="2"/>
    </row>
    <row r="12" spans="1:26" x14ac:dyDescent="0.35">
      <c r="A12" s="18"/>
      <c r="B12" s="2"/>
      <c r="C12" s="2"/>
      <c r="D12" s="2"/>
      <c r="E12" s="2"/>
      <c r="F12" s="2"/>
      <c r="G12" s="2"/>
      <c r="H12" s="2"/>
      <c r="I12" s="193" t="s">
        <v>26</v>
      </c>
      <c r="J12" s="254">
        <v>3984.8453475083888</v>
      </c>
      <c r="K12" s="120">
        <f t="shared" si="0"/>
        <v>-0.13096336860468671</v>
      </c>
      <c r="L12" s="120">
        <f t="shared" ref="L12:L35" si="1">(J12-J11)/J11</f>
        <v>0.13096336860468666</v>
      </c>
      <c r="X12" s="2"/>
      <c r="Y12" s="2"/>
      <c r="Z12" s="2"/>
    </row>
    <row r="13" spans="1:26" x14ac:dyDescent="0.35">
      <c r="A13" s="18"/>
      <c r="B13" s="2"/>
      <c r="C13" s="2"/>
      <c r="D13" s="2"/>
      <c r="E13" s="2"/>
      <c r="F13" s="2"/>
      <c r="G13" s="2"/>
      <c r="H13" s="2"/>
      <c r="I13" s="193" t="s">
        <v>27</v>
      </c>
      <c r="J13" s="254">
        <v>2873.3471339754046</v>
      </c>
      <c r="K13" s="120">
        <f t="shared" si="0"/>
        <v>0.18449774823924847</v>
      </c>
      <c r="L13" s="120">
        <f t="shared" si="1"/>
        <v>-0.27893133022790273</v>
      </c>
      <c r="X13" s="2"/>
      <c r="Y13" s="2"/>
      <c r="Z13" s="2"/>
    </row>
    <row r="14" spans="1:26" x14ac:dyDescent="0.35">
      <c r="A14" s="18"/>
      <c r="B14" s="2"/>
      <c r="C14" s="2"/>
      <c r="D14" s="2"/>
      <c r="E14" s="2"/>
      <c r="F14" s="2"/>
      <c r="G14" s="2"/>
      <c r="H14" s="2"/>
      <c r="I14" s="193" t="s">
        <v>28</v>
      </c>
      <c r="J14" s="254">
        <v>3373.6658955303351</v>
      </c>
      <c r="K14" s="120">
        <f t="shared" si="0"/>
        <v>4.2499215649246191E-2</v>
      </c>
      <c r="L14" s="120">
        <f t="shared" si="1"/>
        <v>0.17412402269081809</v>
      </c>
      <c r="X14" s="2"/>
      <c r="Y14" s="2"/>
      <c r="Z14" s="2"/>
    </row>
    <row r="15" spans="1:26" x14ac:dyDescent="0.35">
      <c r="A15" s="18"/>
      <c r="B15" s="2"/>
      <c r="C15" s="2"/>
      <c r="D15" s="2"/>
      <c r="E15" s="2"/>
      <c r="F15" s="2"/>
      <c r="G15" s="2"/>
      <c r="H15" s="2"/>
      <c r="I15" s="193" t="s">
        <v>29</v>
      </c>
      <c r="J15" s="254">
        <v>2946.023227958633</v>
      </c>
      <c r="K15" s="120">
        <f t="shared" si="0"/>
        <v>0.1638711008036845</v>
      </c>
      <c r="L15" s="120">
        <f t="shared" si="1"/>
        <v>-0.12675904514975017</v>
      </c>
      <c r="X15" s="2"/>
      <c r="Y15" s="2"/>
      <c r="Z15" s="2"/>
    </row>
    <row r="16" spans="1:26" x14ac:dyDescent="0.35">
      <c r="A16" s="18"/>
      <c r="B16" s="2"/>
      <c r="C16" s="2"/>
      <c r="D16" s="2"/>
      <c r="E16" s="2"/>
      <c r="F16" s="2"/>
      <c r="G16" s="2"/>
      <c r="H16" s="2"/>
      <c r="I16" s="193" t="s">
        <v>30</v>
      </c>
      <c r="J16" s="254">
        <v>2907.9133856186186</v>
      </c>
      <c r="K16" s="120">
        <f t="shared" si="0"/>
        <v>0.17468728861303229</v>
      </c>
      <c r="L16" s="120">
        <f t="shared" si="1"/>
        <v>-1.2936029145439435E-2</v>
      </c>
      <c r="X16" s="2"/>
      <c r="Y16" s="2"/>
      <c r="Z16" s="2"/>
    </row>
    <row r="17" spans="1:30" x14ac:dyDescent="0.35">
      <c r="A17" s="18"/>
      <c r="B17" s="2"/>
      <c r="C17" s="2"/>
      <c r="D17" s="2"/>
      <c r="E17" s="2"/>
      <c r="F17" s="2"/>
      <c r="G17" s="2"/>
      <c r="H17" s="2"/>
      <c r="I17" s="193" t="s">
        <v>31</v>
      </c>
      <c r="J17" s="254">
        <v>3533.2005640713428</v>
      </c>
      <c r="K17" s="120">
        <f t="shared" si="0"/>
        <v>-2.7792959133636774E-3</v>
      </c>
      <c r="L17" s="120">
        <f t="shared" si="1"/>
        <v>0.21502950588045214</v>
      </c>
      <c r="X17" s="2"/>
      <c r="Y17" s="2"/>
      <c r="Z17" s="2"/>
    </row>
    <row r="18" spans="1:30" x14ac:dyDescent="0.35">
      <c r="A18" s="18"/>
      <c r="B18" s="2"/>
      <c r="C18" s="2"/>
      <c r="D18" s="2"/>
      <c r="E18" s="2"/>
      <c r="F18" s="2"/>
      <c r="G18" s="2"/>
      <c r="H18" s="2"/>
      <c r="I18" s="193" t="s">
        <v>32</v>
      </c>
      <c r="J18" s="254">
        <v>3202.179288413693</v>
      </c>
      <c r="K18" s="120">
        <f t="shared" si="0"/>
        <v>9.1169880114679969E-2</v>
      </c>
      <c r="L18" s="120">
        <f t="shared" si="1"/>
        <v>-9.3688787164748613E-2</v>
      </c>
      <c r="X18" s="2"/>
      <c r="Y18" s="2"/>
      <c r="Z18" s="2"/>
    </row>
    <row r="19" spans="1:30" x14ac:dyDescent="0.35">
      <c r="A19" s="18"/>
      <c r="B19" s="2"/>
      <c r="C19" s="2"/>
      <c r="D19" s="2"/>
      <c r="E19" s="2"/>
      <c r="F19" s="2"/>
      <c r="G19" s="2"/>
      <c r="H19" s="2"/>
      <c r="I19" s="193" t="s">
        <v>33</v>
      </c>
      <c r="J19" s="254">
        <v>3445.0515232514622</v>
      </c>
      <c r="K19" s="120">
        <f t="shared" si="0"/>
        <v>2.2238823348720071E-2</v>
      </c>
      <c r="L19" s="120">
        <f t="shared" si="1"/>
        <v>7.5845920219565238E-2</v>
      </c>
      <c r="X19" s="2"/>
      <c r="Y19" s="2"/>
      <c r="Z19" s="2"/>
    </row>
    <row r="20" spans="1:30" x14ac:dyDescent="0.35">
      <c r="A20" s="18"/>
      <c r="B20" s="2"/>
      <c r="C20" s="2"/>
      <c r="D20" s="2"/>
      <c r="E20" s="2"/>
      <c r="F20" s="2"/>
      <c r="G20" s="2"/>
      <c r="H20" s="2"/>
      <c r="I20" s="193" t="s">
        <v>34</v>
      </c>
      <c r="J20" s="254">
        <v>3646.607573178248</v>
      </c>
      <c r="K20" s="120">
        <f t="shared" si="0"/>
        <v>-3.4966033881281167E-2</v>
      </c>
      <c r="L20" s="120">
        <f t="shared" si="1"/>
        <v>5.850596096065231E-2</v>
      </c>
      <c r="X20" s="2"/>
      <c r="Y20" s="2"/>
      <c r="Z20" s="2"/>
    </row>
    <row r="21" spans="1:30" x14ac:dyDescent="0.35">
      <c r="A21" s="18"/>
      <c r="B21" s="2"/>
      <c r="C21" s="2"/>
      <c r="D21" s="2"/>
      <c r="E21" s="2"/>
      <c r="F21" s="2"/>
      <c r="G21" s="2"/>
      <c r="H21" s="2"/>
      <c r="I21" s="193" t="s">
        <v>35</v>
      </c>
      <c r="J21" s="254">
        <v>3490.8728219146842</v>
      </c>
      <c r="K21" s="120">
        <f t="shared" si="0"/>
        <v>9.2339998811288293E-3</v>
      </c>
      <c r="L21" s="120">
        <f t="shared" si="1"/>
        <v>-4.2706748159312122E-2</v>
      </c>
      <c r="X21" s="2"/>
      <c r="Y21" s="2"/>
      <c r="Z21" s="2"/>
    </row>
    <row r="22" spans="1:30" x14ac:dyDescent="0.35">
      <c r="A22" s="18"/>
      <c r="B22" s="2"/>
      <c r="C22" s="2"/>
      <c r="D22" s="2"/>
      <c r="E22" s="2"/>
      <c r="F22" s="2"/>
      <c r="G22" s="2"/>
      <c r="H22" s="2"/>
      <c r="I22" s="193" t="s">
        <v>36</v>
      </c>
      <c r="J22" s="254">
        <v>3616.9920565578323</v>
      </c>
      <c r="K22" s="120">
        <f t="shared" si="0"/>
        <v>-2.6560672689299958E-2</v>
      </c>
      <c r="L22" s="120">
        <f t="shared" si="1"/>
        <v>3.6128281113940383E-2</v>
      </c>
      <c r="X22" s="2"/>
      <c r="Y22" s="2"/>
      <c r="Z22" s="2"/>
    </row>
    <row r="23" spans="1:30" x14ac:dyDescent="0.35">
      <c r="A23" s="18"/>
      <c r="B23" s="2"/>
      <c r="C23" s="2"/>
      <c r="D23" s="2"/>
      <c r="E23" s="2"/>
      <c r="F23" s="2"/>
      <c r="G23" s="2"/>
      <c r="H23" s="2"/>
      <c r="I23" s="193" t="s">
        <v>37</v>
      </c>
      <c r="J23" s="254">
        <v>3272.0369957745638</v>
      </c>
      <c r="K23" s="120">
        <f t="shared" si="0"/>
        <v>7.1343136251395212E-2</v>
      </c>
      <c r="L23" s="120">
        <f t="shared" si="1"/>
        <v>-9.5370699019878519E-2</v>
      </c>
      <c r="X23" s="2"/>
      <c r="Y23" s="2"/>
      <c r="Z23" s="2"/>
    </row>
    <row r="24" spans="1:30" x14ac:dyDescent="0.35">
      <c r="A24" s="18"/>
      <c r="B24" s="2"/>
      <c r="C24" s="2"/>
      <c r="D24" s="2"/>
      <c r="E24" s="2"/>
      <c r="F24" s="2"/>
      <c r="G24" s="2"/>
      <c r="H24" s="2"/>
      <c r="I24" s="193" t="s">
        <v>38</v>
      </c>
      <c r="J24" s="254">
        <v>3561.408527291027</v>
      </c>
      <c r="K24" s="120">
        <f t="shared" si="0"/>
        <v>-1.0785170752235063E-2</v>
      </c>
      <c r="L24" s="120">
        <f t="shared" si="1"/>
        <v>8.8437732180336334E-2</v>
      </c>
    </row>
    <row r="25" spans="1:30" x14ac:dyDescent="0.35">
      <c r="A25" s="18"/>
      <c r="B25" s="2"/>
      <c r="C25" s="2"/>
      <c r="D25" s="2"/>
      <c r="E25" s="2"/>
      <c r="F25" s="2"/>
      <c r="G25" s="2"/>
      <c r="H25" s="2"/>
      <c r="I25" s="193" t="s">
        <v>39</v>
      </c>
      <c r="J25" s="254">
        <v>3349.9925939881909</v>
      </c>
      <c r="K25" s="120">
        <f t="shared" si="0"/>
        <v>4.9218080378799267E-2</v>
      </c>
      <c r="L25" s="120">
        <f t="shared" si="1"/>
        <v>-5.9363010921875015E-2</v>
      </c>
    </row>
    <row r="26" spans="1:30" x14ac:dyDescent="0.35">
      <c r="A26" s="18"/>
      <c r="B26" s="2"/>
      <c r="C26" s="2"/>
      <c r="D26" s="2"/>
      <c r="E26" s="2"/>
      <c r="F26" s="2"/>
      <c r="G26" s="2"/>
      <c r="H26" s="2"/>
      <c r="I26" s="193" t="s">
        <v>40</v>
      </c>
      <c r="J26" s="254">
        <v>3449.8251890506795</v>
      </c>
      <c r="K26" s="120">
        <f t="shared" si="0"/>
        <v>2.0883980015527381E-2</v>
      </c>
      <c r="L26" s="120">
        <f t="shared" si="1"/>
        <v>2.9800840527721008E-2</v>
      </c>
    </row>
    <row r="27" spans="1:30" x14ac:dyDescent="0.35">
      <c r="A27" s="18"/>
      <c r="B27" s="2"/>
      <c r="C27" s="2"/>
      <c r="D27" s="2"/>
      <c r="E27" s="2"/>
      <c r="F27" s="2"/>
      <c r="G27" s="2"/>
      <c r="H27" s="2"/>
      <c r="I27" s="193" t="s">
        <v>41</v>
      </c>
      <c r="J27" s="254">
        <v>2782.7788675181787</v>
      </c>
      <c r="K27" s="120">
        <f t="shared" si="0"/>
        <v>0.21020248274925835</v>
      </c>
      <c r="L27" s="120">
        <f t="shared" si="1"/>
        <v>-0.19335655721038378</v>
      </c>
    </row>
    <row r="28" spans="1:30" x14ac:dyDescent="0.35">
      <c r="A28" s="18"/>
      <c r="B28" s="2"/>
      <c r="C28" s="2"/>
      <c r="D28" s="2"/>
      <c r="E28" s="2"/>
      <c r="F28" s="2"/>
      <c r="G28" s="2"/>
      <c r="H28" s="2"/>
      <c r="I28" s="193" t="s">
        <v>42</v>
      </c>
      <c r="J28" s="254">
        <v>3358.7292388394089</v>
      </c>
      <c r="K28" s="120">
        <f t="shared" si="0"/>
        <v>4.6738479684279355E-2</v>
      </c>
      <c r="L28" s="120">
        <f t="shared" si="1"/>
        <v>0.20696950736689027</v>
      </c>
      <c r="M28" s="2"/>
      <c r="N28" s="2"/>
      <c r="O28" s="2"/>
      <c r="P28" s="2"/>
      <c r="Q28" s="2"/>
      <c r="R28" s="2"/>
      <c r="S28" s="2"/>
      <c r="T28" s="2"/>
      <c r="U28" s="2"/>
      <c r="V28" s="2"/>
      <c r="W28" s="2"/>
      <c r="X28" s="2"/>
      <c r="Y28" s="2"/>
      <c r="Z28" s="2"/>
      <c r="AA28" s="2"/>
      <c r="AB28" s="2"/>
      <c r="AC28" s="2"/>
      <c r="AD28" s="5"/>
    </row>
    <row r="29" spans="1:30" x14ac:dyDescent="0.35">
      <c r="I29" s="193" t="s">
        <v>43</v>
      </c>
      <c r="J29" s="254">
        <v>2354.8061810192194</v>
      </c>
      <c r="K29" s="120">
        <f t="shared" si="0"/>
        <v>0.33166803259708499</v>
      </c>
      <c r="L29" s="120">
        <f t="shared" si="1"/>
        <v>-0.29889966902098064</v>
      </c>
    </row>
    <row r="30" spans="1:30" ht="16" thickBot="1" x14ac:dyDescent="0.4">
      <c r="I30" s="194" t="s">
        <v>44</v>
      </c>
      <c r="J30" s="255">
        <v>2406.1957835440435</v>
      </c>
      <c r="K30" s="195">
        <f t="shared" si="0"/>
        <v>0.31708283469998932</v>
      </c>
      <c r="L30" s="195">
        <f t="shared" si="1"/>
        <v>2.1823283350896165E-2</v>
      </c>
    </row>
    <row r="31" spans="1:30" x14ac:dyDescent="0.35">
      <c r="I31" s="196" t="s">
        <v>45</v>
      </c>
      <c r="J31" s="256">
        <v>2359.1454184165191</v>
      </c>
      <c r="K31" s="265">
        <f t="shared" si="0"/>
        <v>0.33043648704987982</v>
      </c>
      <c r="L31" s="197">
        <f t="shared" si="1"/>
        <v>-1.9553839072157606E-2</v>
      </c>
    </row>
    <row r="32" spans="1:30" x14ac:dyDescent="0.35">
      <c r="I32" s="198" t="s">
        <v>46</v>
      </c>
      <c r="J32" s="254">
        <v>2231.3579464433305</v>
      </c>
      <c r="K32" s="120">
        <f t="shared" si="0"/>
        <v>0.36670463227630379</v>
      </c>
      <c r="L32" s="199">
        <f t="shared" si="1"/>
        <v>-5.4166848289903514E-2</v>
      </c>
    </row>
    <row r="33" spans="2:12" x14ac:dyDescent="0.35">
      <c r="I33" s="198" t="s">
        <v>47</v>
      </c>
      <c r="J33" s="254">
        <v>2279.2319132344355</v>
      </c>
      <c r="K33" s="120">
        <f t="shared" si="0"/>
        <v>0.35311722849301985</v>
      </c>
      <c r="L33" s="199">
        <f t="shared" si="1"/>
        <v>2.1455081587162476E-2</v>
      </c>
    </row>
    <row r="34" spans="2:12" x14ac:dyDescent="0.35">
      <c r="I34" s="198" t="s">
        <v>48</v>
      </c>
      <c r="J34" s="254">
        <v>2164.4388028620951</v>
      </c>
      <c r="K34" s="120">
        <f t="shared" si="0"/>
        <v>0.38569736435211632</v>
      </c>
      <c r="L34" s="199">
        <f t="shared" si="1"/>
        <v>-5.0364822335888855E-2</v>
      </c>
    </row>
    <row r="35" spans="2:12" ht="16" thickBot="1" x14ac:dyDescent="0.4">
      <c r="I35" s="200" t="s">
        <v>49</v>
      </c>
      <c r="J35" s="257">
        <v>1729.948856474994</v>
      </c>
      <c r="K35" s="266">
        <f t="shared" si="0"/>
        <v>0.50901261765249317</v>
      </c>
      <c r="L35" s="201">
        <f t="shared" si="1"/>
        <v>-0.20074023151523779</v>
      </c>
    </row>
    <row r="36" spans="2:12" x14ac:dyDescent="0.35"/>
    <row r="37" spans="2:12" x14ac:dyDescent="0.35">
      <c r="B37" s="268"/>
    </row>
    <row r="38" spans="2:12" x14ac:dyDescent="0.35">
      <c r="B38" s="358" t="s">
        <v>252</v>
      </c>
      <c r="C38" s="359"/>
      <c r="D38" s="359"/>
      <c r="E38" s="359"/>
      <c r="F38" s="359"/>
      <c r="G38" s="359"/>
      <c r="H38" s="359"/>
      <c r="I38" s="359"/>
    </row>
    <row r="39" spans="2:12" x14ac:dyDescent="0.35">
      <c r="B39" s="360" t="s">
        <v>208</v>
      </c>
      <c r="C39" s="357"/>
      <c r="D39" s="357"/>
      <c r="E39" s="357"/>
      <c r="F39" s="357"/>
      <c r="G39" s="357"/>
      <c r="H39" s="357"/>
      <c r="I39" s="357"/>
    </row>
    <row r="40" spans="2:12" x14ac:dyDescent="0.35"/>
    <row r="41" spans="2:12" x14ac:dyDescent="0.35">
      <c r="B41" s="359" t="s">
        <v>6</v>
      </c>
      <c r="C41" s="359"/>
      <c r="D41" s="359"/>
      <c r="E41" s="359"/>
      <c r="F41" s="359"/>
      <c r="G41" s="359"/>
      <c r="H41" s="359"/>
      <c r="I41" s="359"/>
    </row>
    <row r="42" spans="2:12" x14ac:dyDescent="0.35">
      <c r="B42" s="418"/>
      <c r="C42" s="419"/>
      <c r="D42" s="419"/>
      <c r="E42" s="419"/>
      <c r="F42" s="419"/>
      <c r="G42" s="419"/>
      <c r="H42" s="419"/>
      <c r="I42" s="420"/>
    </row>
    <row r="43" spans="2:12" x14ac:dyDescent="0.35">
      <c r="B43" s="421"/>
      <c r="C43" s="421"/>
      <c r="D43" s="421"/>
      <c r="E43" s="421"/>
      <c r="F43" s="421"/>
      <c r="G43" s="421"/>
      <c r="H43" s="421"/>
      <c r="I43" s="421"/>
    </row>
    <row r="44" spans="2:12" x14ac:dyDescent="0.35"/>
    <row r="45" spans="2:12" x14ac:dyDescent="0.35">
      <c r="B45" s="346" t="s">
        <v>7</v>
      </c>
      <c r="C45" s="347"/>
      <c r="D45" s="347"/>
      <c r="E45" s="347"/>
      <c r="F45" s="347"/>
      <c r="G45" s="347"/>
      <c r="H45" s="347"/>
      <c r="I45" s="348"/>
    </row>
    <row r="46" spans="2:12" ht="43.5" customHeight="1" x14ac:dyDescent="0.35">
      <c r="B46" s="349" t="s">
        <v>250</v>
      </c>
      <c r="C46" s="350"/>
      <c r="D46" s="350"/>
      <c r="E46" s="350"/>
      <c r="F46" s="350"/>
      <c r="G46" s="350"/>
      <c r="H46" s="350"/>
      <c r="I46" s="351"/>
    </row>
    <row r="47" spans="2:12" x14ac:dyDescent="0.35"/>
    <row r="48" spans="2:12" x14ac:dyDescent="0.35">
      <c r="B48" s="54" t="s">
        <v>174</v>
      </c>
      <c r="C48" s="353" t="s">
        <v>203</v>
      </c>
      <c r="D48" s="340"/>
      <c r="E48" s="340"/>
      <c r="F48" s="340"/>
      <c r="G48" s="340"/>
      <c r="H48" s="340"/>
      <c r="I48" s="340"/>
    </row>
    <row r="49" spans="2:9" x14ac:dyDescent="0.35">
      <c r="B49" s="54" t="s">
        <v>175</v>
      </c>
      <c r="C49" s="353">
        <v>44748</v>
      </c>
      <c r="D49" s="340"/>
      <c r="E49" s="340"/>
      <c r="F49" s="340"/>
      <c r="G49" s="340"/>
      <c r="H49" s="340"/>
      <c r="I49" s="340"/>
    </row>
    <row r="50" spans="2:9" x14ac:dyDescent="0.35">
      <c r="B50" s="55" t="s">
        <v>176</v>
      </c>
      <c r="C50" s="339" t="s">
        <v>204</v>
      </c>
      <c r="D50" s="340"/>
      <c r="E50" s="340"/>
      <c r="F50" s="340"/>
      <c r="G50" s="340"/>
      <c r="H50" s="340"/>
      <c r="I50" s="340"/>
    </row>
    <row r="51" spans="2:9" x14ac:dyDescent="0.35">
      <c r="B51" s="341" t="s">
        <v>177</v>
      </c>
      <c r="C51" s="342"/>
      <c r="D51" s="340"/>
      <c r="E51" s="340"/>
      <c r="F51" s="340"/>
      <c r="G51" s="340"/>
      <c r="H51" s="340"/>
      <c r="I51" s="340"/>
    </row>
    <row r="52" spans="2:9" x14ac:dyDescent="0.35">
      <c r="B52" s="341"/>
      <c r="C52" s="424"/>
      <c r="D52" s="340"/>
      <c r="E52" s="340"/>
      <c r="F52" s="340"/>
      <c r="G52" s="340"/>
      <c r="H52" s="340"/>
      <c r="I52" s="340"/>
    </row>
    <row r="53" spans="2:9" x14ac:dyDescent="0.35">
      <c r="B53" s="341"/>
      <c r="C53" s="345"/>
      <c r="D53" s="345"/>
      <c r="E53" s="345"/>
      <c r="F53" s="345"/>
      <c r="G53" s="345"/>
      <c r="H53" s="345"/>
      <c r="I53" s="345"/>
    </row>
    <row r="54" spans="2:9" x14ac:dyDescent="0.35"/>
    <row r="55" spans="2:9" x14ac:dyDescent="0.35"/>
    <row r="56" spans="2:9" x14ac:dyDescent="0.35"/>
  </sheetData>
  <mergeCells count="17">
    <mergeCell ref="B41:I41"/>
    <mergeCell ref="B2:B3"/>
    <mergeCell ref="C2:D2"/>
    <mergeCell ref="C3:D3"/>
    <mergeCell ref="B38:I38"/>
    <mergeCell ref="B39:I39"/>
    <mergeCell ref="B42:I42"/>
    <mergeCell ref="B43:I43"/>
    <mergeCell ref="B45:I45"/>
    <mergeCell ref="B46:I46"/>
    <mergeCell ref="C48:I48"/>
    <mergeCell ref="C49:I49"/>
    <mergeCell ref="C50:I50"/>
    <mergeCell ref="B51:B53"/>
    <mergeCell ref="C51:I51"/>
    <mergeCell ref="C52:I52"/>
    <mergeCell ref="C53:I53"/>
  </mergeCells>
  <conditionalFormatting sqref="C8">
    <cfRule type="iconSet" priority="30">
      <iconSet iconSet="3Flags" showValue="0">
        <cfvo type="percent" val="0"/>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K7">
    <cfRule type="iconSet" priority="1">
      <iconSet iconSet="4TrafficLights" showValue="0">
        <cfvo type="percent" val="0"/>
        <cfvo type="num" val="1"/>
        <cfvo type="num" val="2"/>
        <cfvo type="num" val="3"/>
      </iconSet>
    </cfRule>
  </conditionalFormatting>
  <hyperlinks>
    <hyperlink ref="C50" r:id="rId1" xr:uid="{D177DD12-1AD1-40C4-966A-A02B39ED796C}"/>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273B0-526C-41B1-97B2-C2D0FAD8E150}">
  <dimension ref="A1:T94"/>
  <sheetViews>
    <sheetView workbookViewId="0">
      <selection activeCell="T80" sqref="T80"/>
    </sheetView>
  </sheetViews>
  <sheetFormatPr defaultColWidth="0" defaultRowHeight="15.65" customHeight="1" zeroHeight="1" x14ac:dyDescent="0.35"/>
  <cols>
    <col min="1" max="20" width="8.84375" style="14" customWidth="1"/>
    <col min="21" max="16384" width="8.84375" style="14" hidden="1"/>
  </cols>
  <sheetData>
    <row r="1" spans="1:20" ht="35.25" customHeight="1" x14ac:dyDescent="0.35">
      <c r="A1" s="302" t="s">
        <v>142</v>
      </c>
      <c r="B1" s="303"/>
      <c r="C1" s="303"/>
      <c r="D1" s="303"/>
      <c r="E1" s="303"/>
      <c r="F1" s="303"/>
      <c r="G1" s="303"/>
      <c r="H1" s="303"/>
      <c r="I1" s="303"/>
      <c r="J1" s="303"/>
      <c r="K1" s="303"/>
      <c r="L1" s="303"/>
      <c r="M1" s="303"/>
      <c r="N1" s="303"/>
      <c r="O1" s="303"/>
      <c r="P1" s="303"/>
      <c r="Q1" s="303"/>
      <c r="R1" s="303"/>
      <c r="S1" s="303"/>
      <c r="T1" s="303"/>
    </row>
    <row r="2" spans="1:20" ht="30.75" customHeight="1" x14ac:dyDescent="0.35">
      <c r="A2" s="303"/>
      <c r="B2" s="303"/>
      <c r="C2" s="303"/>
      <c r="D2" s="303"/>
      <c r="E2" s="303"/>
      <c r="F2" s="303"/>
      <c r="G2" s="303"/>
      <c r="H2" s="303"/>
      <c r="I2" s="303"/>
      <c r="J2" s="303"/>
      <c r="K2" s="303"/>
      <c r="L2" s="303"/>
      <c r="M2" s="303"/>
      <c r="N2" s="303"/>
      <c r="O2" s="303"/>
      <c r="P2" s="303"/>
      <c r="Q2" s="303"/>
      <c r="R2" s="303"/>
      <c r="S2" s="303"/>
      <c r="T2" s="303"/>
    </row>
    <row r="3" spans="1:20" ht="15.5" x14ac:dyDescent="0.35"/>
    <row r="4" spans="1:20" ht="15.5" x14ac:dyDescent="0.35"/>
    <row r="5" spans="1:20" ht="15.5" x14ac:dyDescent="0.35">
      <c r="C5" s="40"/>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s="14" customFormat="1" ht="15" customHeight="1" x14ac:dyDescent="0.35"/>
    <row r="18" s="14" customFormat="1" ht="15.5" x14ac:dyDescent="0.35"/>
    <row r="19" s="14" customFormat="1" ht="15.5" x14ac:dyDescent="0.35"/>
    <row r="20" s="14" customFormat="1" ht="15.5" x14ac:dyDescent="0.35"/>
    <row r="21" s="14" customFormat="1" ht="15.5" x14ac:dyDescent="0.35"/>
    <row r="22" s="14" customFormat="1" ht="15.5" x14ac:dyDescent="0.35"/>
    <row r="23" s="14" customFormat="1" ht="15.5" x14ac:dyDescent="0.35"/>
    <row r="24" s="14" customFormat="1" ht="15.5" x14ac:dyDescent="0.35"/>
    <row r="25" s="14" customFormat="1" ht="15.5" x14ac:dyDescent="0.35"/>
    <row r="26" s="14" customFormat="1" ht="15.5" x14ac:dyDescent="0.35"/>
    <row r="27" s="14" customFormat="1" ht="15.5" x14ac:dyDescent="0.35"/>
    <row r="28" s="14" customFormat="1" ht="15.5" x14ac:dyDescent="0.35"/>
    <row r="29" s="14" customFormat="1" ht="15.5" x14ac:dyDescent="0.35"/>
    <row r="30" s="14" customFormat="1" ht="15.5" x14ac:dyDescent="0.35"/>
    <row r="31" s="14" customFormat="1" ht="15.5" x14ac:dyDescent="0.35"/>
    <row r="32" s="14" customFormat="1" ht="15.5" x14ac:dyDescent="0.35"/>
    <row r="33" spans="2:2" ht="15.5" x14ac:dyDescent="0.35"/>
    <row r="34" spans="2:2" ht="15.5" x14ac:dyDescent="0.35"/>
    <row r="35" spans="2:2" ht="15.5" x14ac:dyDescent="0.35"/>
    <row r="36" spans="2:2" ht="15.5" x14ac:dyDescent="0.35"/>
    <row r="37" spans="2:2" ht="15.5" x14ac:dyDescent="0.35">
      <c r="B37" s="267" t="s">
        <v>252</v>
      </c>
    </row>
    <row r="38" spans="2:2" ht="15.5" x14ac:dyDescent="0.35"/>
    <row r="39" spans="2:2" ht="15.5" x14ac:dyDescent="0.35"/>
    <row r="40" spans="2:2" ht="15.5" x14ac:dyDescent="0.35"/>
    <row r="41" spans="2:2" ht="15.5" x14ac:dyDescent="0.35"/>
    <row r="42" spans="2:2" ht="15.5" x14ac:dyDescent="0.35"/>
    <row r="43" spans="2:2" ht="15.5" x14ac:dyDescent="0.35"/>
    <row r="44" spans="2:2" ht="15.5" x14ac:dyDescent="0.35"/>
    <row r="45" spans="2:2" ht="15.5" x14ac:dyDescent="0.35"/>
    <row r="46" spans="2:2" ht="15.5" x14ac:dyDescent="0.35"/>
    <row r="47" spans="2:2" ht="15.5" x14ac:dyDescent="0.35"/>
    <row r="48" spans="2:2" ht="15.5" x14ac:dyDescent="0.35"/>
    <row r="49" s="14" customFormat="1" ht="15.5" x14ac:dyDescent="0.35"/>
    <row r="50" s="14" customFormat="1" ht="15.5" x14ac:dyDescent="0.35"/>
    <row r="51" s="14" customFormat="1" ht="15.5" x14ac:dyDescent="0.35"/>
    <row r="52" s="14" customFormat="1" ht="15.5" x14ac:dyDescent="0.35"/>
    <row r="53" s="14" customFormat="1" ht="15.5" x14ac:dyDescent="0.35"/>
    <row r="54" s="14" customFormat="1" ht="15.5" x14ac:dyDescent="0.35"/>
    <row r="55" s="14" customFormat="1" ht="15.5" x14ac:dyDescent="0.35"/>
    <row r="56" s="14" customFormat="1" ht="15.5" x14ac:dyDescent="0.35"/>
    <row r="57" s="14" customFormat="1" ht="15.5" x14ac:dyDescent="0.35"/>
    <row r="58" s="14" customFormat="1" ht="15.5" x14ac:dyDescent="0.35"/>
    <row r="59" s="14" customFormat="1" ht="15.5" x14ac:dyDescent="0.35"/>
    <row r="60" s="14" customFormat="1" ht="15.5" x14ac:dyDescent="0.35"/>
    <row r="61" s="14" customFormat="1" ht="15.5" x14ac:dyDescent="0.35"/>
    <row r="62" s="14" customFormat="1" ht="15.5" x14ac:dyDescent="0.35"/>
    <row r="63" s="14" customFormat="1" ht="15.5" x14ac:dyDescent="0.35"/>
    <row r="64" s="14" customFormat="1" ht="15.5" x14ac:dyDescent="0.35"/>
    <row r="65" s="14" customFormat="1" ht="15.5" x14ac:dyDescent="0.35"/>
    <row r="66" s="14" customFormat="1" ht="15.5" x14ac:dyDescent="0.35"/>
    <row r="67" s="14" customFormat="1" ht="15.5" x14ac:dyDescent="0.35"/>
    <row r="68" s="14" customFormat="1" ht="15.5" x14ac:dyDescent="0.35"/>
    <row r="69" s="14" customFormat="1" ht="15.5" x14ac:dyDescent="0.35"/>
    <row r="70" s="14" customFormat="1" ht="15.5" x14ac:dyDescent="0.35"/>
    <row r="71" s="14" customFormat="1" ht="15.5" x14ac:dyDescent="0.35"/>
    <row r="72" s="14" customFormat="1" ht="15.5" x14ac:dyDescent="0.35"/>
    <row r="73" s="14" customFormat="1" ht="15.5" x14ac:dyDescent="0.35"/>
    <row r="74" s="14" customFormat="1" ht="15.5" x14ac:dyDescent="0.35"/>
    <row r="75" s="14" customFormat="1" ht="15.5" x14ac:dyDescent="0.35"/>
    <row r="76" s="14" customFormat="1" ht="15.5" x14ac:dyDescent="0.35"/>
    <row r="77" s="14" customFormat="1" ht="15.5" x14ac:dyDescent="0.35"/>
    <row r="78" s="14" customFormat="1" ht="15.5" x14ac:dyDescent="0.35"/>
    <row r="79" s="14" customFormat="1" ht="15.5" x14ac:dyDescent="0.35"/>
    <row r="80" s="14" customFormat="1" ht="15.5" x14ac:dyDescent="0.35"/>
    <row r="81" s="14" customFormat="1" ht="15.5" x14ac:dyDescent="0.35"/>
    <row r="82" s="14" customFormat="1" ht="15.5" x14ac:dyDescent="0.35"/>
    <row r="83" s="14" customFormat="1" ht="15.5" x14ac:dyDescent="0.35"/>
    <row r="84" s="14" customFormat="1" ht="15.5" x14ac:dyDescent="0.35"/>
    <row r="85" s="14" customFormat="1" ht="15.5" x14ac:dyDescent="0.35"/>
    <row r="86" s="14" customFormat="1" ht="15.5" x14ac:dyDescent="0.35"/>
    <row r="87" s="14" customFormat="1" ht="15.5" x14ac:dyDescent="0.35"/>
    <row r="88" s="14" customFormat="1" ht="15.5" x14ac:dyDescent="0.35"/>
    <row r="89" s="14" customFormat="1" ht="15.5" x14ac:dyDescent="0.35"/>
    <row r="90" s="14" customFormat="1" ht="15.5" x14ac:dyDescent="0.35"/>
    <row r="91" s="14" customFormat="1" ht="15.5" x14ac:dyDescent="0.35"/>
    <row r="92" s="14" customFormat="1" ht="15.5" x14ac:dyDescent="0.35"/>
    <row r="93" s="14" customFormat="1" ht="15.5" x14ac:dyDescent="0.35"/>
    <row r="94" s="14" customFormat="1" ht="15.5" x14ac:dyDescent="0.35"/>
  </sheetData>
  <mergeCells count="1">
    <mergeCell ref="A1:T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8"/>
  <sheetViews>
    <sheetView zoomScale="75" zoomScaleNormal="75" workbookViewId="0">
      <selection activeCell="B39" sqref="B39:I39"/>
    </sheetView>
  </sheetViews>
  <sheetFormatPr defaultColWidth="0" defaultRowHeight="15.5" zeroHeight="1" x14ac:dyDescent="0.35"/>
  <cols>
    <col min="1" max="1" width="4.23046875" style="30" customWidth="1"/>
    <col min="2" max="2" width="15.84375" style="30" customWidth="1"/>
    <col min="3" max="3" width="23.4609375" style="30" customWidth="1"/>
    <col min="4" max="9" width="8.69140625" style="30" bestFit="1" customWidth="1"/>
    <col min="10" max="10" width="15.3046875" style="30" customWidth="1"/>
    <col min="11" max="11" width="13.53515625" style="30" customWidth="1"/>
    <col min="12" max="12" width="13.69140625" style="30" customWidth="1"/>
    <col min="13" max="13" width="8.69140625" style="30" bestFit="1" customWidth="1"/>
    <col min="14" max="28" width="8.69140625" style="30" hidden="1" customWidth="1"/>
    <col min="29" max="29" width="7.69140625" style="30" hidden="1" customWidth="1"/>
    <col min="30" max="30" width="4.765625" style="30" hidden="1" customWidth="1"/>
    <col min="31" max="16384" width="9.23046875" style="30" hidden="1"/>
  </cols>
  <sheetData>
    <row r="1" spans="1:31" x14ac:dyDescent="0.35">
      <c r="A1" s="99"/>
      <c r="B1" s="100"/>
      <c r="C1" s="100"/>
      <c r="D1" s="100"/>
      <c r="E1" s="100"/>
      <c r="F1" s="100"/>
      <c r="G1" s="100"/>
      <c r="H1" s="100"/>
      <c r="I1" s="104"/>
      <c r="J1" s="105"/>
      <c r="K1" s="105"/>
      <c r="L1" s="105"/>
      <c r="M1" s="105"/>
      <c r="N1" s="16"/>
      <c r="O1" s="16"/>
      <c r="P1" s="16"/>
      <c r="Q1" s="16"/>
      <c r="R1" s="16"/>
      <c r="S1" s="16"/>
      <c r="T1" s="16"/>
      <c r="Y1" s="16"/>
      <c r="Z1" s="16"/>
      <c r="AA1" s="2"/>
      <c r="AB1" s="2"/>
      <c r="AC1" s="2"/>
      <c r="AD1" s="2"/>
      <c r="AE1" s="2"/>
    </row>
    <row r="2" spans="1:31" ht="39" x14ac:dyDescent="0.35">
      <c r="A2" s="101"/>
      <c r="B2" s="361" t="s">
        <v>56</v>
      </c>
      <c r="C2" s="425" t="s">
        <v>1</v>
      </c>
      <c r="D2" s="426"/>
      <c r="E2" s="106" t="s">
        <v>2</v>
      </c>
      <c r="F2" s="52" t="s">
        <v>4</v>
      </c>
      <c r="G2" s="107" t="s">
        <v>133</v>
      </c>
      <c r="H2" s="106" t="s">
        <v>3</v>
      </c>
      <c r="I2" s="101"/>
      <c r="J2" s="105"/>
      <c r="K2" s="105"/>
      <c r="L2" s="105"/>
      <c r="M2" s="105"/>
      <c r="AA2" s="2"/>
      <c r="AB2" s="2"/>
      <c r="AC2" s="2"/>
      <c r="AD2" s="2"/>
      <c r="AE2" s="2"/>
    </row>
    <row r="3" spans="1:31" x14ac:dyDescent="0.35">
      <c r="A3" s="102"/>
      <c r="B3" s="361"/>
      <c r="C3" s="427" t="s">
        <v>70</v>
      </c>
      <c r="D3" s="428"/>
      <c r="E3" s="75">
        <v>1</v>
      </c>
      <c r="F3" s="39" t="s">
        <v>18</v>
      </c>
      <c r="G3" s="76">
        <f>K7</f>
        <v>3</v>
      </c>
      <c r="H3" s="79" t="s">
        <v>196</v>
      </c>
      <c r="I3" s="101"/>
      <c r="J3" s="105"/>
      <c r="K3" s="105"/>
      <c r="L3" s="105"/>
      <c r="M3" s="105"/>
      <c r="AA3" s="2"/>
      <c r="AB3" s="2"/>
      <c r="AC3" s="2"/>
      <c r="AD3" s="2"/>
      <c r="AE3" s="2"/>
    </row>
    <row r="4" spans="1:31" x14ac:dyDescent="0.35">
      <c r="A4" s="103"/>
      <c r="B4" s="104"/>
      <c r="C4" s="104"/>
      <c r="D4" s="104"/>
      <c r="E4" s="104"/>
      <c r="F4" s="104"/>
      <c r="G4" s="104"/>
      <c r="H4" s="104"/>
      <c r="I4" s="104"/>
      <c r="J4" s="104"/>
      <c r="K4" s="104"/>
      <c r="L4" s="104"/>
      <c r="M4" s="104"/>
      <c r="AA4" s="2"/>
      <c r="AB4" s="2"/>
      <c r="AC4" s="2"/>
      <c r="AD4" s="2"/>
      <c r="AE4" s="2"/>
    </row>
    <row r="5" spans="1:31" x14ac:dyDescent="0.35">
      <c r="A5" s="2"/>
      <c r="B5" s="2"/>
      <c r="C5" s="2"/>
      <c r="D5" s="2"/>
      <c r="E5" s="2"/>
      <c r="F5" s="2"/>
      <c r="G5" s="2"/>
      <c r="H5" s="2"/>
      <c r="AA5" s="2"/>
      <c r="AB5" s="2"/>
      <c r="AC5" s="2"/>
      <c r="AD5" s="2"/>
      <c r="AE5" s="2"/>
    </row>
    <row r="6" spans="1:31" x14ac:dyDescent="0.35">
      <c r="A6" s="2"/>
      <c r="B6" s="2"/>
      <c r="C6" s="2"/>
      <c r="D6" s="2"/>
      <c r="E6" s="2"/>
      <c r="F6" s="2"/>
      <c r="G6" s="2"/>
      <c r="H6" s="2"/>
      <c r="I6" s="56"/>
      <c r="J6" s="56" t="s">
        <v>179</v>
      </c>
      <c r="K6" s="56" t="s">
        <v>180</v>
      </c>
      <c r="AA6" s="2"/>
      <c r="AB6" s="2"/>
      <c r="AC6" s="2"/>
      <c r="AD6" s="2"/>
      <c r="AE6" s="2"/>
    </row>
    <row r="7" spans="1:31" ht="23" x14ac:dyDescent="0.35">
      <c r="A7" s="2"/>
      <c r="B7" s="2"/>
      <c r="C7" s="2"/>
      <c r="D7" s="2"/>
      <c r="E7" s="2"/>
      <c r="F7" s="2"/>
      <c r="G7" s="2"/>
      <c r="H7" s="2"/>
      <c r="I7" s="56" t="s">
        <v>133</v>
      </c>
      <c r="J7" s="57">
        <f>(J35-J31)/J31</f>
        <v>-7.5372387959053502E-2</v>
      </c>
      <c r="K7" s="81">
        <f>IF(J7="No data",0,IF(J7&gt;0.05,1,IF(J7&lt;-0.05,3,2)))</f>
        <v>3</v>
      </c>
      <c r="AA7" s="2"/>
      <c r="AB7" s="2"/>
      <c r="AC7" s="2"/>
      <c r="AD7" s="2"/>
      <c r="AE7" s="2"/>
    </row>
    <row r="8" spans="1:31" x14ac:dyDescent="0.35">
      <c r="A8" s="18"/>
      <c r="B8" s="82"/>
      <c r="C8" s="83"/>
      <c r="D8" s="2"/>
      <c r="E8" s="2"/>
      <c r="F8" s="2"/>
      <c r="G8" s="2"/>
      <c r="H8" s="2"/>
      <c r="Y8" s="2"/>
      <c r="Z8" s="2"/>
      <c r="AA8" s="2"/>
      <c r="AB8" s="2"/>
      <c r="AC8" s="2"/>
      <c r="AD8" s="2"/>
      <c r="AE8" s="2"/>
    </row>
    <row r="9" spans="1:31" ht="42.65" customHeight="1" x14ac:dyDescent="0.35">
      <c r="A9" s="18"/>
      <c r="B9" s="2"/>
      <c r="C9" s="2"/>
      <c r="D9" s="2"/>
      <c r="E9" s="2"/>
      <c r="F9" s="2"/>
      <c r="G9" s="2"/>
      <c r="H9" s="2"/>
      <c r="I9" s="56" t="s">
        <v>50</v>
      </c>
      <c r="J9" s="128" t="s">
        <v>220</v>
      </c>
      <c r="K9" s="56" t="s">
        <v>199</v>
      </c>
      <c r="L9" s="56" t="s">
        <v>68</v>
      </c>
      <c r="Y9" s="2"/>
      <c r="Z9" s="2"/>
      <c r="AA9" s="2"/>
      <c r="AB9" s="2"/>
      <c r="AC9" s="2"/>
      <c r="AD9" s="2"/>
      <c r="AE9" s="2"/>
    </row>
    <row r="10" spans="1:31" x14ac:dyDescent="0.35">
      <c r="A10" s="18"/>
      <c r="B10" s="2"/>
      <c r="C10" s="2"/>
      <c r="D10" s="2"/>
      <c r="E10" s="2"/>
      <c r="F10" s="2"/>
      <c r="G10" s="2"/>
      <c r="H10" s="2"/>
      <c r="I10" s="193" t="s">
        <v>24</v>
      </c>
      <c r="J10" s="254">
        <v>4631.8661836473566</v>
      </c>
      <c r="K10" s="119"/>
      <c r="L10" s="118"/>
      <c r="Y10" s="2"/>
      <c r="Z10" s="2"/>
      <c r="AA10" s="2"/>
      <c r="AB10" s="2"/>
      <c r="AC10" s="2"/>
      <c r="AD10" s="2"/>
      <c r="AE10" s="2"/>
    </row>
    <row r="11" spans="1:31" x14ac:dyDescent="0.35">
      <c r="A11" s="18"/>
      <c r="B11" s="2"/>
      <c r="C11" s="2"/>
      <c r="D11" s="2"/>
      <c r="E11" s="2"/>
      <c r="F11" s="2"/>
      <c r="G11" s="2"/>
      <c r="H11" s="2"/>
      <c r="I11" s="193" t="s">
        <v>25</v>
      </c>
      <c r="J11" s="254">
        <v>4631.8661836473575</v>
      </c>
      <c r="K11" s="120">
        <f t="shared" ref="K11:K35" si="0">1-(J11/$J$10)</f>
        <v>0</v>
      </c>
      <c r="L11" s="120"/>
      <c r="Y11" s="2"/>
      <c r="Z11" s="2"/>
      <c r="AA11" s="2"/>
      <c r="AB11" s="2"/>
      <c r="AC11" s="2"/>
      <c r="AD11" s="2"/>
      <c r="AE11" s="2"/>
    </row>
    <row r="12" spans="1:31" x14ac:dyDescent="0.35">
      <c r="A12" s="18"/>
      <c r="B12" s="2"/>
      <c r="C12" s="2"/>
      <c r="D12" s="2"/>
      <c r="E12" s="2"/>
      <c r="F12" s="2"/>
      <c r="G12" s="2"/>
      <c r="H12" s="2"/>
      <c r="I12" s="193" t="s">
        <v>26</v>
      </c>
      <c r="J12" s="254">
        <v>3795.887219160481</v>
      </c>
      <c r="K12" s="120">
        <f t="shared" si="0"/>
        <v>0.18048426516255378</v>
      </c>
      <c r="L12" s="120">
        <f t="shared" ref="L12:L35" si="1">(J12-J11)/J11</f>
        <v>-0.18048426516255395</v>
      </c>
      <c r="Y12" s="2"/>
      <c r="Z12" s="2"/>
      <c r="AA12" s="2"/>
      <c r="AB12" s="2"/>
      <c r="AC12" s="2"/>
      <c r="AD12" s="2"/>
      <c r="AE12" s="2"/>
    </row>
    <row r="13" spans="1:31" x14ac:dyDescent="0.35">
      <c r="A13" s="18"/>
      <c r="B13" s="2"/>
      <c r="C13" s="2"/>
      <c r="D13" s="2"/>
      <c r="E13" s="2"/>
      <c r="F13" s="2"/>
      <c r="G13" s="2"/>
      <c r="H13" s="2"/>
      <c r="I13" s="193" t="s">
        <v>27</v>
      </c>
      <c r="J13" s="254">
        <v>3619.7181396152519</v>
      </c>
      <c r="K13" s="120">
        <f t="shared" si="0"/>
        <v>0.21851841221265378</v>
      </c>
      <c r="L13" s="120">
        <f t="shared" si="1"/>
        <v>-4.6410514689683442E-2</v>
      </c>
      <c r="Y13" s="2"/>
      <c r="Z13" s="2"/>
      <c r="AA13" s="2"/>
      <c r="AB13" s="2"/>
      <c r="AC13" s="2"/>
      <c r="AD13" s="2"/>
      <c r="AE13" s="2"/>
    </row>
    <row r="14" spans="1:31" x14ac:dyDescent="0.35">
      <c r="A14" s="18"/>
      <c r="B14" s="2"/>
      <c r="C14" s="2"/>
      <c r="D14" s="2"/>
      <c r="E14" s="2"/>
      <c r="F14" s="2"/>
      <c r="G14" s="2"/>
      <c r="H14" s="2"/>
      <c r="I14" s="193" t="s">
        <v>28</v>
      </c>
      <c r="J14" s="254">
        <v>3697.0751634096268</v>
      </c>
      <c r="K14" s="120">
        <f t="shared" si="0"/>
        <v>0.20181736327745758</v>
      </c>
      <c r="L14" s="120">
        <f t="shared" si="1"/>
        <v>2.1371007578672253E-2</v>
      </c>
      <c r="Y14" s="2"/>
      <c r="Z14" s="2"/>
      <c r="AA14" s="2"/>
      <c r="AB14" s="2"/>
      <c r="AC14" s="2"/>
      <c r="AD14" s="2"/>
      <c r="AE14" s="2"/>
    </row>
    <row r="15" spans="1:31" x14ac:dyDescent="0.35">
      <c r="A15" s="18"/>
      <c r="B15" s="2"/>
      <c r="C15" s="2"/>
      <c r="D15" s="2"/>
      <c r="E15" s="2"/>
      <c r="F15" s="2"/>
      <c r="G15" s="2"/>
      <c r="H15" s="2"/>
      <c r="I15" s="193" t="s">
        <v>29</v>
      </c>
      <c r="J15" s="254">
        <v>4033.910278021604</v>
      </c>
      <c r="K15" s="120">
        <f t="shared" si="0"/>
        <v>0.12909610984376352</v>
      </c>
      <c r="L15" s="120">
        <f t="shared" si="1"/>
        <v>9.1108538432129418E-2</v>
      </c>
      <c r="Y15" s="2"/>
      <c r="Z15" s="2"/>
      <c r="AA15" s="2"/>
      <c r="AB15" s="2"/>
      <c r="AC15" s="2"/>
      <c r="AD15" s="2"/>
      <c r="AE15" s="2"/>
    </row>
    <row r="16" spans="1:31" x14ac:dyDescent="0.35">
      <c r="A16" s="18"/>
      <c r="B16" s="2"/>
      <c r="C16" s="2"/>
      <c r="D16" s="2"/>
      <c r="E16" s="2"/>
      <c r="F16" s="2"/>
      <c r="G16" s="2"/>
      <c r="H16" s="2"/>
      <c r="I16" s="193" t="s">
        <v>30</v>
      </c>
      <c r="J16" s="254">
        <v>3970.1353737940808</v>
      </c>
      <c r="K16" s="120">
        <f t="shared" si="0"/>
        <v>0.14286483754420487</v>
      </c>
      <c r="L16" s="120">
        <f t="shared" si="1"/>
        <v>-1.5809698241181756E-2</v>
      </c>
      <c r="Y16" s="2"/>
      <c r="Z16" s="2"/>
      <c r="AA16" s="2"/>
      <c r="AB16" s="2"/>
      <c r="AC16" s="2"/>
      <c r="AD16" s="2"/>
      <c r="AE16" s="2"/>
    </row>
    <row r="17" spans="1:31" x14ac:dyDescent="0.35">
      <c r="A17" s="18"/>
      <c r="B17" s="2"/>
      <c r="C17" s="2"/>
      <c r="D17" s="2"/>
      <c r="E17" s="2"/>
      <c r="F17" s="2"/>
      <c r="G17" s="2"/>
      <c r="H17" s="2"/>
      <c r="I17" s="193" t="s">
        <v>31</v>
      </c>
      <c r="J17" s="254">
        <v>3528.0125812622382</v>
      </c>
      <c r="K17" s="120">
        <f t="shared" si="0"/>
        <v>0.23831724808506671</v>
      </c>
      <c r="L17" s="120">
        <f t="shared" si="1"/>
        <v>-0.11136214534400767</v>
      </c>
      <c r="Y17" s="2"/>
      <c r="Z17" s="2"/>
      <c r="AA17" s="2"/>
      <c r="AB17" s="2"/>
      <c r="AC17" s="2"/>
      <c r="AD17" s="2"/>
      <c r="AE17" s="2"/>
    </row>
    <row r="18" spans="1:31" x14ac:dyDescent="0.35">
      <c r="A18" s="18"/>
      <c r="B18" s="2"/>
      <c r="C18" s="2"/>
      <c r="D18" s="2"/>
      <c r="E18" s="2"/>
      <c r="F18" s="2"/>
      <c r="G18" s="2"/>
      <c r="H18" s="2"/>
      <c r="I18" s="193" t="s">
        <v>32</v>
      </c>
      <c r="J18" s="254">
        <v>3510.7815185365362</v>
      </c>
      <c r="K18" s="120">
        <f t="shared" si="0"/>
        <v>0.24203736046364444</v>
      </c>
      <c r="L18" s="120">
        <f t="shared" si="1"/>
        <v>-4.8840706570091571E-3</v>
      </c>
      <c r="Y18" s="2"/>
      <c r="Z18" s="2"/>
      <c r="AA18" s="2"/>
      <c r="AB18" s="2"/>
      <c r="AC18" s="2"/>
      <c r="AD18" s="2"/>
      <c r="AE18" s="2"/>
    </row>
    <row r="19" spans="1:31" x14ac:dyDescent="0.35">
      <c r="A19" s="18"/>
      <c r="B19" s="2"/>
      <c r="C19" s="2"/>
      <c r="D19" s="2"/>
      <c r="E19" s="2"/>
      <c r="F19" s="2"/>
      <c r="G19" s="2"/>
      <c r="H19" s="2"/>
      <c r="I19" s="193" t="s">
        <v>33</v>
      </c>
      <c r="J19" s="254">
        <v>3389.7198048309865</v>
      </c>
      <c r="K19" s="120">
        <f t="shared" si="0"/>
        <v>0.26817406409574718</v>
      </c>
      <c r="L19" s="120">
        <f t="shared" si="1"/>
        <v>-3.448283895376493E-2</v>
      </c>
      <c r="Y19" s="2"/>
      <c r="Z19" s="2"/>
      <c r="AA19" s="2"/>
      <c r="AB19" s="2"/>
      <c r="AC19" s="2"/>
      <c r="AD19" s="2"/>
      <c r="AE19" s="2"/>
    </row>
    <row r="20" spans="1:31" x14ac:dyDescent="0.35">
      <c r="A20" s="18"/>
      <c r="B20" s="2"/>
      <c r="C20" s="2"/>
      <c r="D20" s="2"/>
      <c r="E20" s="2"/>
      <c r="F20" s="2"/>
      <c r="G20" s="2"/>
      <c r="H20" s="2"/>
      <c r="I20" s="193" t="s">
        <v>34</v>
      </c>
      <c r="J20" s="254">
        <v>3622.8350832087667</v>
      </c>
      <c r="K20" s="120">
        <f t="shared" si="0"/>
        <v>0.21784547748830463</v>
      </c>
      <c r="L20" s="120">
        <f t="shared" si="1"/>
        <v>6.8771253023788934E-2</v>
      </c>
      <c r="Y20" s="2"/>
      <c r="Z20" s="2"/>
      <c r="AA20" s="2"/>
      <c r="AB20" s="2"/>
      <c r="AC20" s="2"/>
      <c r="AD20" s="2"/>
      <c r="AE20" s="2"/>
    </row>
    <row r="21" spans="1:31" x14ac:dyDescent="0.35">
      <c r="A21" s="18"/>
      <c r="B21" s="2"/>
      <c r="C21" s="2"/>
      <c r="D21" s="2"/>
      <c r="E21" s="2"/>
      <c r="F21" s="2"/>
      <c r="G21" s="2"/>
      <c r="H21" s="2"/>
      <c r="I21" s="193" t="s">
        <v>35</v>
      </c>
      <c r="J21" s="254">
        <v>3517.5431765550165</v>
      </c>
      <c r="K21" s="120">
        <f t="shared" si="0"/>
        <v>0.24057754756094185</v>
      </c>
      <c r="L21" s="120">
        <f t="shared" si="1"/>
        <v>-2.9063400413052339E-2</v>
      </c>
      <c r="Y21" s="2"/>
      <c r="Z21" s="2"/>
      <c r="AA21" s="2"/>
      <c r="AB21" s="2"/>
      <c r="AC21" s="2"/>
      <c r="AD21" s="2"/>
      <c r="AE21" s="2"/>
    </row>
    <row r="22" spans="1:31" x14ac:dyDescent="0.35">
      <c r="A22" s="18"/>
      <c r="B22" s="2"/>
      <c r="C22" s="2"/>
      <c r="D22" s="2"/>
      <c r="E22" s="2"/>
      <c r="F22" s="2"/>
      <c r="G22" s="2"/>
      <c r="H22" s="2"/>
      <c r="I22" s="193" t="s">
        <v>36</v>
      </c>
      <c r="J22" s="254">
        <v>3267.4987808988058</v>
      </c>
      <c r="K22" s="120">
        <f t="shared" si="0"/>
        <v>0.29456105782274167</v>
      </c>
      <c r="L22" s="120">
        <f t="shared" si="1"/>
        <v>-7.1084954215429777E-2</v>
      </c>
      <c r="Y22" s="2"/>
      <c r="Z22" s="2"/>
      <c r="AA22" s="2"/>
      <c r="AB22" s="2"/>
      <c r="AC22" s="2"/>
      <c r="AD22" s="2"/>
      <c r="AE22" s="2"/>
    </row>
    <row r="23" spans="1:31" x14ac:dyDescent="0.35">
      <c r="A23" s="18"/>
      <c r="B23" s="2"/>
      <c r="C23" s="2"/>
      <c r="D23" s="2"/>
      <c r="E23" s="2"/>
      <c r="F23" s="2"/>
      <c r="G23" s="2"/>
      <c r="H23" s="2"/>
      <c r="I23" s="193" t="s">
        <v>37</v>
      </c>
      <c r="J23" s="254">
        <v>2820.0278800189153</v>
      </c>
      <c r="K23" s="120">
        <f t="shared" si="0"/>
        <v>0.39116810196828955</v>
      </c>
      <c r="L23" s="120">
        <f t="shared" si="1"/>
        <v>-0.13694600392683318</v>
      </c>
      <c r="AA23" s="2"/>
      <c r="AB23" s="2"/>
      <c r="AC23" s="2"/>
      <c r="AD23" s="2"/>
      <c r="AE23" s="2"/>
    </row>
    <row r="24" spans="1:31" x14ac:dyDescent="0.35">
      <c r="A24" s="18"/>
      <c r="B24" s="2"/>
      <c r="C24" s="2"/>
      <c r="D24" s="2"/>
      <c r="E24" s="2"/>
      <c r="F24" s="2"/>
      <c r="G24" s="2"/>
      <c r="H24" s="2"/>
      <c r="I24" s="193" t="s">
        <v>38</v>
      </c>
      <c r="J24" s="254">
        <v>2416.9686888544074</v>
      </c>
      <c r="K24" s="120">
        <f t="shared" si="0"/>
        <v>0.47818684888017016</v>
      </c>
      <c r="L24" s="120">
        <f t="shared" si="1"/>
        <v>-0.14292737813705741</v>
      </c>
      <c r="AA24" s="2"/>
      <c r="AB24" s="2"/>
      <c r="AC24" s="2"/>
      <c r="AD24" s="2"/>
      <c r="AE24" s="2"/>
    </row>
    <row r="25" spans="1:31" x14ac:dyDescent="0.35">
      <c r="A25" s="18"/>
      <c r="B25" s="2"/>
      <c r="C25" s="2"/>
      <c r="D25" s="2"/>
      <c r="E25" s="2"/>
      <c r="F25" s="2"/>
      <c r="G25" s="2"/>
      <c r="H25" s="2"/>
      <c r="I25" s="193" t="s">
        <v>39</v>
      </c>
      <c r="J25" s="254">
        <v>2786.9761816490795</v>
      </c>
      <c r="K25" s="120">
        <f t="shared" si="0"/>
        <v>0.39830382158094235</v>
      </c>
      <c r="L25" s="120">
        <f t="shared" si="1"/>
        <v>0.15308741668889717</v>
      </c>
      <c r="AA25" s="2"/>
      <c r="AB25" s="2"/>
      <c r="AC25" s="2"/>
      <c r="AD25" s="2"/>
      <c r="AE25" s="2"/>
    </row>
    <row r="26" spans="1:31" x14ac:dyDescent="0.35">
      <c r="A26" s="18"/>
      <c r="B26" s="2"/>
      <c r="C26" s="2"/>
      <c r="D26" s="2"/>
      <c r="E26" s="2"/>
      <c r="F26" s="2"/>
      <c r="G26" s="2"/>
      <c r="H26" s="2"/>
      <c r="I26" s="193" t="s">
        <v>40</v>
      </c>
      <c r="J26" s="254">
        <v>2620.3363955483401</v>
      </c>
      <c r="K26" s="120">
        <f t="shared" si="0"/>
        <v>0.4342806351359314</v>
      </c>
      <c r="L26" s="120">
        <f t="shared" si="1"/>
        <v>-5.9792325172344014E-2</v>
      </c>
      <c r="AA26" s="2"/>
      <c r="AB26" s="2"/>
      <c r="AC26" s="2"/>
      <c r="AD26" s="2"/>
      <c r="AE26" s="2"/>
    </row>
    <row r="27" spans="1:31" x14ac:dyDescent="0.35">
      <c r="A27" s="18"/>
      <c r="B27" s="2"/>
      <c r="C27" s="2"/>
      <c r="D27" s="2"/>
      <c r="E27" s="2"/>
      <c r="F27" s="2"/>
      <c r="G27" s="2"/>
      <c r="H27" s="2"/>
      <c r="I27" s="193" t="s">
        <v>41</v>
      </c>
      <c r="J27" s="254">
        <v>2576.9226473228919</v>
      </c>
      <c r="K27" s="120">
        <f t="shared" si="0"/>
        <v>0.4436534767734378</v>
      </c>
      <c r="L27" s="120">
        <f t="shared" si="1"/>
        <v>-1.6568005657290164E-2</v>
      </c>
      <c r="M27" s="2"/>
      <c r="R27" s="2"/>
      <c r="AA27" s="2"/>
      <c r="AB27" s="2"/>
      <c r="AC27" s="2"/>
      <c r="AD27" s="2"/>
      <c r="AE27" s="2"/>
    </row>
    <row r="28" spans="1:31" x14ac:dyDescent="0.35">
      <c r="A28" s="18"/>
      <c r="B28" s="2"/>
      <c r="C28" s="2"/>
      <c r="D28" s="2"/>
      <c r="E28" s="2"/>
      <c r="F28" s="2"/>
      <c r="G28" s="2"/>
      <c r="H28" s="2"/>
      <c r="I28" s="193" t="s">
        <v>42</v>
      </c>
      <c r="J28" s="254">
        <v>2608.1001013193359</v>
      </c>
      <c r="K28" s="120">
        <f t="shared" si="0"/>
        <v>0.4369223984649766</v>
      </c>
      <c r="L28" s="120">
        <f t="shared" si="1"/>
        <v>1.2098715508140522E-2</v>
      </c>
      <c r="M28" s="2"/>
      <c r="R28" s="2"/>
      <c r="S28" s="2"/>
      <c r="T28" s="2"/>
      <c r="U28" s="2"/>
      <c r="V28" s="2"/>
      <c r="W28" s="2"/>
      <c r="X28" s="2"/>
      <c r="Y28" s="2"/>
      <c r="Z28" s="2"/>
      <c r="AA28" s="2"/>
      <c r="AB28" s="2"/>
      <c r="AC28" s="2"/>
      <c r="AD28" s="2"/>
      <c r="AE28" s="2"/>
    </row>
    <row r="29" spans="1:31" x14ac:dyDescent="0.35">
      <c r="A29" s="18"/>
      <c r="I29" s="193" t="s">
        <v>43</v>
      </c>
      <c r="J29" s="254">
        <v>2567.3713418159409</v>
      </c>
      <c r="K29" s="120">
        <f t="shared" si="0"/>
        <v>0.44571556257822031</v>
      </c>
      <c r="L29" s="120">
        <f t="shared" si="1"/>
        <v>-1.5616256248290415E-2</v>
      </c>
      <c r="AD29" s="2"/>
      <c r="AE29" s="2"/>
    </row>
    <row r="30" spans="1:31" ht="16" thickBot="1" x14ac:dyDescent="0.4">
      <c r="A30" s="18"/>
      <c r="I30" s="194" t="s">
        <v>44</v>
      </c>
      <c r="J30" s="255">
        <v>2517.1591629566619</v>
      </c>
      <c r="K30" s="195">
        <f t="shared" si="0"/>
        <v>0.45655615616802459</v>
      </c>
      <c r="L30" s="195">
        <f t="shared" si="1"/>
        <v>-1.9557816994156815E-2</v>
      </c>
      <c r="AD30" s="2"/>
      <c r="AE30" s="2"/>
    </row>
    <row r="31" spans="1:31" x14ac:dyDescent="0.35">
      <c r="A31" s="18"/>
      <c r="I31" s="196" t="s">
        <v>45</v>
      </c>
      <c r="J31" s="256">
        <v>2609.4957979261731</v>
      </c>
      <c r="K31" s="265">
        <f t="shared" si="0"/>
        <v>0.4366210735666527</v>
      </c>
      <c r="L31" s="197">
        <f t="shared" si="1"/>
        <v>3.6682875015758745E-2</v>
      </c>
      <c r="AD31" s="2"/>
      <c r="AE31" s="2"/>
    </row>
    <row r="32" spans="1:31" x14ac:dyDescent="0.35">
      <c r="A32" s="18"/>
      <c r="B32" s="2"/>
      <c r="C32" s="2"/>
      <c r="D32" s="2"/>
      <c r="E32" s="2"/>
      <c r="F32" s="2"/>
      <c r="G32" s="2"/>
      <c r="H32" s="2"/>
      <c r="I32" s="198" t="s">
        <v>46</v>
      </c>
      <c r="J32" s="254">
        <v>2795.5427690585252</v>
      </c>
      <c r="K32" s="120">
        <f t="shared" si="0"/>
        <v>0.39645433218081894</v>
      </c>
      <c r="L32" s="199">
        <f t="shared" si="1"/>
        <v>7.1296137468474949E-2</v>
      </c>
      <c r="M32" s="2"/>
      <c r="N32" s="2"/>
      <c r="O32" s="2"/>
      <c r="P32" s="2"/>
      <c r="Q32" s="2"/>
      <c r="R32" s="2"/>
      <c r="S32" s="2"/>
      <c r="T32" s="2"/>
      <c r="U32" s="2"/>
      <c r="V32" s="2"/>
      <c r="W32" s="2"/>
      <c r="X32" s="2"/>
      <c r="Y32" s="2"/>
      <c r="Z32" s="2"/>
      <c r="AA32" s="2"/>
      <c r="AB32" s="2"/>
      <c r="AC32" s="2"/>
      <c r="AD32" s="2"/>
      <c r="AE32" s="2"/>
    </row>
    <row r="33" spans="1:31" x14ac:dyDescent="0.35">
      <c r="A33" s="18"/>
      <c r="I33" s="198" t="s">
        <v>47</v>
      </c>
      <c r="J33" s="254">
        <v>2703.6392579892481</v>
      </c>
      <c r="K33" s="120">
        <f t="shared" si="0"/>
        <v>0.41629590519381732</v>
      </c>
      <c r="L33" s="199">
        <f t="shared" si="1"/>
        <v>-3.2875015215820896E-2</v>
      </c>
      <c r="Y33" s="2"/>
      <c r="Z33" s="2"/>
      <c r="AA33" s="2"/>
      <c r="AB33" s="2"/>
      <c r="AC33" s="2"/>
      <c r="AD33" s="2"/>
      <c r="AE33" s="2"/>
    </row>
    <row r="34" spans="1:31" x14ac:dyDescent="0.35">
      <c r="A34" s="18"/>
      <c r="I34" s="198" t="s">
        <v>48</v>
      </c>
      <c r="J34" s="254">
        <v>2511.5868528036199</v>
      </c>
      <c r="K34" s="120">
        <f t="shared" si="0"/>
        <v>0.45775919397872711</v>
      </c>
      <c r="L34" s="199">
        <f t="shared" si="1"/>
        <v>-7.1034774561034283E-2</v>
      </c>
      <c r="Y34" s="2"/>
      <c r="Z34" s="2"/>
      <c r="AA34" s="2"/>
      <c r="AB34" s="2"/>
      <c r="AC34" s="2"/>
      <c r="AD34" s="2"/>
      <c r="AE34" s="2"/>
    </row>
    <row r="35" spans="1:31" ht="16" thickBot="1" x14ac:dyDescent="0.4">
      <c r="A35" s="18"/>
      <c r="I35" s="200" t="s">
        <v>49</v>
      </c>
      <c r="J35" s="257">
        <v>2412.8118682673617</v>
      </c>
      <c r="K35" s="266">
        <f t="shared" si="0"/>
        <v>0.4790842885777421</v>
      </c>
      <c r="L35" s="201">
        <f t="shared" si="1"/>
        <v>-3.9327720013344648E-2</v>
      </c>
      <c r="Y35" s="2"/>
      <c r="Z35" s="2"/>
      <c r="AA35" s="2"/>
      <c r="AB35" s="2"/>
      <c r="AC35" s="2"/>
      <c r="AD35" s="2"/>
      <c r="AE35" s="2"/>
    </row>
    <row r="36" spans="1:31" x14ac:dyDescent="0.35">
      <c r="A36" s="18"/>
      <c r="Y36" s="2"/>
      <c r="Z36" s="2"/>
      <c r="AA36" s="2"/>
      <c r="AB36" s="2"/>
      <c r="AC36" s="2"/>
      <c r="AD36" s="2"/>
      <c r="AE36" s="2"/>
    </row>
    <row r="37" spans="1:31" x14ac:dyDescent="0.35">
      <c r="A37" s="18"/>
      <c r="B37" s="268"/>
      <c r="Y37" s="2"/>
      <c r="Z37" s="2"/>
      <c r="AA37" s="2"/>
      <c r="AB37" s="2"/>
      <c r="AC37" s="2"/>
      <c r="AD37" s="2"/>
      <c r="AE37" s="2"/>
    </row>
    <row r="38" spans="1:31" x14ac:dyDescent="0.35">
      <c r="A38" s="18"/>
      <c r="Y38" s="2"/>
      <c r="Z38" s="2"/>
      <c r="AA38" s="2"/>
      <c r="AB38" s="2"/>
      <c r="AC38" s="2"/>
      <c r="AD38" s="2"/>
      <c r="AE38" s="2"/>
    </row>
    <row r="39" spans="1:31" x14ac:dyDescent="0.35">
      <c r="A39" s="18"/>
      <c r="B39" s="358" t="s">
        <v>252</v>
      </c>
      <c r="C39" s="359"/>
      <c r="D39" s="359"/>
      <c r="E39" s="359"/>
      <c r="F39" s="359"/>
      <c r="G39" s="359"/>
      <c r="H39" s="359"/>
      <c r="I39" s="359"/>
      <c r="Y39" s="2"/>
      <c r="Z39" s="2"/>
      <c r="AA39" s="2"/>
      <c r="AB39" s="2"/>
      <c r="AC39" s="2"/>
      <c r="AD39" s="2"/>
      <c r="AE39" s="2"/>
    </row>
    <row r="40" spans="1:31" x14ac:dyDescent="0.35">
      <c r="A40" s="18"/>
      <c r="B40" s="360" t="s">
        <v>207</v>
      </c>
      <c r="C40" s="357"/>
      <c r="D40" s="357"/>
      <c r="E40" s="357"/>
      <c r="F40" s="357"/>
      <c r="G40" s="357"/>
      <c r="H40" s="357"/>
      <c r="I40" s="357"/>
      <c r="Y40" s="2"/>
      <c r="Z40" s="2"/>
      <c r="AA40" s="2"/>
      <c r="AB40" s="2"/>
      <c r="AC40" s="2"/>
      <c r="AD40" s="2"/>
      <c r="AE40" s="2"/>
    </row>
    <row r="41" spans="1:31" x14ac:dyDescent="0.35">
      <c r="A41" s="18"/>
      <c r="Y41" s="2"/>
      <c r="Z41" s="2"/>
      <c r="AA41" s="2"/>
      <c r="AB41" s="2"/>
      <c r="AC41" s="2"/>
      <c r="AD41" s="2"/>
      <c r="AE41" s="2"/>
    </row>
    <row r="42" spans="1:31" x14ac:dyDescent="0.35">
      <c r="A42" s="18"/>
      <c r="B42" s="359" t="s">
        <v>6</v>
      </c>
      <c r="C42" s="359"/>
      <c r="D42" s="359"/>
      <c r="E42" s="359"/>
      <c r="F42" s="359"/>
      <c r="G42" s="359"/>
      <c r="H42" s="359"/>
      <c r="I42" s="359"/>
      <c r="Y42" s="2"/>
      <c r="Z42" s="2"/>
      <c r="AA42" s="2"/>
      <c r="AB42" s="2"/>
      <c r="AC42" s="2"/>
      <c r="AD42" s="2"/>
      <c r="AE42" s="2"/>
    </row>
    <row r="43" spans="1:31" ht="25.5" customHeight="1" x14ac:dyDescent="0.35">
      <c r="A43" s="2"/>
      <c r="B43" s="418" t="s">
        <v>69</v>
      </c>
      <c r="C43" s="419"/>
      <c r="D43" s="419"/>
      <c r="E43" s="419"/>
      <c r="F43" s="419"/>
      <c r="G43" s="419"/>
      <c r="H43" s="419"/>
      <c r="I43" s="420"/>
      <c r="Y43" s="2"/>
      <c r="Z43" s="2"/>
      <c r="AA43" s="2"/>
      <c r="AB43" s="2"/>
      <c r="AC43" s="2"/>
      <c r="AD43" s="2"/>
      <c r="AE43" s="2"/>
    </row>
    <row r="44" spans="1:31" x14ac:dyDescent="0.35">
      <c r="A44" s="2"/>
      <c r="B44" s="421"/>
      <c r="C44" s="421"/>
      <c r="D44" s="421"/>
      <c r="E44" s="421"/>
      <c r="F44" s="421"/>
      <c r="G44" s="421"/>
      <c r="H44" s="421"/>
      <c r="I44" s="421"/>
      <c r="Y44" s="2"/>
      <c r="Z44" s="2"/>
      <c r="AA44" s="2"/>
      <c r="AB44" s="2"/>
      <c r="AC44" s="2"/>
      <c r="AD44" s="2"/>
      <c r="AE44" s="2"/>
    </row>
    <row r="45" spans="1:31" x14ac:dyDescent="0.35">
      <c r="A45" s="2"/>
      <c r="Y45" s="2"/>
      <c r="Z45" s="2"/>
      <c r="AA45" s="2"/>
      <c r="AB45" s="2"/>
      <c r="AC45" s="2"/>
      <c r="AD45" s="2"/>
      <c r="AE45" s="2"/>
    </row>
    <row r="46" spans="1:31" x14ac:dyDescent="0.35">
      <c r="A46" s="2"/>
      <c r="B46" s="346" t="s">
        <v>7</v>
      </c>
      <c r="C46" s="347"/>
      <c r="D46" s="347"/>
      <c r="E46" s="347"/>
      <c r="F46" s="347"/>
      <c r="G46" s="347"/>
      <c r="H46" s="347"/>
      <c r="I46" s="348"/>
      <c r="Y46" s="2"/>
      <c r="Z46" s="2"/>
      <c r="AA46" s="2"/>
      <c r="AB46" s="2"/>
      <c r="AC46" s="2"/>
      <c r="AD46" s="2"/>
      <c r="AE46" s="2"/>
    </row>
    <row r="47" spans="1:31" ht="41.15" customHeight="1" x14ac:dyDescent="0.35">
      <c r="A47" s="2"/>
      <c r="B47" s="349" t="s">
        <v>251</v>
      </c>
      <c r="C47" s="350"/>
      <c r="D47" s="350"/>
      <c r="E47" s="350"/>
      <c r="F47" s="350"/>
      <c r="G47" s="350"/>
      <c r="H47" s="350"/>
      <c r="I47" s="351"/>
      <c r="Y47" s="2"/>
      <c r="Z47" s="2"/>
      <c r="AA47" s="2"/>
      <c r="AB47" s="2"/>
      <c r="AC47" s="2"/>
      <c r="AD47" s="2"/>
      <c r="AE47" s="2"/>
    </row>
    <row r="48" spans="1:31" x14ac:dyDescent="0.35"/>
    <row r="49" spans="2:24" x14ac:dyDescent="0.35">
      <c r="B49" s="54" t="s">
        <v>174</v>
      </c>
      <c r="C49" s="353" t="s">
        <v>203</v>
      </c>
      <c r="D49" s="340"/>
      <c r="E49" s="340"/>
      <c r="F49" s="340"/>
      <c r="G49" s="340"/>
      <c r="H49" s="340"/>
      <c r="I49" s="340"/>
    </row>
    <row r="50" spans="2:24" x14ac:dyDescent="0.35">
      <c r="B50" s="54" t="s">
        <v>175</v>
      </c>
      <c r="C50" s="353">
        <v>44748</v>
      </c>
      <c r="D50" s="340"/>
      <c r="E50" s="340"/>
      <c r="F50" s="340"/>
      <c r="G50" s="340"/>
      <c r="H50" s="340"/>
      <c r="I50" s="340"/>
    </row>
    <row r="51" spans="2:24" x14ac:dyDescent="0.35">
      <c r="B51" s="55" t="s">
        <v>176</v>
      </c>
      <c r="C51" s="339" t="s">
        <v>204</v>
      </c>
      <c r="D51" s="340"/>
      <c r="E51" s="340"/>
      <c r="F51" s="340"/>
      <c r="G51" s="340"/>
      <c r="H51" s="340"/>
      <c r="I51" s="340"/>
    </row>
    <row r="52" spans="2:24" x14ac:dyDescent="0.35">
      <c r="B52" s="341" t="s">
        <v>177</v>
      </c>
      <c r="C52" s="342"/>
      <c r="D52" s="340"/>
      <c r="E52" s="340"/>
      <c r="F52" s="340"/>
      <c r="G52" s="340"/>
      <c r="H52" s="340"/>
      <c r="I52" s="340"/>
    </row>
    <row r="53" spans="2:24" x14ac:dyDescent="0.35">
      <c r="B53" s="341"/>
      <c r="C53" s="424"/>
      <c r="D53" s="340"/>
      <c r="E53" s="340"/>
      <c r="F53" s="340"/>
      <c r="G53" s="340"/>
      <c r="H53" s="340"/>
      <c r="I53" s="340"/>
    </row>
    <row r="54" spans="2:24" x14ac:dyDescent="0.35">
      <c r="B54" s="341"/>
      <c r="C54" s="345"/>
      <c r="D54" s="345"/>
      <c r="E54" s="345"/>
      <c r="F54" s="345"/>
      <c r="G54" s="345"/>
      <c r="H54" s="345"/>
      <c r="I54" s="345"/>
    </row>
    <row r="55" spans="2:24" x14ac:dyDescent="0.35"/>
    <row r="56" spans="2:24" x14ac:dyDescent="0.35"/>
    <row r="57" spans="2:24" hidden="1" x14ac:dyDescent="0.35">
      <c r="B57" s="85"/>
      <c r="C57" s="111"/>
      <c r="D57" s="111"/>
      <c r="E57" s="111"/>
      <c r="F57" s="111"/>
      <c r="G57" s="2"/>
      <c r="H57" s="2"/>
      <c r="I57" s="2"/>
      <c r="J57" s="2"/>
      <c r="K57" s="2"/>
      <c r="L57" s="2"/>
      <c r="M57" s="2"/>
      <c r="N57" s="2"/>
      <c r="O57" s="2"/>
      <c r="P57" s="2"/>
      <c r="Q57" s="2"/>
      <c r="R57" s="2"/>
      <c r="S57" s="2"/>
      <c r="T57" s="2"/>
      <c r="U57" s="2"/>
      <c r="V57" s="2"/>
      <c r="W57" s="2"/>
      <c r="X57" s="2"/>
    </row>
    <row r="58" spans="2:24" hidden="1" x14ac:dyDescent="0.35">
      <c r="B58" s="85"/>
      <c r="C58" s="86"/>
      <c r="D58" s="86"/>
      <c r="E58" s="86"/>
      <c r="F58" s="86"/>
      <c r="G58" s="2"/>
      <c r="H58" s="2"/>
      <c r="I58" s="2"/>
      <c r="J58" s="2"/>
      <c r="K58" s="2"/>
      <c r="L58" s="2"/>
      <c r="M58" s="2"/>
      <c r="N58" s="2"/>
      <c r="O58" s="2"/>
      <c r="P58" s="2"/>
      <c r="Q58" s="2"/>
      <c r="R58" s="2"/>
      <c r="S58" s="2"/>
      <c r="T58" s="2"/>
      <c r="U58" s="2"/>
      <c r="V58" s="2"/>
      <c r="W58" s="2"/>
      <c r="X58" s="2"/>
    </row>
  </sheetData>
  <mergeCells count="17">
    <mergeCell ref="B42:I42"/>
    <mergeCell ref="B43:I43"/>
    <mergeCell ref="B44:I44"/>
    <mergeCell ref="B2:B3"/>
    <mergeCell ref="C2:D2"/>
    <mergeCell ref="C3:D3"/>
    <mergeCell ref="B39:I39"/>
    <mergeCell ref="B40:I40"/>
    <mergeCell ref="B52:B54"/>
    <mergeCell ref="C52:I52"/>
    <mergeCell ref="C53:I53"/>
    <mergeCell ref="C54:I54"/>
    <mergeCell ref="B46:I46"/>
    <mergeCell ref="B47:I47"/>
    <mergeCell ref="C49:I49"/>
    <mergeCell ref="C50:I50"/>
    <mergeCell ref="C51:I51"/>
  </mergeCells>
  <conditionalFormatting sqref="C8">
    <cfRule type="iconSet" priority="45">
      <iconSet iconSet="3Flags" showValue="0">
        <cfvo type="percent" val="0"/>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K7">
    <cfRule type="iconSet" priority="1">
      <iconSet iconSet="4TrafficLights" showValue="0">
        <cfvo type="percent" val="0"/>
        <cfvo type="num" val="1"/>
        <cfvo type="num" val="2"/>
        <cfvo type="num" val="3"/>
      </iconSet>
    </cfRule>
  </conditionalFormatting>
  <hyperlinks>
    <hyperlink ref="C51" r:id="rId1" xr:uid="{7CCECF07-4D4D-4BDA-8A30-4C43EBF3744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44D97-C4AF-4837-8240-C25D62EC59B1}">
  <dimension ref="B2:D37"/>
  <sheetViews>
    <sheetView topLeftCell="A3" workbookViewId="0">
      <selection activeCell="B7" sqref="B7:D7"/>
    </sheetView>
  </sheetViews>
  <sheetFormatPr defaultColWidth="8.84375" defaultRowHeight="15.5" x14ac:dyDescent="0.35"/>
  <cols>
    <col min="1" max="1" width="8.84375" style="14"/>
    <col min="2" max="2" width="15.3046875" style="14" customWidth="1"/>
    <col min="3" max="3" width="13.07421875" style="14" customWidth="1"/>
    <col min="4" max="4" width="71.84375" style="42" customWidth="1"/>
    <col min="5" max="16384" width="8.84375" style="14"/>
  </cols>
  <sheetData>
    <row r="2" spans="2:4" x14ac:dyDescent="0.35">
      <c r="B2" s="41" t="s">
        <v>143</v>
      </c>
      <c r="C2" s="41"/>
    </row>
    <row r="3" spans="2:4" x14ac:dyDescent="0.35">
      <c r="B3" s="43" t="s">
        <v>144</v>
      </c>
      <c r="C3" s="43"/>
      <c r="D3" s="44" t="s">
        <v>145</v>
      </c>
    </row>
    <row r="4" spans="2:4" ht="84.5" x14ac:dyDescent="0.35">
      <c r="B4" s="304">
        <v>1</v>
      </c>
      <c r="C4" s="305"/>
      <c r="D4" s="45" t="s">
        <v>146</v>
      </c>
    </row>
    <row r="5" spans="2:4" x14ac:dyDescent="0.35">
      <c r="B5" s="304">
        <v>2</v>
      </c>
      <c r="C5" s="305"/>
      <c r="D5" s="45" t="s">
        <v>147</v>
      </c>
    </row>
    <row r="6" spans="2:4" ht="42.5" x14ac:dyDescent="0.35">
      <c r="B6" s="304">
        <v>3</v>
      </c>
      <c r="C6" s="305"/>
      <c r="D6" s="46" t="s">
        <v>148</v>
      </c>
    </row>
    <row r="7" spans="2:4" ht="28.5" x14ac:dyDescent="0.35">
      <c r="B7" s="304">
        <v>4</v>
      </c>
      <c r="C7" s="305"/>
      <c r="D7" s="46" t="s">
        <v>255</v>
      </c>
    </row>
    <row r="8" spans="2:4" x14ac:dyDescent="0.35">
      <c r="B8" s="304"/>
      <c r="C8" s="305"/>
      <c r="D8" s="45"/>
    </row>
    <row r="9" spans="2:4" x14ac:dyDescent="0.35">
      <c r="B9" s="304"/>
      <c r="C9" s="305"/>
      <c r="D9" s="45"/>
    </row>
    <row r="10" spans="2:4" x14ac:dyDescent="0.35">
      <c r="B10" s="304"/>
      <c r="C10" s="305"/>
      <c r="D10" s="45"/>
    </row>
    <row r="11" spans="2:4" x14ac:dyDescent="0.35">
      <c r="B11" s="304"/>
      <c r="C11" s="305"/>
      <c r="D11" s="45"/>
    </row>
    <row r="14" spans="2:4" x14ac:dyDescent="0.35">
      <c r="B14" s="41" t="s">
        <v>149</v>
      </c>
      <c r="C14" s="41"/>
    </row>
    <row r="15" spans="2:4" x14ac:dyDescent="0.35">
      <c r="B15" s="43" t="s">
        <v>150</v>
      </c>
      <c r="C15" s="43"/>
      <c r="D15" s="44" t="s">
        <v>145</v>
      </c>
    </row>
    <row r="16" spans="2:4" x14ac:dyDescent="0.35">
      <c r="B16" s="304"/>
      <c r="C16" s="305"/>
      <c r="D16" s="45"/>
    </row>
    <row r="17" spans="2:4" x14ac:dyDescent="0.35">
      <c r="B17" s="304"/>
      <c r="C17" s="305"/>
      <c r="D17" s="45"/>
    </row>
    <row r="18" spans="2:4" x14ac:dyDescent="0.35">
      <c r="B18" s="304"/>
      <c r="C18" s="305"/>
      <c r="D18" s="45"/>
    </row>
    <row r="19" spans="2:4" x14ac:dyDescent="0.35">
      <c r="B19" s="304"/>
      <c r="C19" s="305"/>
      <c r="D19" s="45"/>
    </row>
    <row r="20" spans="2:4" x14ac:dyDescent="0.35">
      <c r="B20" s="304"/>
      <c r="C20" s="305"/>
      <c r="D20" s="45"/>
    </row>
    <row r="21" spans="2:4" x14ac:dyDescent="0.35">
      <c r="B21" s="304"/>
      <c r="C21" s="305"/>
      <c r="D21" s="45"/>
    </row>
    <row r="22" spans="2:4" x14ac:dyDescent="0.35">
      <c r="B22" s="304"/>
      <c r="C22" s="305"/>
      <c r="D22" s="45"/>
    </row>
    <row r="24" spans="2:4" x14ac:dyDescent="0.35">
      <c r="D24" s="14"/>
    </row>
    <row r="25" spans="2:4" x14ac:dyDescent="0.35">
      <c r="D25" s="14"/>
    </row>
    <row r="26" spans="2:4" x14ac:dyDescent="0.35">
      <c r="D26" s="14"/>
    </row>
    <row r="27" spans="2:4" x14ac:dyDescent="0.35">
      <c r="D27" s="14"/>
    </row>
    <row r="28" spans="2:4" x14ac:dyDescent="0.35">
      <c r="D28" s="14"/>
    </row>
    <row r="29" spans="2:4" x14ac:dyDescent="0.35">
      <c r="D29" s="14"/>
    </row>
    <row r="30" spans="2:4" x14ac:dyDescent="0.35">
      <c r="D30" s="14"/>
    </row>
    <row r="31" spans="2:4" x14ac:dyDescent="0.35">
      <c r="D31" s="14"/>
    </row>
    <row r="32" spans="2:4" x14ac:dyDescent="0.35">
      <c r="D32" s="14"/>
    </row>
    <row r="33" spans="2:4" x14ac:dyDescent="0.35">
      <c r="D33" s="14"/>
    </row>
    <row r="37" spans="2:4" x14ac:dyDescent="0.35">
      <c r="B37" s="267"/>
    </row>
  </sheetData>
  <mergeCells count="15">
    <mergeCell ref="B9:C9"/>
    <mergeCell ref="B4:C4"/>
    <mergeCell ref="B5:C5"/>
    <mergeCell ref="B6:C6"/>
    <mergeCell ref="B7:C7"/>
    <mergeCell ref="B8:C8"/>
    <mergeCell ref="B20:C20"/>
    <mergeCell ref="B21:C21"/>
    <mergeCell ref="B22:C22"/>
    <mergeCell ref="B10:C10"/>
    <mergeCell ref="B11:C11"/>
    <mergeCell ref="B16:C16"/>
    <mergeCell ref="B17:C17"/>
    <mergeCell ref="B18:C18"/>
    <mergeCell ref="B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topLeftCell="A3" zoomScaleNormal="100" workbookViewId="0">
      <selection activeCell="C26" sqref="C26"/>
    </sheetView>
  </sheetViews>
  <sheetFormatPr defaultColWidth="0" defaultRowHeight="15.5" zeroHeight="1" x14ac:dyDescent="0.35"/>
  <cols>
    <col min="1" max="1" width="2.07421875" style="14" customWidth="1"/>
    <col min="2" max="2" width="9.23046875" style="211" customWidth="1"/>
    <col min="3" max="3" width="4.69140625" style="14" customWidth="1"/>
    <col min="4" max="4" width="47.07421875" style="14" customWidth="1"/>
    <col min="5" max="5" width="6.07421875" style="14" customWidth="1"/>
    <col min="6" max="6" width="16.84375" style="14" customWidth="1"/>
    <col min="7" max="7" width="14.3046875" style="14" customWidth="1"/>
    <col min="8" max="8" width="10.84375" style="14" customWidth="1"/>
    <col min="9" max="9" width="13.3046875" style="14" customWidth="1"/>
    <col min="10" max="10" width="12.4609375" style="14" customWidth="1"/>
    <col min="11" max="18" width="9.23046875" style="14" hidden="1" customWidth="1"/>
    <col min="19" max="19" width="0" style="14" hidden="1" customWidth="1"/>
    <col min="20" max="16384" width="9.23046875" style="14" hidden="1"/>
  </cols>
  <sheetData>
    <row r="1" spans="1:10" ht="17.5" customHeight="1" x14ac:dyDescent="0.35">
      <c r="A1" s="7"/>
      <c r="B1" s="209"/>
      <c r="C1" s="8"/>
      <c r="D1" s="8"/>
      <c r="E1" s="8"/>
      <c r="F1" s="8"/>
      <c r="G1" s="8"/>
      <c r="H1" s="8"/>
      <c r="I1" s="8"/>
      <c r="J1" s="8"/>
    </row>
    <row r="2" spans="1:10" x14ac:dyDescent="0.35">
      <c r="A2" s="9"/>
      <c r="B2" s="310" t="s">
        <v>52</v>
      </c>
      <c r="C2" s="310"/>
      <c r="D2" s="310"/>
      <c r="E2" s="310"/>
      <c r="F2" s="310"/>
      <c r="G2" s="310"/>
      <c r="H2" s="310"/>
      <c r="I2" s="310"/>
      <c r="J2" s="10"/>
    </row>
    <row r="3" spans="1:10" x14ac:dyDescent="0.35">
      <c r="A3" s="9"/>
      <c r="B3" s="11"/>
      <c r="C3" s="10"/>
      <c r="D3" s="10"/>
      <c r="E3" s="10"/>
      <c r="F3" s="10"/>
      <c r="G3" s="10"/>
      <c r="H3" s="10"/>
      <c r="I3" s="10"/>
      <c r="J3" s="10"/>
    </row>
    <row r="4" spans="1:10" ht="26" x14ac:dyDescent="0.35">
      <c r="A4" s="9"/>
      <c r="B4" s="48" t="s">
        <v>171</v>
      </c>
      <c r="C4" s="28" t="s">
        <v>0</v>
      </c>
      <c r="D4" s="23" t="s">
        <v>1</v>
      </c>
      <c r="E4" s="28" t="s">
        <v>2</v>
      </c>
      <c r="F4" s="23" t="s">
        <v>4</v>
      </c>
      <c r="G4" s="34" t="s">
        <v>169</v>
      </c>
      <c r="H4" s="23" t="s">
        <v>109</v>
      </c>
      <c r="I4" s="28" t="s">
        <v>3</v>
      </c>
      <c r="J4" s="10"/>
    </row>
    <row r="5" spans="1:10" s="205" customFormat="1" x14ac:dyDescent="0.35">
      <c r="A5" s="203"/>
      <c r="B5" s="202" t="s">
        <v>73</v>
      </c>
      <c r="C5" s="39" t="s">
        <v>20</v>
      </c>
      <c r="D5" s="208" t="str">
        <f>'I3.1'!C3</f>
        <v>Climate Change Levy tax revenue (yearly receipts)</v>
      </c>
      <c r="E5" s="39">
        <v>3</v>
      </c>
      <c r="F5" s="50" t="s">
        <v>62</v>
      </c>
      <c r="G5" s="122">
        <f>'I3.1'!G3</f>
        <v>690.35152074842472</v>
      </c>
      <c r="H5" s="122">
        <f>'I3.1'!H3</f>
        <v>139.84882176938154</v>
      </c>
      <c r="I5" s="122" t="str">
        <f>'I3.1'!I3</f>
        <v>£m CCL revenue</v>
      </c>
      <c r="J5" s="204"/>
    </row>
    <row r="6" spans="1:10" s="205" customFormat="1" x14ac:dyDescent="0.35">
      <c r="A6" s="203"/>
      <c r="B6" s="202" t="s">
        <v>74</v>
      </c>
      <c r="C6" s="39">
        <v>55</v>
      </c>
      <c r="D6" s="208" t="str">
        <f>'I3.2'!C3</f>
        <v>Participation in CCAs</v>
      </c>
      <c r="E6" s="39">
        <v>3</v>
      </c>
      <c r="F6" s="21" t="s">
        <v>23</v>
      </c>
      <c r="G6" s="49">
        <f>'I3.2'!G3</f>
        <v>3</v>
      </c>
      <c r="H6" s="49">
        <f>'I3.2'!H3</f>
        <v>0</v>
      </c>
      <c r="I6" s="49" t="str">
        <f>'I3.2'!I3</f>
        <v>Number of CCAs</v>
      </c>
      <c r="J6" s="204"/>
    </row>
    <row r="7" spans="1:10" s="205" customFormat="1" x14ac:dyDescent="0.35">
      <c r="A7" s="203"/>
      <c r="B7" s="202" t="s">
        <v>75</v>
      </c>
      <c r="C7" s="39">
        <v>55</v>
      </c>
      <c r="D7" s="208" t="str">
        <f>'I3.3'!C3</f>
        <v xml:space="preserve">CCA scheme facilities emissions </v>
      </c>
      <c r="E7" s="39">
        <v>3</v>
      </c>
      <c r="F7" s="39" t="s">
        <v>18</v>
      </c>
      <c r="G7" s="123">
        <f>'I3.3'!G3</f>
        <v>3</v>
      </c>
      <c r="H7" s="123">
        <f>'I3.3'!H3</f>
        <v>0</v>
      </c>
      <c r="I7" s="77" t="s">
        <v>213</v>
      </c>
      <c r="J7" s="204"/>
    </row>
    <row r="8" spans="1:10" s="205" customFormat="1" x14ac:dyDescent="0.35">
      <c r="A8" s="203"/>
      <c r="B8" s="202" t="s">
        <v>76</v>
      </c>
      <c r="C8" s="39">
        <v>57</v>
      </c>
      <c r="D8" s="208" t="str">
        <f>'I3.4'!C3</f>
        <v>Support provided through Industrial Energy Transformation Fund</v>
      </c>
      <c r="E8" s="39">
        <v>3</v>
      </c>
      <c r="F8" s="50" t="s">
        <v>62</v>
      </c>
      <c r="G8" s="124" t="str">
        <f>'I3.4'!G3</f>
        <v>No data</v>
      </c>
      <c r="H8" s="124">
        <f>'I3.4'!H3</f>
        <v>3950281</v>
      </c>
      <c r="I8" s="124" t="str">
        <f>'I3.4'!I3</f>
        <v>£</v>
      </c>
      <c r="J8" s="204"/>
    </row>
    <row r="9" spans="1:10" s="205" customFormat="1" x14ac:dyDescent="0.35">
      <c r="A9" s="203"/>
      <c r="B9" s="202" t="s">
        <v>77</v>
      </c>
      <c r="C9" s="39">
        <v>59</v>
      </c>
      <c r="D9" s="208" t="str">
        <f>'I3.5'!C3</f>
        <v>Industrial Heat Recovery funding grants for Welsh projects</v>
      </c>
      <c r="E9" s="39">
        <v>3</v>
      </c>
      <c r="F9" s="50" t="s">
        <v>62</v>
      </c>
      <c r="G9" s="122">
        <f>'I3.5'!G3</f>
        <v>207309</v>
      </c>
      <c r="H9" s="122" t="str">
        <f>'I3.5'!H3</f>
        <v>No data</v>
      </c>
      <c r="I9" s="122" t="str">
        <f>'I3.5'!I3</f>
        <v>£</v>
      </c>
      <c r="J9" s="204"/>
    </row>
    <row r="10" spans="1:10" x14ac:dyDescent="0.35">
      <c r="A10" s="9"/>
      <c r="B10" s="210"/>
      <c r="C10" s="10"/>
      <c r="D10" s="10"/>
      <c r="E10" s="10"/>
      <c r="F10" s="10"/>
      <c r="G10" s="10"/>
      <c r="H10" s="10"/>
      <c r="I10" s="11"/>
      <c r="J10" s="10"/>
    </row>
    <row r="11" spans="1:10" ht="26" x14ac:dyDescent="0.35">
      <c r="A11" s="9"/>
      <c r="B11" s="48" t="s">
        <v>171</v>
      </c>
      <c r="C11" s="329" t="s">
        <v>1</v>
      </c>
      <c r="D11" s="329"/>
      <c r="E11" s="28" t="s">
        <v>2</v>
      </c>
      <c r="F11" s="23" t="s">
        <v>4</v>
      </c>
      <c r="G11" s="23" t="s">
        <v>133</v>
      </c>
      <c r="H11" s="23" t="s">
        <v>109</v>
      </c>
      <c r="I11" s="28" t="s">
        <v>3</v>
      </c>
      <c r="J11" s="10"/>
    </row>
    <row r="12" spans="1:10" s="205" customFormat="1" ht="29.5" customHeight="1" x14ac:dyDescent="0.35">
      <c r="A12" s="203"/>
      <c r="B12" s="202" t="s">
        <v>57</v>
      </c>
      <c r="C12" s="321" t="str">
        <f>'I2.1'!C3</f>
        <v>EU ETS / UK ETS Verified Emissions</v>
      </c>
      <c r="D12" s="322"/>
      <c r="E12" s="39">
        <v>2</v>
      </c>
      <c r="F12" s="39" t="s">
        <v>18</v>
      </c>
      <c r="G12" s="49">
        <f>'I2.1'!G3</f>
        <v>3</v>
      </c>
      <c r="H12" s="49">
        <f>'I2.1'!H3</f>
        <v>1</v>
      </c>
      <c r="I12" s="49" t="str">
        <f>'I2.1'!I3</f>
        <v>tCO₂e</v>
      </c>
      <c r="J12" s="204"/>
    </row>
    <row r="13" spans="1:10" s="205" customFormat="1" ht="25.5" customHeight="1" x14ac:dyDescent="0.35">
      <c r="A13" s="203"/>
      <c r="B13" s="202" t="s">
        <v>58</v>
      </c>
      <c r="C13" s="330" t="str">
        <f>'I2.2'!C3</f>
        <v>Industrial and commercial energy consumption</v>
      </c>
      <c r="D13" s="330"/>
      <c r="E13" s="39">
        <v>2</v>
      </c>
      <c r="F13" s="39" t="s">
        <v>18</v>
      </c>
      <c r="G13" s="124">
        <f>'I2.2'!G3</f>
        <v>2</v>
      </c>
      <c r="H13" s="124">
        <f>'I2.2'!H3</f>
        <v>0</v>
      </c>
      <c r="I13" s="124" t="str">
        <f>'I2.2'!I3</f>
        <v>Kilotonnes of oil equivalent (ktoe)</v>
      </c>
      <c r="J13" s="204"/>
    </row>
    <row r="14" spans="1:10" s="205" customFormat="1" x14ac:dyDescent="0.35">
      <c r="A14" s="203"/>
      <c r="B14" s="202" t="s">
        <v>59</v>
      </c>
      <c r="C14" s="321" t="str">
        <f>'I2.3'!C3</f>
        <v>Average industrial and commercial electricity consumption</v>
      </c>
      <c r="D14" s="322"/>
      <c r="E14" s="39">
        <v>2</v>
      </c>
      <c r="F14" s="39" t="s">
        <v>18</v>
      </c>
      <c r="G14" s="124">
        <f>'I2.3'!G3</f>
        <v>3</v>
      </c>
      <c r="H14" s="124">
        <f>'I2.3'!H3</f>
        <v>0</v>
      </c>
      <c r="I14" s="124" t="str">
        <f>'I2.3'!I3</f>
        <v>kWh</v>
      </c>
      <c r="J14" s="204"/>
    </row>
    <row r="15" spans="1:10" s="205" customFormat="1" ht="15.65" customHeight="1" x14ac:dyDescent="0.35">
      <c r="A15" s="203"/>
      <c r="B15" s="202" t="s">
        <v>60</v>
      </c>
      <c r="C15" s="206" t="str">
        <f>'I2.4'!C3</f>
        <v>Average industrial and commercial gas consumption</v>
      </c>
      <c r="D15" s="207"/>
      <c r="E15" s="39">
        <v>2</v>
      </c>
      <c r="F15" s="39" t="s">
        <v>18</v>
      </c>
      <c r="G15" s="124">
        <f>'I2.4'!G3</f>
        <v>1</v>
      </c>
      <c r="H15" s="124">
        <f>'I2.4'!H3</f>
        <v>0</v>
      </c>
      <c r="I15" s="124" t="str">
        <f>'I2.4'!I3</f>
        <v>kWh</v>
      </c>
      <c r="J15" s="204"/>
    </row>
    <row r="16" spans="1:10" s="205" customFormat="1" ht="34.5" customHeight="1" x14ac:dyDescent="0.35">
      <c r="A16" s="203"/>
      <c r="B16" s="202" t="s">
        <v>114</v>
      </c>
      <c r="C16" s="206" t="str">
        <f>'I2.5'!C3</f>
        <v xml:space="preserve">Average industrial and commercial coal consumption </v>
      </c>
      <c r="D16" s="207"/>
      <c r="E16" s="39">
        <v>2</v>
      </c>
      <c r="F16" s="39" t="s">
        <v>18</v>
      </c>
      <c r="G16" s="124">
        <f>'I2.5'!G3</f>
        <v>3</v>
      </c>
      <c r="H16" s="124">
        <f>'I2.5'!H3</f>
        <v>0</v>
      </c>
      <c r="I16" s="124" t="str">
        <f>'I2.5'!I3</f>
        <v>Kilotonnes of oil equivalent (ktoe)</v>
      </c>
      <c r="J16" s="204"/>
    </row>
    <row r="17" spans="1:10" s="205" customFormat="1" ht="37.5" customHeight="1" x14ac:dyDescent="0.35">
      <c r="A17" s="203"/>
      <c r="B17" s="202" t="s">
        <v>115</v>
      </c>
      <c r="C17" s="313" t="str">
        <f>'I2.6'!C3</f>
        <v>Average industrial and commercial petroleum consumption</v>
      </c>
      <c r="D17" s="314"/>
      <c r="E17" s="39">
        <v>2</v>
      </c>
      <c r="F17" s="39" t="s">
        <v>18</v>
      </c>
      <c r="G17" s="124">
        <f>'I2.6'!G3</f>
        <v>3</v>
      </c>
      <c r="H17" s="124">
        <f>'I2.6'!H3</f>
        <v>0</v>
      </c>
      <c r="I17" s="124" t="str">
        <f>'I2.6'!I3</f>
        <v>Kilotonnes of oil equivalent (ktoe)</v>
      </c>
      <c r="J17" s="204"/>
    </row>
    <row r="18" spans="1:10" x14ac:dyDescent="0.35">
      <c r="A18" s="9"/>
      <c r="B18" s="11"/>
      <c r="C18" s="10"/>
      <c r="D18" s="10"/>
      <c r="E18" s="10"/>
      <c r="F18" s="10"/>
      <c r="G18" s="10"/>
      <c r="H18" s="10"/>
      <c r="I18" s="10"/>
      <c r="J18" s="10"/>
    </row>
    <row r="19" spans="1:10" ht="15.65" customHeight="1" x14ac:dyDescent="0.35">
      <c r="A19" s="9"/>
      <c r="B19" s="11"/>
      <c r="C19" s="10"/>
      <c r="D19" s="10"/>
      <c r="E19" s="10"/>
      <c r="F19" s="10"/>
      <c r="G19" s="10"/>
      <c r="H19" s="10"/>
      <c r="I19" s="10"/>
      <c r="J19" s="10"/>
    </row>
    <row r="20" spans="1:10" ht="15.75" customHeight="1" x14ac:dyDescent="0.35">
      <c r="A20" s="9"/>
      <c r="B20" s="319" t="s">
        <v>171</v>
      </c>
      <c r="C20" s="315" t="s">
        <v>1</v>
      </c>
      <c r="D20" s="316"/>
      <c r="E20" s="327" t="s">
        <v>2</v>
      </c>
      <c r="F20" s="325" t="s">
        <v>4</v>
      </c>
      <c r="G20" s="325" t="s">
        <v>133</v>
      </c>
      <c r="H20" s="325" t="s">
        <v>222</v>
      </c>
      <c r="I20" s="327" t="s">
        <v>3</v>
      </c>
      <c r="J20" s="10"/>
    </row>
    <row r="21" spans="1:10" x14ac:dyDescent="0.35">
      <c r="A21" s="9"/>
      <c r="B21" s="320"/>
      <c r="C21" s="317"/>
      <c r="D21" s="318"/>
      <c r="E21" s="328"/>
      <c r="F21" s="326"/>
      <c r="G21" s="326"/>
      <c r="H21" s="326"/>
      <c r="I21" s="328"/>
      <c r="J21" s="10"/>
    </row>
    <row r="22" spans="1:10" s="205" customFormat="1" ht="17.5" x14ac:dyDescent="0.35">
      <c r="A22" s="203"/>
      <c r="B22" s="202" t="s">
        <v>53</v>
      </c>
      <c r="C22" s="321" t="str">
        <f>'I1.1'!C3</f>
        <v>Industry Sector GHG emissions</v>
      </c>
      <c r="D22" s="322"/>
      <c r="E22" s="39">
        <v>1</v>
      </c>
      <c r="F22" s="39" t="s">
        <v>18</v>
      </c>
      <c r="G22" s="22">
        <f>'I1.1'!G3</f>
        <v>3</v>
      </c>
      <c r="H22" s="121" t="str">
        <f>'I1.1'!I3</f>
        <v>ü</v>
      </c>
      <c r="I22" s="79" t="s">
        <v>196</v>
      </c>
      <c r="J22" s="204"/>
    </row>
    <row r="23" spans="1:10" s="205" customFormat="1" x14ac:dyDescent="0.35">
      <c r="A23" s="203"/>
      <c r="B23" s="202" t="s">
        <v>54</v>
      </c>
      <c r="C23" s="323" t="str">
        <f>'I1.2'!C3</f>
        <v>Emissions from iron and steel production</v>
      </c>
      <c r="D23" s="324"/>
      <c r="E23" s="39">
        <v>1</v>
      </c>
      <c r="F23" s="39" t="s">
        <v>18</v>
      </c>
      <c r="G23" s="22">
        <f>'I1.2'!G3</f>
        <v>3</v>
      </c>
      <c r="H23" s="50" t="s">
        <v>62</v>
      </c>
      <c r="I23" s="79" t="s">
        <v>196</v>
      </c>
      <c r="J23" s="204"/>
    </row>
    <row r="24" spans="1:10" s="205" customFormat="1" x14ac:dyDescent="0.35">
      <c r="A24" s="203"/>
      <c r="B24" s="202" t="s">
        <v>55</v>
      </c>
      <c r="C24" s="321" t="str">
        <f>'I1.3'!C3</f>
        <v>Emissions from petroleum refining</v>
      </c>
      <c r="D24" s="322"/>
      <c r="E24" s="39">
        <v>1</v>
      </c>
      <c r="F24" s="39" t="s">
        <v>18</v>
      </c>
      <c r="G24" s="22">
        <f>'I1.3'!G3</f>
        <v>3</v>
      </c>
      <c r="H24" s="50" t="s">
        <v>62</v>
      </c>
      <c r="I24" s="79" t="s">
        <v>196</v>
      </c>
      <c r="J24" s="204"/>
    </row>
    <row r="25" spans="1:10" s="205" customFormat="1" x14ac:dyDescent="0.35">
      <c r="A25" s="203"/>
      <c r="B25" s="202" t="s">
        <v>56</v>
      </c>
      <c r="C25" s="321" t="str">
        <f>'I1.4'!C3</f>
        <v>Emissions from manufacturing</v>
      </c>
      <c r="D25" s="322"/>
      <c r="E25" s="39">
        <v>1</v>
      </c>
      <c r="F25" s="39" t="s">
        <v>18</v>
      </c>
      <c r="G25" s="22">
        <f>'I1.4'!G3</f>
        <v>3</v>
      </c>
      <c r="H25" s="50" t="s">
        <v>62</v>
      </c>
      <c r="I25" s="79" t="s">
        <v>196</v>
      </c>
      <c r="J25" s="204"/>
    </row>
    <row r="26" spans="1:10" x14ac:dyDescent="0.35">
      <c r="A26" s="9"/>
      <c r="J26" s="10"/>
    </row>
    <row r="27" spans="1:10" ht="15" customHeight="1" x14ac:dyDescent="0.35">
      <c r="A27" s="9"/>
      <c r="B27" s="11"/>
      <c r="C27" s="10"/>
      <c r="D27" s="10"/>
      <c r="E27" s="10"/>
      <c r="F27" s="10"/>
      <c r="G27" s="10"/>
      <c r="H27" s="10"/>
      <c r="I27" s="10"/>
      <c r="J27" s="10"/>
    </row>
    <row r="28" spans="1:10" x14ac:dyDescent="0.35">
      <c r="A28" s="9"/>
      <c r="B28" s="310" t="s">
        <v>168</v>
      </c>
      <c r="C28" s="310"/>
      <c r="D28" s="310"/>
      <c r="E28" s="310"/>
      <c r="F28" s="310"/>
      <c r="G28" s="310"/>
      <c r="H28" s="310"/>
      <c r="I28" s="310"/>
      <c r="J28" s="10"/>
    </row>
    <row r="29" spans="1:10" x14ac:dyDescent="0.35">
      <c r="A29" s="9"/>
      <c r="B29" s="11"/>
      <c r="C29" s="10"/>
      <c r="D29" s="10"/>
      <c r="E29" s="10"/>
      <c r="F29" s="10"/>
      <c r="G29" s="10"/>
      <c r="H29" s="10"/>
      <c r="I29" s="10"/>
      <c r="J29" s="10"/>
    </row>
    <row r="30" spans="1:10" x14ac:dyDescent="0.35">
      <c r="A30" s="9"/>
      <c r="B30" s="212" t="s">
        <v>5</v>
      </c>
      <c r="C30" s="311" t="s">
        <v>170</v>
      </c>
      <c r="D30" s="311"/>
      <c r="E30" s="311"/>
      <c r="F30" s="311"/>
      <c r="G30" s="311"/>
      <c r="H30" s="311"/>
      <c r="I30" s="311"/>
      <c r="J30" s="10"/>
    </row>
    <row r="31" spans="1:10" ht="15.65" customHeight="1" x14ac:dyDescent="0.35">
      <c r="A31" s="9"/>
      <c r="B31" s="213">
        <v>55</v>
      </c>
      <c r="C31" s="312" t="s">
        <v>8</v>
      </c>
      <c r="D31" s="312"/>
      <c r="E31" s="312"/>
      <c r="F31" s="312"/>
      <c r="G31" s="312"/>
      <c r="H31" s="312"/>
      <c r="I31" s="312"/>
      <c r="J31" s="10"/>
    </row>
    <row r="32" spans="1:10" ht="15.65" customHeight="1" x14ac:dyDescent="0.35">
      <c r="A32" s="9"/>
      <c r="B32" s="213">
        <v>56</v>
      </c>
      <c r="C32" s="312" t="s">
        <v>9</v>
      </c>
      <c r="D32" s="312"/>
      <c r="E32" s="312"/>
      <c r="F32" s="312"/>
      <c r="G32" s="312"/>
      <c r="H32" s="312"/>
      <c r="I32" s="312"/>
      <c r="J32" s="10"/>
    </row>
    <row r="33" spans="1:10" ht="15.65" customHeight="1" x14ac:dyDescent="0.35">
      <c r="A33" s="9"/>
      <c r="B33" s="214">
        <v>16</v>
      </c>
      <c r="C33" s="306" t="s">
        <v>10</v>
      </c>
      <c r="D33" s="306"/>
      <c r="E33" s="306"/>
      <c r="F33" s="306"/>
      <c r="G33" s="306"/>
      <c r="H33" s="306"/>
      <c r="I33" s="306"/>
      <c r="J33" s="10"/>
    </row>
    <row r="34" spans="1:10" ht="15" customHeight="1" x14ac:dyDescent="0.35">
      <c r="A34" s="9"/>
      <c r="B34" s="213">
        <v>57</v>
      </c>
      <c r="C34" s="306" t="s">
        <v>11</v>
      </c>
      <c r="D34" s="306"/>
      <c r="E34" s="306"/>
      <c r="F34" s="306"/>
      <c r="G34" s="306"/>
      <c r="H34" s="306"/>
      <c r="I34" s="306"/>
      <c r="J34" s="10"/>
    </row>
    <row r="35" spans="1:10" ht="15" customHeight="1" x14ac:dyDescent="0.35">
      <c r="A35" s="9"/>
      <c r="B35" s="214">
        <v>17</v>
      </c>
      <c r="C35" s="306" t="s">
        <v>12</v>
      </c>
      <c r="D35" s="306"/>
      <c r="E35" s="306"/>
      <c r="F35" s="306"/>
      <c r="G35" s="306"/>
      <c r="H35" s="306"/>
      <c r="I35" s="306"/>
      <c r="J35" s="10"/>
    </row>
    <row r="36" spans="1:10" ht="15" customHeight="1" x14ac:dyDescent="0.35">
      <c r="A36" s="9"/>
      <c r="B36" s="213">
        <v>58</v>
      </c>
      <c r="C36" s="306" t="s">
        <v>13</v>
      </c>
      <c r="D36" s="306"/>
      <c r="E36" s="306"/>
      <c r="F36" s="306"/>
      <c r="G36" s="306"/>
      <c r="H36" s="306"/>
      <c r="I36" s="306"/>
      <c r="J36" s="10"/>
    </row>
    <row r="37" spans="1:10" ht="15" customHeight="1" x14ac:dyDescent="0.35">
      <c r="A37" s="9"/>
      <c r="B37" s="213">
        <v>59</v>
      </c>
      <c r="C37" s="306" t="s">
        <v>14</v>
      </c>
      <c r="D37" s="306"/>
      <c r="E37" s="306"/>
      <c r="F37" s="306"/>
      <c r="G37" s="306"/>
      <c r="H37" s="306"/>
      <c r="I37" s="306"/>
      <c r="J37" s="10"/>
    </row>
    <row r="38" spans="1:10" ht="15" customHeight="1" x14ac:dyDescent="0.35">
      <c r="A38" s="9"/>
      <c r="B38" s="213">
        <v>60</v>
      </c>
      <c r="C38" s="306" t="s">
        <v>15</v>
      </c>
      <c r="D38" s="306"/>
      <c r="E38" s="306"/>
      <c r="F38" s="306"/>
      <c r="G38" s="306"/>
      <c r="H38" s="306"/>
      <c r="I38" s="306"/>
      <c r="J38" s="10"/>
    </row>
    <row r="39" spans="1:10" ht="15" customHeight="1" x14ac:dyDescent="0.35">
      <c r="A39" s="9"/>
      <c r="B39" s="213">
        <v>61</v>
      </c>
      <c r="C39" s="306" t="s">
        <v>16</v>
      </c>
      <c r="D39" s="306"/>
      <c r="E39" s="306"/>
      <c r="F39" s="306"/>
      <c r="G39" s="306"/>
      <c r="H39" s="306"/>
      <c r="I39" s="306"/>
      <c r="J39" s="10"/>
    </row>
    <row r="40" spans="1:10" ht="15" customHeight="1" x14ac:dyDescent="0.35">
      <c r="A40" s="9"/>
      <c r="B40" s="214">
        <v>18</v>
      </c>
      <c r="C40" s="307" t="s">
        <v>17</v>
      </c>
      <c r="D40" s="308"/>
      <c r="E40" s="308"/>
      <c r="F40" s="308"/>
      <c r="G40" s="308"/>
      <c r="H40" s="308"/>
      <c r="I40" s="309"/>
      <c r="J40" s="10"/>
    </row>
    <row r="41" spans="1:10" ht="15" customHeight="1" x14ac:dyDescent="0.35">
      <c r="A41" s="9"/>
      <c r="B41" s="11"/>
      <c r="C41" s="10"/>
      <c r="D41" s="10"/>
      <c r="E41" s="10"/>
      <c r="F41" s="10"/>
      <c r="G41" s="10"/>
      <c r="H41" s="10"/>
      <c r="I41" s="10"/>
      <c r="J41" s="10"/>
    </row>
    <row r="42" spans="1:10" ht="15" customHeight="1" x14ac:dyDescent="0.35">
      <c r="A42" s="9"/>
      <c r="B42" s="215" t="s">
        <v>172</v>
      </c>
      <c r="C42" s="10"/>
      <c r="D42" s="10"/>
      <c r="E42" s="10"/>
      <c r="F42" s="10"/>
      <c r="G42" s="10"/>
      <c r="H42" s="10"/>
      <c r="I42" s="10"/>
      <c r="J42" s="10"/>
    </row>
    <row r="43" spans="1:10" ht="15" customHeight="1" x14ac:dyDescent="0.35">
      <c r="A43" s="9"/>
      <c r="B43" s="216" t="s">
        <v>173</v>
      </c>
      <c r="C43" s="10"/>
      <c r="D43" s="10"/>
      <c r="E43" s="10"/>
      <c r="F43" s="10"/>
      <c r="G43" s="10"/>
      <c r="H43" s="10"/>
      <c r="I43" s="10"/>
      <c r="J43" s="10"/>
    </row>
    <row r="44" spans="1:10" ht="15" customHeight="1" x14ac:dyDescent="0.35">
      <c r="A44" s="9"/>
      <c r="B44" s="11"/>
      <c r="C44" s="10"/>
      <c r="D44" s="10"/>
      <c r="E44" s="10"/>
      <c r="F44" s="10"/>
      <c r="G44" s="10"/>
      <c r="H44" s="10"/>
      <c r="I44" s="10"/>
      <c r="J44" s="10"/>
    </row>
    <row r="45" spans="1:10" ht="15" hidden="1" customHeight="1" x14ac:dyDescent="0.35">
      <c r="A45" s="9"/>
      <c r="B45" s="11"/>
      <c r="C45" s="10"/>
      <c r="D45" s="10"/>
      <c r="E45" s="10"/>
      <c r="F45" s="10"/>
      <c r="G45" s="10"/>
      <c r="H45" s="10"/>
      <c r="I45" s="10"/>
      <c r="J45" s="10"/>
    </row>
    <row r="46" spans="1:10" ht="15" hidden="1" customHeight="1" x14ac:dyDescent="0.35">
      <c r="A46" s="9"/>
      <c r="B46" s="11"/>
      <c r="C46" s="10"/>
      <c r="D46" s="10"/>
      <c r="E46" s="10"/>
      <c r="F46" s="10"/>
      <c r="G46" s="10"/>
      <c r="H46" s="10"/>
      <c r="I46" s="10"/>
      <c r="J46" s="10"/>
    </row>
  </sheetData>
  <mergeCells count="29">
    <mergeCell ref="I20:I21"/>
    <mergeCell ref="F20:F21"/>
    <mergeCell ref="C11:D11"/>
    <mergeCell ref="C13:D13"/>
    <mergeCell ref="C14:D14"/>
    <mergeCell ref="C12:D12"/>
    <mergeCell ref="C24:D24"/>
    <mergeCell ref="C23:D23"/>
    <mergeCell ref="C25:D25"/>
    <mergeCell ref="C22:D22"/>
    <mergeCell ref="H20:H21"/>
    <mergeCell ref="E20:E21"/>
    <mergeCell ref="G20:G21"/>
    <mergeCell ref="C37:I37"/>
    <mergeCell ref="C38:I38"/>
    <mergeCell ref="C39:I39"/>
    <mergeCell ref="C40:I40"/>
    <mergeCell ref="B2:I2"/>
    <mergeCell ref="B28:I28"/>
    <mergeCell ref="C30:I30"/>
    <mergeCell ref="C31:I31"/>
    <mergeCell ref="C17:D17"/>
    <mergeCell ref="C20:D21"/>
    <mergeCell ref="B20:B21"/>
    <mergeCell ref="C32:I32"/>
    <mergeCell ref="C33:I33"/>
    <mergeCell ref="C34:I34"/>
    <mergeCell ref="C35:I35"/>
    <mergeCell ref="C36:I36"/>
  </mergeCells>
  <phoneticPr fontId="24" type="noConversion"/>
  <conditionalFormatting sqref="G22:H22 G23:G25 G12:I17 G6:I6 G8:I8 G7:H7">
    <cfRule type="iconSet" priority="43">
      <iconSet iconSet="4TrafficLights" showValue="0">
        <cfvo type="percent" val="0"/>
        <cfvo type="num" val="1"/>
        <cfvo type="num" val="2"/>
        <cfvo type="num" val="3"/>
      </iconSet>
    </cfRule>
  </conditionalFormatting>
  <hyperlinks>
    <hyperlink ref="B5" location="I3.1!A1" display="I3.1" xr:uid="{00000000-0004-0000-0000-000000000000}"/>
    <hyperlink ref="B12" location="I2.1!A1" display="I2.1" xr:uid="{00000000-0004-0000-0000-000001000000}"/>
    <hyperlink ref="B22" location="I1.1!A1" display="I1.1" xr:uid="{00000000-0004-0000-0000-000002000000}"/>
    <hyperlink ref="B13:B14" location="BI2.1!A1" display="BI2.1" xr:uid="{00000000-0004-0000-0000-000003000000}"/>
    <hyperlink ref="B23:B25" location="'BI1.1 to 1.5'!A1" display="BI1.1" xr:uid="{00000000-0004-0000-0000-000004000000}"/>
    <hyperlink ref="B15" location="I2.4!A1" display="I2.4" xr:uid="{00000000-0004-0000-0000-000005000000}"/>
    <hyperlink ref="B6:B9" location="BI3.1!A1" display="BI3.1" xr:uid="{00000000-0004-0000-0000-000006000000}"/>
    <hyperlink ref="B17" location="I2.6!A1" display="I2.6" xr:uid="{D09B6ECC-1F74-4739-A088-44A0F1454BA5}"/>
    <hyperlink ref="B16" location="I2.5!A1" display="I2.5" xr:uid="{325EC1E5-CA15-412F-8B29-F0111A26BE8C}"/>
    <hyperlink ref="B43" r:id="rId1" xr:uid="{7378FA0F-6DFF-47B7-8108-4018A7DF5565}"/>
    <hyperlink ref="B6" location="I3.2!A1" display="I3.2" xr:uid="{3C9DCF68-1D01-4041-AE78-A49DD02D3A20}"/>
    <hyperlink ref="B7" location="I3.3!A1" display="I3.3" xr:uid="{BB71570B-8414-444C-BBEF-AE53FCB4B1BD}"/>
    <hyperlink ref="B8" location="I3.4!A1" display="I3.4" xr:uid="{A0448888-7495-4FE2-B2EC-3CB2FCC767E9}"/>
    <hyperlink ref="B9" location="I3.5!A1" display="I3.5" xr:uid="{A4FCB667-2676-40A2-8577-8E71D3764B90}"/>
    <hyperlink ref="B13" location="I2.2!A1" display="I2.2" xr:uid="{D15D5DE6-ACFC-4DCF-817C-C607022032BB}"/>
    <hyperlink ref="B14" location="I2.3!A1" display="I2.3" xr:uid="{051B69B4-12AD-45EB-92B8-0C8927194C6C}"/>
    <hyperlink ref="B23" location="I1.2!A1" display="I1.2" xr:uid="{BE99076F-3C3B-43D8-A1D5-3AC91E08E2F2}"/>
    <hyperlink ref="B24" location="I1.3!A1" display="I1.3" xr:uid="{2C2B2D14-B722-4476-9652-08B0AC9B71E9}"/>
    <hyperlink ref="B25" location="I1.4!A1" display="I1.4" xr:uid="{B6E62574-D8A0-4D00-9D0F-A68AEEA0635C}"/>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4A5F-1A8B-4C54-B60A-C41EF3959321}">
  <dimension ref="A1:L37"/>
  <sheetViews>
    <sheetView zoomScale="76" zoomScaleNormal="76" workbookViewId="0">
      <selection activeCell="A2" sqref="A2:L2"/>
    </sheetView>
  </sheetViews>
  <sheetFormatPr defaultColWidth="0" defaultRowHeight="12.65" customHeight="1" zeroHeight="1" x14ac:dyDescent="0.25"/>
  <cols>
    <col min="1" max="2" width="8.84375" style="47" customWidth="1"/>
    <col min="3" max="3" width="59" style="47" customWidth="1"/>
    <col min="4" max="4" width="8.84375" style="47" customWidth="1"/>
    <col min="5" max="5" width="54.07421875" style="47" customWidth="1"/>
    <col min="6" max="6" width="10.69140625" style="47" customWidth="1"/>
    <col min="7" max="7" width="19" style="47" customWidth="1"/>
    <col min="8" max="10" width="8.84375" style="47" customWidth="1"/>
    <col min="11" max="16384" width="8.84375" style="47" hidden="1"/>
  </cols>
  <sheetData>
    <row r="1" spans="1:12" ht="22.5" x14ac:dyDescent="0.45">
      <c r="A1" s="333" t="s">
        <v>152</v>
      </c>
      <c r="B1" s="333"/>
      <c r="C1" s="333"/>
      <c r="D1" s="333"/>
      <c r="E1" s="333"/>
      <c r="F1" s="333"/>
      <c r="G1" s="333"/>
      <c r="H1" s="333"/>
      <c r="I1" s="333"/>
      <c r="J1" s="333"/>
    </row>
    <row r="2" spans="1:12" ht="52.5" customHeight="1" x14ac:dyDescent="0.25">
      <c r="A2" s="337" t="s">
        <v>229</v>
      </c>
      <c r="B2" s="338"/>
      <c r="C2" s="338"/>
      <c r="D2" s="338"/>
      <c r="E2" s="338"/>
      <c r="F2" s="338"/>
      <c r="G2" s="338"/>
      <c r="H2" s="338"/>
      <c r="I2" s="338"/>
      <c r="J2" s="338"/>
      <c r="K2" s="338"/>
      <c r="L2" s="338"/>
    </row>
    <row r="3" spans="1:12" ht="12.5" x14ac:dyDescent="0.25"/>
    <row r="4" spans="1:12" ht="33.75" customHeight="1" x14ac:dyDescent="0.35">
      <c r="B4" s="15"/>
      <c r="C4" s="16"/>
      <c r="D4" s="16"/>
      <c r="E4" s="16"/>
      <c r="F4" s="17"/>
    </row>
    <row r="5" spans="1:12" ht="33.75" customHeight="1" x14ac:dyDescent="0.35">
      <c r="B5" s="18"/>
      <c r="C5" s="29" t="s">
        <v>71</v>
      </c>
      <c r="D5" s="24"/>
      <c r="E5" s="335" t="s">
        <v>72</v>
      </c>
      <c r="F5" s="5"/>
    </row>
    <row r="6" spans="1:12" ht="33.75" customHeight="1" x14ac:dyDescent="0.35">
      <c r="B6" s="18"/>
      <c r="C6" s="36" t="s">
        <v>153</v>
      </c>
      <c r="D6" s="24"/>
      <c r="E6" s="335"/>
      <c r="F6" s="5"/>
    </row>
    <row r="7" spans="1:12" ht="45" customHeight="1" x14ac:dyDescent="0.35">
      <c r="B7" s="18"/>
      <c r="C7" s="35" t="s">
        <v>154</v>
      </c>
      <c r="D7" s="24"/>
      <c r="E7" s="336" t="s">
        <v>155</v>
      </c>
      <c r="F7" s="5"/>
    </row>
    <row r="8" spans="1:12" ht="33.75" customHeight="1" x14ac:dyDescent="0.35">
      <c r="B8" s="18"/>
      <c r="C8" s="35" t="s">
        <v>156</v>
      </c>
      <c r="D8" s="24"/>
      <c r="E8" s="336"/>
      <c r="F8" s="5"/>
    </row>
    <row r="9" spans="1:12" ht="33.75" customHeight="1" x14ac:dyDescent="0.35">
      <c r="B9" s="18"/>
      <c r="C9" s="336" t="s">
        <v>157</v>
      </c>
      <c r="D9" s="24"/>
      <c r="E9" s="24"/>
      <c r="F9" s="5"/>
    </row>
    <row r="10" spans="1:12" ht="33.75" customHeight="1" x14ac:dyDescent="0.35">
      <c r="B10" s="18"/>
      <c r="C10" s="336"/>
      <c r="D10" s="24"/>
      <c r="E10" s="24"/>
      <c r="F10" s="5"/>
    </row>
    <row r="11" spans="1:12" ht="33.75" customHeight="1" x14ac:dyDescent="0.35">
      <c r="B11" s="18"/>
      <c r="C11" s="30"/>
      <c r="D11" s="24"/>
      <c r="E11" s="24"/>
      <c r="F11" s="5"/>
    </row>
    <row r="12" spans="1:12" ht="33.75" customHeight="1" x14ac:dyDescent="0.35">
      <c r="B12" s="18"/>
      <c r="C12" s="331" t="s">
        <v>158</v>
      </c>
      <c r="D12" s="331"/>
      <c r="E12" s="331"/>
      <c r="F12" s="5"/>
    </row>
    <row r="13" spans="1:12" ht="40.5" customHeight="1" x14ac:dyDescent="0.35">
      <c r="B13" s="18"/>
      <c r="C13" s="334" t="s">
        <v>159</v>
      </c>
      <c r="D13" s="334"/>
      <c r="E13" s="334"/>
      <c r="F13" s="5"/>
    </row>
    <row r="14" spans="1:12" ht="40.5" customHeight="1" x14ac:dyDescent="0.35">
      <c r="B14" s="18"/>
      <c r="C14" s="331" t="s">
        <v>160</v>
      </c>
      <c r="D14" s="331"/>
      <c r="E14" s="331"/>
      <c r="F14" s="5"/>
    </row>
    <row r="15" spans="1:12" ht="40.5" customHeight="1" x14ac:dyDescent="0.35">
      <c r="B15" s="18"/>
      <c r="C15" s="332" t="s">
        <v>161</v>
      </c>
      <c r="D15" s="332"/>
      <c r="E15" s="332"/>
      <c r="F15" s="5"/>
    </row>
    <row r="16" spans="1:12" ht="40.5" customHeight="1" x14ac:dyDescent="0.35">
      <c r="B16" s="18"/>
      <c r="C16" s="331" t="s">
        <v>162</v>
      </c>
      <c r="D16" s="331"/>
      <c r="E16" s="331"/>
      <c r="F16" s="5"/>
    </row>
    <row r="17" spans="2:6" ht="32.15" customHeight="1" x14ac:dyDescent="0.35">
      <c r="B17" s="18"/>
      <c r="C17" s="331" t="s">
        <v>163</v>
      </c>
      <c r="D17" s="331"/>
      <c r="E17" s="331"/>
      <c r="F17" s="5"/>
    </row>
    <row r="18" spans="2:6" ht="32.15" customHeight="1" x14ac:dyDescent="0.35">
      <c r="B18" s="18"/>
      <c r="C18" s="30"/>
      <c r="D18" s="24"/>
      <c r="E18" s="24"/>
      <c r="F18" s="5"/>
    </row>
    <row r="19" spans="2:6" ht="32.15" customHeight="1" x14ac:dyDescent="0.35">
      <c r="B19" s="18"/>
      <c r="C19" s="331" t="s">
        <v>167</v>
      </c>
      <c r="D19" s="331"/>
      <c r="E19" s="331"/>
      <c r="F19" s="5"/>
    </row>
    <row r="20" spans="2:6" ht="32.15" customHeight="1" x14ac:dyDescent="0.35">
      <c r="B20" s="18"/>
      <c r="C20" s="331" t="s">
        <v>164</v>
      </c>
      <c r="D20" s="331"/>
      <c r="E20" s="331"/>
      <c r="F20" s="5"/>
    </row>
    <row r="21" spans="2:6" ht="32.15" customHeight="1" x14ac:dyDescent="0.35">
      <c r="B21" s="18"/>
      <c r="C21" s="331" t="s">
        <v>165</v>
      </c>
      <c r="D21" s="331"/>
      <c r="E21" s="331"/>
      <c r="F21" s="5"/>
    </row>
    <row r="22" spans="2:6" ht="32.15" customHeight="1" x14ac:dyDescent="0.35">
      <c r="B22" s="18"/>
      <c r="C22" s="331" t="s">
        <v>166</v>
      </c>
      <c r="D22" s="331"/>
      <c r="E22" s="331"/>
      <c r="F22" s="5"/>
    </row>
    <row r="23" spans="2:6" ht="32.15" customHeight="1" x14ac:dyDescent="0.35">
      <c r="B23" s="19"/>
      <c r="C23" s="20"/>
      <c r="D23" s="20"/>
      <c r="E23" s="20"/>
      <c r="F23" s="6"/>
    </row>
    <row r="24" spans="2:6" ht="12.65" customHeight="1" x14ac:dyDescent="0.25"/>
    <row r="25" spans="2:6" ht="12.65" customHeight="1" x14ac:dyDescent="0.25"/>
    <row r="26" spans="2:6" ht="12.65" customHeight="1" x14ac:dyDescent="0.25"/>
    <row r="27" spans="2:6" ht="12.65" customHeight="1" x14ac:dyDescent="0.25"/>
    <row r="28" spans="2:6" ht="12.65" customHeight="1" x14ac:dyDescent="0.25"/>
    <row r="29" spans="2:6" ht="12.65" customHeight="1" x14ac:dyDescent="0.25"/>
    <row r="30" spans="2:6" ht="12.65" customHeight="1" x14ac:dyDescent="0.25"/>
    <row r="31" spans="2:6" ht="12.65" customHeight="1" x14ac:dyDescent="0.25"/>
    <row r="32" spans="2:6" ht="12.65" customHeight="1" x14ac:dyDescent="0.25"/>
    <row r="33" spans="2:2" ht="12.65" customHeight="1" x14ac:dyDescent="0.25"/>
    <row r="37" spans="2:2" ht="12.65" hidden="1" customHeight="1" x14ac:dyDescent="0.25">
      <c r="B37" s="272" t="s">
        <v>252</v>
      </c>
    </row>
  </sheetData>
  <mergeCells count="15">
    <mergeCell ref="A1:J1"/>
    <mergeCell ref="C13:E13"/>
    <mergeCell ref="C14:E14"/>
    <mergeCell ref="E5:E6"/>
    <mergeCell ref="E7:E8"/>
    <mergeCell ref="C9:C10"/>
    <mergeCell ref="C12:E12"/>
    <mergeCell ref="A2:L2"/>
    <mergeCell ref="C20:E20"/>
    <mergeCell ref="C21:E21"/>
    <mergeCell ref="C22:E22"/>
    <mergeCell ref="C15:E15"/>
    <mergeCell ref="C16:E16"/>
    <mergeCell ref="C17:E17"/>
    <mergeCell ref="C19:E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X55"/>
  <sheetViews>
    <sheetView showGridLines="0" zoomScale="75" zoomScaleNormal="75" workbookViewId="0">
      <selection activeCell="B37" sqref="B37:I37"/>
    </sheetView>
  </sheetViews>
  <sheetFormatPr defaultColWidth="0" defaultRowHeight="15.5" zeroHeight="1" x14ac:dyDescent="0.35"/>
  <cols>
    <col min="1" max="1" width="4.23046875" customWidth="1"/>
    <col min="2" max="2" width="16.3046875" customWidth="1"/>
    <col min="3" max="3" width="13.3046875" customWidth="1"/>
    <col min="4" max="4" width="14.4609375" customWidth="1"/>
    <col min="5" max="5" width="13.07421875" customWidth="1"/>
    <col min="6" max="6" width="18" customWidth="1"/>
    <col min="7" max="7" width="15.53515625" customWidth="1"/>
    <col min="8" max="8" width="17.07421875" customWidth="1"/>
    <col min="9" max="9" width="18.07421875" customWidth="1"/>
    <col min="10" max="10" width="10.3046875" customWidth="1"/>
    <col min="11" max="11" width="11.765625" hidden="1" customWidth="1"/>
    <col min="12" max="12" width="13.3046875" hidden="1" customWidth="1"/>
    <col min="13" max="24" width="5.07421875" hidden="1" customWidth="1"/>
    <col min="25" max="16384" width="9.23046875" hidden="1"/>
  </cols>
  <sheetData>
    <row r="1" spans="1:10" x14ac:dyDescent="0.35">
      <c r="A1" s="51"/>
      <c r="B1" s="51"/>
      <c r="C1" s="51"/>
      <c r="D1" s="51"/>
      <c r="E1" s="51"/>
      <c r="F1" s="51"/>
      <c r="G1" s="51"/>
      <c r="H1" s="51"/>
      <c r="I1" s="51"/>
      <c r="J1" s="51"/>
    </row>
    <row r="2" spans="1:10" ht="26" x14ac:dyDescent="0.35">
      <c r="A2" s="51"/>
      <c r="B2" s="361" t="s">
        <v>73</v>
      </c>
      <c r="C2" s="362" t="s">
        <v>1</v>
      </c>
      <c r="D2" s="362"/>
      <c r="E2" s="52" t="s">
        <v>2</v>
      </c>
      <c r="F2" s="52" t="s">
        <v>211</v>
      </c>
      <c r="G2" s="52" t="s">
        <v>169</v>
      </c>
      <c r="H2" s="52" t="s">
        <v>109</v>
      </c>
      <c r="I2" s="52" t="s">
        <v>3</v>
      </c>
      <c r="J2" s="51"/>
    </row>
    <row r="3" spans="1:10" ht="27" customHeight="1" x14ac:dyDescent="0.35">
      <c r="A3" s="51"/>
      <c r="B3" s="361"/>
      <c r="C3" s="357" t="s">
        <v>99</v>
      </c>
      <c r="D3" s="357"/>
      <c r="E3" s="39">
        <v>3</v>
      </c>
      <c r="F3" s="50" t="s">
        <v>62</v>
      </c>
      <c r="G3" s="53">
        <f>H7</f>
        <v>690.35152074842472</v>
      </c>
      <c r="H3" s="53">
        <f>H8</f>
        <v>139.84882176938154</v>
      </c>
      <c r="I3" s="39" t="s">
        <v>131</v>
      </c>
      <c r="J3" s="51"/>
    </row>
    <row r="4" spans="1:10" x14ac:dyDescent="0.35">
      <c r="A4" s="51"/>
      <c r="B4" s="51"/>
      <c r="C4" s="51"/>
      <c r="D4" s="51"/>
      <c r="E4" s="51"/>
      <c r="F4" s="51"/>
      <c r="G4" s="51"/>
      <c r="H4" s="51"/>
      <c r="I4" s="51"/>
      <c r="J4" s="51"/>
    </row>
    <row r="5" spans="1:10" x14ac:dyDescent="0.35"/>
    <row r="6" spans="1:10" ht="21.75" customHeight="1" x14ac:dyDescent="0.35">
      <c r="G6" s="56"/>
      <c r="H6" s="56" t="s">
        <v>212</v>
      </c>
      <c r="I6" s="56" t="s">
        <v>209</v>
      </c>
    </row>
    <row r="7" spans="1:10" ht="21.75" customHeight="1" x14ac:dyDescent="0.35">
      <c r="G7" s="56" t="s">
        <v>133</v>
      </c>
      <c r="H7" s="53">
        <f>SUM(I28:I32)</f>
        <v>690.35152074842472</v>
      </c>
      <c r="I7" s="38" t="s">
        <v>62</v>
      </c>
    </row>
    <row r="8" spans="1:10" ht="21.75" customHeight="1" x14ac:dyDescent="0.35">
      <c r="G8" s="56" t="s">
        <v>109</v>
      </c>
      <c r="H8" s="53">
        <f>I33</f>
        <v>139.84882176938154</v>
      </c>
      <c r="I8" s="38" t="s">
        <v>62</v>
      </c>
    </row>
    <row r="9" spans="1:10" x14ac:dyDescent="0.35"/>
    <row r="10" spans="1:10" x14ac:dyDescent="0.35">
      <c r="B10" s="2"/>
      <c r="C10" s="2"/>
      <c r="D10" s="2"/>
      <c r="E10" s="2"/>
      <c r="G10" s="56" t="s">
        <v>139</v>
      </c>
      <c r="H10" s="56" t="s">
        <v>140</v>
      </c>
      <c r="I10" s="56" t="s">
        <v>98</v>
      </c>
    </row>
    <row r="11" spans="1:10" x14ac:dyDescent="0.35">
      <c r="B11" s="2"/>
      <c r="C11" s="2"/>
      <c r="D11" s="2"/>
      <c r="E11" s="2"/>
      <c r="G11" s="217" t="s">
        <v>78</v>
      </c>
      <c r="H11" s="27">
        <v>1999</v>
      </c>
      <c r="I11" s="25">
        <v>0</v>
      </c>
    </row>
    <row r="12" spans="1:10" x14ac:dyDescent="0.35">
      <c r="B12" s="2"/>
      <c r="C12" s="2"/>
      <c r="D12" s="2"/>
      <c r="E12" s="2"/>
      <c r="G12" s="217" t="s">
        <v>79</v>
      </c>
      <c r="H12" s="27">
        <v>2000</v>
      </c>
      <c r="I12" s="25">
        <v>0</v>
      </c>
    </row>
    <row r="13" spans="1:10" x14ac:dyDescent="0.35">
      <c r="B13" s="2"/>
      <c r="C13" s="2"/>
      <c r="D13" s="2"/>
      <c r="E13" s="2"/>
      <c r="G13" s="217" t="s">
        <v>80</v>
      </c>
      <c r="H13" s="27">
        <v>2001</v>
      </c>
      <c r="I13" s="25">
        <v>32.296026194046433</v>
      </c>
    </row>
    <row r="14" spans="1:10" x14ac:dyDescent="0.35">
      <c r="B14" s="2"/>
      <c r="C14" s="2"/>
      <c r="D14" s="2"/>
      <c r="E14" s="2"/>
      <c r="G14" s="217" t="s">
        <v>81</v>
      </c>
      <c r="H14" s="27">
        <v>2002</v>
      </c>
      <c r="I14" s="25">
        <v>48.2403706574135</v>
      </c>
    </row>
    <row r="15" spans="1:10" x14ac:dyDescent="0.35">
      <c r="B15" s="2"/>
      <c r="C15" s="2"/>
      <c r="D15" s="2"/>
      <c r="E15" s="2"/>
      <c r="G15" s="217" t="s">
        <v>82</v>
      </c>
      <c r="H15" s="27">
        <v>2003</v>
      </c>
      <c r="I15" s="25">
        <v>48.414943771975913</v>
      </c>
    </row>
    <row r="16" spans="1:10" x14ac:dyDescent="0.35">
      <c r="B16" s="2"/>
      <c r="C16" s="2"/>
      <c r="D16" s="2"/>
      <c r="E16" s="2"/>
      <c r="G16" s="217" t="s">
        <v>83</v>
      </c>
      <c r="H16" s="27">
        <v>2004</v>
      </c>
      <c r="I16" s="25">
        <v>44.457953175227878</v>
      </c>
    </row>
    <row r="17" spans="2:9" x14ac:dyDescent="0.35">
      <c r="B17" s="2"/>
      <c r="C17" s="2"/>
      <c r="D17" s="2"/>
      <c r="E17" s="2"/>
      <c r="G17" s="217" t="s">
        <v>84</v>
      </c>
      <c r="H17" s="27">
        <v>2005</v>
      </c>
      <c r="I17" s="25">
        <v>43.294149049343531</v>
      </c>
    </row>
    <row r="18" spans="2:9" x14ac:dyDescent="0.35">
      <c r="B18" s="2"/>
      <c r="C18" s="2"/>
      <c r="D18" s="2"/>
      <c r="E18" s="2"/>
      <c r="G18" s="217" t="s">
        <v>85</v>
      </c>
      <c r="H18" s="27">
        <v>2006</v>
      </c>
      <c r="I18" s="25">
        <v>40.803072521254421</v>
      </c>
    </row>
    <row r="19" spans="2:9" x14ac:dyDescent="0.35">
      <c r="B19" s="2"/>
      <c r="C19" s="2"/>
      <c r="D19" s="2"/>
      <c r="E19" s="2"/>
      <c r="G19" s="217" t="s">
        <v>86</v>
      </c>
      <c r="H19" s="27">
        <v>2007</v>
      </c>
      <c r="I19" s="25">
        <v>38.930081498334118</v>
      </c>
    </row>
    <row r="20" spans="2:9" x14ac:dyDescent="0.35">
      <c r="B20" s="2"/>
      <c r="C20" s="2"/>
      <c r="D20" s="2"/>
      <c r="E20" s="2"/>
      <c r="G20" s="217" t="s">
        <v>87</v>
      </c>
      <c r="H20" s="27">
        <v>2008</v>
      </c>
      <c r="I20" s="25">
        <v>40.06097585197768</v>
      </c>
    </row>
    <row r="21" spans="2:9" x14ac:dyDescent="0.35">
      <c r="B21" s="2"/>
      <c r="C21" s="2"/>
      <c r="D21" s="2"/>
      <c r="E21" s="2"/>
      <c r="G21" s="217" t="s">
        <v>88</v>
      </c>
      <c r="H21" s="27">
        <v>2009</v>
      </c>
      <c r="I21" s="25">
        <v>39.03507229850262</v>
      </c>
    </row>
    <row r="22" spans="2:9" x14ac:dyDescent="0.35">
      <c r="B22" s="2"/>
      <c r="C22" s="2"/>
      <c r="D22" s="2"/>
      <c r="E22" s="2"/>
      <c r="G22" s="217" t="s">
        <v>89</v>
      </c>
      <c r="H22" s="27">
        <v>2010</v>
      </c>
      <c r="I22" s="25">
        <v>37.091877029782935</v>
      </c>
    </row>
    <row r="23" spans="2:9" x14ac:dyDescent="0.35">
      <c r="B23" s="2"/>
      <c r="C23" s="2"/>
      <c r="D23" s="2"/>
      <c r="E23" s="2"/>
      <c r="G23" s="217" t="s">
        <v>90</v>
      </c>
      <c r="H23" s="27">
        <v>2011</v>
      </c>
      <c r="I23" s="25">
        <v>37.020106479880319</v>
      </c>
    </row>
    <row r="24" spans="2:9" x14ac:dyDescent="0.35">
      <c r="B24" s="2"/>
      <c r="C24" s="2"/>
      <c r="D24" s="2"/>
      <c r="E24" s="2"/>
      <c r="G24" s="217" t="s">
        <v>91</v>
      </c>
      <c r="H24" s="27">
        <v>2012</v>
      </c>
      <c r="I24" s="25">
        <v>34.441206277339788</v>
      </c>
    </row>
    <row r="25" spans="2:9" x14ac:dyDescent="0.35">
      <c r="B25" s="2"/>
      <c r="C25" s="2"/>
      <c r="D25" s="2"/>
      <c r="E25" s="2"/>
      <c r="G25" s="217" t="s">
        <v>92</v>
      </c>
      <c r="H25" s="27">
        <v>2013</v>
      </c>
      <c r="I25" s="25">
        <v>77.007011648418413</v>
      </c>
    </row>
    <row r="26" spans="2:9" x14ac:dyDescent="0.35">
      <c r="B26" s="13"/>
      <c r="C26" s="13"/>
      <c r="D26" s="13"/>
      <c r="E26" s="13"/>
      <c r="G26" s="217" t="s">
        <v>93</v>
      </c>
      <c r="H26" s="27">
        <v>2014</v>
      </c>
      <c r="I26" s="25">
        <v>115.12594502346629</v>
      </c>
    </row>
    <row r="27" spans="2:9" ht="16" thickBot="1" x14ac:dyDescent="0.4">
      <c r="G27" s="218" t="s">
        <v>94</v>
      </c>
      <c r="H27" s="129">
        <v>2015</v>
      </c>
      <c r="I27" s="130">
        <v>138.25629974120719</v>
      </c>
    </row>
    <row r="28" spans="2:9" x14ac:dyDescent="0.35">
      <c r="E28" s="26"/>
      <c r="G28" s="219" t="s">
        <v>95</v>
      </c>
      <c r="H28" s="133">
        <v>2016</v>
      </c>
      <c r="I28" s="134">
        <v>137.2797689992056</v>
      </c>
    </row>
    <row r="29" spans="2:9" ht="15.65" customHeight="1" x14ac:dyDescent="0.35">
      <c r="G29" s="220" t="s">
        <v>96</v>
      </c>
      <c r="H29" s="27">
        <v>2017</v>
      </c>
      <c r="I29" s="135">
        <v>136.06201101786351</v>
      </c>
    </row>
    <row r="30" spans="2:9" x14ac:dyDescent="0.35">
      <c r="G30" s="220" t="s">
        <v>97</v>
      </c>
      <c r="H30" s="27">
        <v>2018</v>
      </c>
      <c r="I30" s="135">
        <v>140.52869319774288</v>
      </c>
    </row>
    <row r="31" spans="2:9" x14ac:dyDescent="0.35">
      <c r="G31" s="220" t="s">
        <v>111</v>
      </c>
      <c r="H31" s="27">
        <v>2019</v>
      </c>
      <c r="I31" s="135">
        <v>146.50132714366993</v>
      </c>
    </row>
    <row r="32" spans="2:9" ht="16" thickBot="1" x14ac:dyDescent="0.4">
      <c r="G32" s="221" t="s">
        <v>112</v>
      </c>
      <c r="H32" s="136">
        <v>2020</v>
      </c>
      <c r="I32" s="137">
        <v>129.97972038994268</v>
      </c>
    </row>
    <row r="33" spans="2:9" x14ac:dyDescent="0.35">
      <c r="G33" s="222" t="s">
        <v>113</v>
      </c>
      <c r="H33" s="131">
        <v>2021</v>
      </c>
      <c r="I33" s="132">
        <v>139.84882176938154</v>
      </c>
    </row>
    <row r="34" spans="2:9" x14ac:dyDescent="0.35"/>
    <row r="35" spans="2:9" x14ac:dyDescent="0.35"/>
    <row r="36" spans="2:9" x14ac:dyDescent="0.35"/>
    <row r="37" spans="2:9" x14ac:dyDescent="0.35">
      <c r="B37" s="358" t="s">
        <v>252</v>
      </c>
      <c r="C37" s="359"/>
      <c r="D37" s="359"/>
      <c r="E37" s="359"/>
      <c r="F37" s="359"/>
      <c r="G37" s="359"/>
      <c r="H37" s="359"/>
      <c r="I37" s="359"/>
    </row>
    <row r="38" spans="2:9" ht="42" customHeight="1" x14ac:dyDescent="0.35">
      <c r="B38" s="360" t="s">
        <v>178</v>
      </c>
      <c r="C38" s="357"/>
      <c r="D38" s="357"/>
      <c r="E38" s="357"/>
      <c r="F38" s="357"/>
      <c r="G38" s="357"/>
      <c r="H38" s="357"/>
      <c r="I38" s="357"/>
    </row>
    <row r="39" spans="2:9" x14ac:dyDescent="0.35">
      <c r="B39" s="30"/>
      <c r="C39" s="30"/>
      <c r="D39" s="30"/>
      <c r="E39" s="30"/>
      <c r="F39" s="30"/>
      <c r="G39" s="30"/>
      <c r="H39" s="30"/>
      <c r="I39" s="30"/>
    </row>
    <row r="40" spans="2:9" x14ac:dyDescent="0.35">
      <c r="B40" s="359" t="s">
        <v>6</v>
      </c>
      <c r="C40" s="359"/>
      <c r="D40" s="359"/>
      <c r="E40" s="359"/>
      <c r="F40" s="359"/>
      <c r="G40" s="359"/>
      <c r="H40" s="359"/>
      <c r="I40" s="359"/>
    </row>
    <row r="41" spans="2:9" ht="18.649999999999999" customHeight="1" x14ac:dyDescent="0.35">
      <c r="B41" s="354" t="s">
        <v>116</v>
      </c>
      <c r="C41" s="355"/>
      <c r="D41" s="355"/>
      <c r="E41" s="355"/>
      <c r="F41" s="355"/>
      <c r="G41" s="355"/>
      <c r="H41" s="355"/>
      <c r="I41" s="356"/>
    </row>
    <row r="42" spans="2:9" x14ac:dyDescent="0.35">
      <c r="B42" s="354" t="s">
        <v>230</v>
      </c>
      <c r="C42" s="355"/>
      <c r="D42" s="355"/>
      <c r="E42" s="355"/>
      <c r="F42" s="355"/>
      <c r="G42" s="355"/>
      <c r="H42" s="355"/>
      <c r="I42" s="356"/>
    </row>
    <row r="43" spans="2:9" x14ac:dyDescent="0.35">
      <c r="B43" s="30"/>
      <c r="C43" s="30"/>
      <c r="D43" s="30"/>
      <c r="E43" s="30"/>
      <c r="F43" s="30"/>
      <c r="G43" s="30"/>
      <c r="H43" s="30"/>
      <c r="I43" s="30"/>
    </row>
    <row r="44" spans="2:9" x14ac:dyDescent="0.35">
      <c r="B44" s="346" t="s">
        <v>7</v>
      </c>
      <c r="C44" s="347"/>
      <c r="D44" s="347"/>
      <c r="E44" s="347"/>
      <c r="F44" s="347"/>
      <c r="G44" s="347"/>
      <c r="H44" s="347"/>
      <c r="I44" s="348"/>
    </row>
    <row r="45" spans="2:9" ht="63" customHeight="1" x14ac:dyDescent="0.35">
      <c r="B45" s="349" t="s">
        <v>232</v>
      </c>
      <c r="C45" s="350"/>
      <c r="D45" s="350"/>
      <c r="E45" s="350"/>
      <c r="F45" s="350"/>
      <c r="G45" s="350"/>
      <c r="H45" s="350"/>
      <c r="I45" s="351"/>
    </row>
    <row r="46" spans="2:9" x14ac:dyDescent="0.35">
      <c r="B46" s="30"/>
      <c r="C46" s="30"/>
      <c r="D46" s="30"/>
      <c r="E46" s="30"/>
      <c r="F46" s="30"/>
      <c r="G46" s="30"/>
      <c r="H46" s="30"/>
      <c r="I46" s="30"/>
    </row>
    <row r="47" spans="2:9" ht="32.25" customHeight="1" x14ac:dyDescent="0.35">
      <c r="B47" s="54" t="s">
        <v>174</v>
      </c>
      <c r="C47" s="342" t="s">
        <v>231</v>
      </c>
      <c r="D47" s="352"/>
      <c r="E47" s="352"/>
      <c r="F47" s="352"/>
      <c r="G47" s="352"/>
      <c r="H47" s="352"/>
      <c r="I47" s="352"/>
    </row>
    <row r="48" spans="2:9" x14ac:dyDescent="0.35">
      <c r="B48" s="54" t="s">
        <v>175</v>
      </c>
      <c r="C48" s="353">
        <v>44742</v>
      </c>
      <c r="D48" s="340"/>
      <c r="E48" s="340"/>
      <c r="F48" s="340"/>
      <c r="G48" s="340"/>
      <c r="H48" s="340"/>
      <c r="I48" s="340"/>
    </row>
    <row r="49" spans="2:9" x14ac:dyDescent="0.35">
      <c r="B49" s="55" t="s">
        <v>176</v>
      </c>
      <c r="C49" s="339" t="s">
        <v>123</v>
      </c>
      <c r="D49" s="340"/>
      <c r="E49" s="340"/>
      <c r="F49" s="340"/>
      <c r="G49" s="340"/>
      <c r="H49" s="340"/>
      <c r="I49" s="340"/>
    </row>
    <row r="50" spans="2:9" x14ac:dyDescent="0.35">
      <c r="B50" s="341" t="s">
        <v>177</v>
      </c>
      <c r="C50" s="342"/>
      <c r="D50" s="340"/>
      <c r="E50" s="340"/>
      <c r="F50" s="340"/>
      <c r="G50" s="340"/>
      <c r="H50" s="340"/>
      <c r="I50" s="340"/>
    </row>
    <row r="51" spans="2:9" x14ac:dyDescent="0.35">
      <c r="B51" s="341"/>
      <c r="C51" s="343"/>
      <c r="D51" s="344"/>
      <c r="E51" s="344"/>
      <c r="F51" s="344"/>
      <c r="G51" s="344"/>
      <c r="H51" s="344"/>
      <c r="I51" s="344"/>
    </row>
    <row r="52" spans="2:9" x14ac:dyDescent="0.35">
      <c r="B52" s="341"/>
      <c r="C52" s="345"/>
      <c r="D52" s="345"/>
      <c r="E52" s="345"/>
      <c r="F52" s="345"/>
      <c r="G52" s="345"/>
      <c r="H52" s="345"/>
      <c r="I52" s="345"/>
    </row>
    <row r="53" spans="2:9" x14ac:dyDescent="0.35">
      <c r="D53" s="4"/>
    </row>
    <row r="54" spans="2:9" x14ac:dyDescent="0.35"/>
    <row r="55" spans="2:9" x14ac:dyDescent="0.35"/>
  </sheetData>
  <mergeCells count="17">
    <mergeCell ref="C3:D3"/>
    <mergeCell ref="B37:I37"/>
    <mergeCell ref="B38:I38"/>
    <mergeCell ref="B40:I40"/>
    <mergeCell ref="B41:I41"/>
    <mergeCell ref="B2:B3"/>
    <mergeCell ref="C2:D2"/>
    <mergeCell ref="B44:I44"/>
    <mergeCell ref="B45:I45"/>
    <mergeCell ref="C47:I47"/>
    <mergeCell ref="C48:I48"/>
    <mergeCell ref="B42:I42"/>
    <mergeCell ref="C49:I49"/>
    <mergeCell ref="B50:B52"/>
    <mergeCell ref="C50:I50"/>
    <mergeCell ref="C51:I51"/>
    <mergeCell ref="C52:I52"/>
  </mergeCells>
  <phoneticPr fontId="24"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7"/>
  <sheetViews>
    <sheetView showGridLines="0" zoomScale="75" zoomScaleNormal="75" workbookViewId="0">
      <selection activeCell="B21" sqref="B21:I21"/>
    </sheetView>
  </sheetViews>
  <sheetFormatPr defaultColWidth="0" defaultRowHeight="15.5" zeroHeight="1" x14ac:dyDescent="0.35"/>
  <cols>
    <col min="1" max="1" width="4.23046875" customWidth="1"/>
    <col min="2" max="2" width="16.23046875" customWidth="1"/>
    <col min="3" max="3" width="13.23046875" customWidth="1"/>
    <col min="4" max="4" width="5.765625" customWidth="1"/>
    <col min="5" max="5" width="7.4609375" customWidth="1"/>
    <col min="6" max="6" width="16.23046875" customWidth="1"/>
    <col min="7" max="7" width="15.84375" customWidth="1"/>
    <col min="8" max="8" width="16.69140625" customWidth="1"/>
    <col min="9" max="9" width="10.4609375" customWidth="1"/>
    <col min="10" max="10" width="8.23046875" customWidth="1"/>
    <col min="11" max="11" width="8.84375" hidden="1" customWidth="1"/>
    <col min="12" max="12" width="12.4609375" hidden="1" customWidth="1"/>
    <col min="13" max="14" width="5.07421875" hidden="1" customWidth="1"/>
    <col min="15" max="15" width="11.4609375" hidden="1" customWidth="1"/>
    <col min="16" max="16" width="7.53515625" hidden="1" customWidth="1"/>
    <col min="17" max="24" width="5.07421875" hidden="1" customWidth="1"/>
    <col min="25" max="16384" width="9.23046875" hidden="1"/>
  </cols>
  <sheetData>
    <row r="1" spans="1:11" x14ac:dyDescent="0.35">
      <c r="A1" s="51"/>
      <c r="B1" s="51"/>
      <c r="C1" s="51"/>
      <c r="D1" s="51"/>
      <c r="E1" s="51"/>
      <c r="F1" s="51"/>
      <c r="G1" s="51"/>
      <c r="H1" s="51"/>
      <c r="I1" s="51"/>
      <c r="J1" s="51"/>
    </row>
    <row r="2" spans="1:11" ht="26" x14ac:dyDescent="0.35">
      <c r="A2" s="51"/>
      <c r="B2" s="361" t="s">
        <v>74</v>
      </c>
      <c r="C2" s="362" t="s">
        <v>1</v>
      </c>
      <c r="D2" s="362"/>
      <c r="E2" s="52" t="s">
        <v>2</v>
      </c>
      <c r="F2" s="52" t="s">
        <v>4</v>
      </c>
      <c r="G2" s="52" t="s">
        <v>169</v>
      </c>
      <c r="H2" s="52" t="s">
        <v>109</v>
      </c>
      <c r="I2" s="52" t="s">
        <v>3</v>
      </c>
      <c r="J2" s="51"/>
    </row>
    <row r="3" spans="1:11" ht="23" x14ac:dyDescent="0.35">
      <c r="A3" s="51"/>
      <c r="B3" s="361"/>
      <c r="C3" s="357" t="s">
        <v>22</v>
      </c>
      <c r="D3" s="357"/>
      <c r="E3" s="39">
        <v>3</v>
      </c>
      <c r="F3" s="39" t="s">
        <v>23</v>
      </c>
      <c r="G3" s="39">
        <f>I7</f>
        <v>3</v>
      </c>
      <c r="H3" s="39">
        <f>I8</f>
        <v>0</v>
      </c>
      <c r="I3" s="49" t="s">
        <v>181</v>
      </c>
      <c r="J3" s="51"/>
    </row>
    <row r="4" spans="1:11" x14ac:dyDescent="0.35">
      <c r="A4" s="51"/>
      <c r="B4" s="51"/>
      <c r="C4" s="51"/>
      <c r="D4" s="51"/>
      <c r="E4" s="51"/>
      <c r="F4" s="51"/>
      <c r="G4" s="51"/>
      <c r="H4" s="51"/>
      <c r="I4" s="51"/>
      <c r="J4" s="51"/>
    </row>
    <row r="5" spans="1:11" ht="25.5" customHeight="1" x14ac:dyDescent="0.35"/>
    <row r="6" spans="1:11" ht="28.5" customHeight="1" x14ac:dyDescent="0.35">
      <c r="G6" s="56"/>
      <c r="H6" s="56" t="s">
        <v>179</v>
      </c>
      <c r="I6" s="56" t="s">
        <v>180</v>
      </c>
    </row>
    <row r="7" spans="1:11" ht="27" customHeight="1" x14ac:dyDescent="0.35">
      <c r="G7" s="56" t="s">
        <v>133</v>
      </c>
      <c r="H7" s="58">
        <f>(H18-H14)/H14</f>
        <v>0.14742014742014742</v>
      </c>
      <c r="I7" s="39">
        <f>IF(H7="No data",0,IF(H7&gt;0.05,3,IF(H7&lt;-0.05,1,2)))</f>
        <v>3</v>
      </c>
      <c r="K7" s="33"/>
    </row>
    <row r="8" spans="1:11" ht="29.25" customHeight="1" x14ac:dyDescent="0.35">
      <c r="G8" s="56" t="s">
        <v>109</v>
      </c>
      <c r="H8" s="57" t="s">
        <v>51</v>
      </c>
      <c r="I8" s="39">
        <f>IF(H8="No data",0,IF(H8&gt;0.05,3,IF(H8&lt;-0.05,1,2)))</f>
        <v>0</v>
      </c>
    </row>
    <row r="9" spans="1:11" x14ac:dyDescent="0.35"/>
    <row r="10" spans="1:11" ht="39" x14ac:dyDescent="0.35">
      <c r="B10" s="2"/>
      <c r="C10" s="2"/>
      <c r="D10" s="2"/>
      <c r="E10" s="2"/>
      <c r="G10" s="59" t="s">
        <v>50</v>
      </c>
      <c r="H10" s="60" t="s">
        <v>182</v>
      </c>
    </row>
    <row r="11" spans="1:11" ht="15.75" customHeight="1" x14ac:dyDescent="0.35">
      <c r="B11" s="2"/>
      <c r="C11" s="2"/>
      <c r="D11" s="2"/>
      <c r="E11" s="2"/>
      <c r="G11" s="142">
        <v>2013</v>
      </c>
      <c r="H11" s="37">
        <v>418</v>
      </c>
    </row>
    <row r="12" spans="1:11" x14ac:dyDescent="0.35">
      <c r="B12" s="2"/>
      <c r="C12" s="2"/>
      <c r="D12" s="2"/>
      <c r="E12" s="2"/>
      <c r="G12" s="142">
        <v>2014</v>
      </c>
      <c r="H12" s="37">
        <v>419</v>
      </c>
    </row>
    <row r="13" spans="1:11" ht="16" thickBot="1" x14ac:dyDescent="0.4">
      <c r="B13" s="2"/>
      <c r="C13" s="2"/>
      <c r="D13" s="2"/>
      <c r="E13" s="2"/>
      <c r="G13" s="143">
        <v>2015</v>
      </c>
      <c r="H13" s="138">
        <v>390</v>
      </c>
    </row>
    <row r="14" spans="1:11" x14ac:dyDescent="0.35">
      <c r="B14" s="2"/>
      <c r="C14" s="2"/>
      <c r="D14" s="2"/>
      <c r="E14" s="2"/>
      <c r="G14" s="144">
        <v>2016</v>
      </c>
      <c r="H14" s="139">
        <v>407</v>
      </c>
    </row>
    <row r="15" spans="1:11" x14ac:dyDescent="0.35">
      <c r="B15" s="2"/>
      <c r="C15" s="2"/>
      <c r="D15" s="2"/>
      <c r="E15" s="2"/>
      <c r="G15" s="145">
        <v>2017</v>
      </c>
      <c r="H15" s="140">
        <v>410</v>
      </c>
    </row>
    <row r="16" spans="1:11" x14ac:dyDescent="0.35">
      <c r="B16" s="2"/>
      <c r="C16" s="2"/>
      <c r="D16" s="2"/>
      <c r="E16" s="2"/>
      <c r="G16" s="145">
        <v>2018</v>
      </c>
      <c r="H16" s="140">
        <v>486</v>
      </c>
    </row>
    <row r="17" spans="2:9" x14ac:dyDescent="0.35">
      <c r="B17" s="2"/>
      <c r="C17" s="2"/>
      <c r="D17" s="2"/>
      <c r="E17" s="2"/>
      <c r="G17" s="145">
        <v>2019</v>
      </c>
      <c r="H17" s="140">
        <v>475</v>
      </c>
    </row>
    <row r="18" spans="2:9" ht="16" thickBot="1" x14ac:dyDescent="0.4">
      <c r="B18" s="2"/>
      <c r="C18" s="2"/>
      <c r="D18" s="2"/>
      <c r="E18" s="2"/>
      <c r="G18" s="146">
        <v>2020</v>
      </c>
      <c r="H18" s="141">
        <v>467</v>
      </c>
    </row>
    <row r="19" spans="2:9" x14ac:dyDescent="0.35">
      <c r="B19" s="2"/>
      <c r="C19" s="2"/>
      <c r="D19" s="2"/>
      <c r="E19" s="2"/>
      <c r="G19" s="61"/>
      <c r="H19" s="61"/>
    </row>
    <row r="20" spans="2:9" x14ac:dyDescent="0.35">
      <c r="B20" s="2"/>
      <c r="C20" s="2"/>
      <c r="D20" s="2"/>
      <c r="E20" s="2"/>
    </row>
    <row r="21" spans="2:9" x14ac:dyDescent="0.35">
      <c r="B21" s="358" t="s">
        <v>252</v>
      </c>
      <c r="C21" s="359"/>
      <c r="D21" s="359"/>
      <c r="E21" s="359"/>
      <c r="F21" s="359"/>
      <c r="G21" s="359"/>
      <c r="H21" s="359"/>
      <c r="I21" s="359"/>
    </row>
    <row r="22" spans="2:9" ht="35.15" customHeight="1" x14ac:dyDescent="0.35">
      <c r="B22" s="360" t="s">
        <v>233</v>
      </c>
      <c r="C22" s="357"/>
      <c r="D22" s="357"/>
      <c r="E22" s="357"/>
      <c r="F22" s="357"/>
      <c r="G22" s="357"/>
      <c r="H22" s="357"/>
      <c r="I22" s="357"/>
    </row>
    <row r="23" spans="2:9" x14ac:dyDescent="0.35">
      <c r="B23" s="30"/>
      <c r="C23" s="30"/>
      <c r="D23" s="30"/>
      <c r="E23" s="30"/>
      <c r="F23" s="30"/>
      <c r="G23" s="30"/>
      <c r="H23" s="30"/>
      <c r="I23" s="30"/>
    </row>
    <row r="24" spans="2:9" x14ac:dyDescent="0.35">
      <c r="B24" s="359" t="s">
        <v>6</v>
      </c>
      <c r="C24" s="359"/>
      <c r="D24" s="359"/>
      <c r="E24" s="359"/>
      <c r="F24" s="359"/>
      <c r="G24" s="359"/>
      <c r="H24" s="359"/>
      <c r="I24" s="359"/>
    </row>
    <row r="25" spans="2:9" x14ac:dyDescent="0.35">
      <c r="B25" s="354"/>
      <c r="C25" s="355"/>
      <c r="D25" s="355"/>
      <c r="E25" s="355"/>
      <c r="F25" s="355"/>
      <c r="G25" s="355"/>
      <c r="H25" s="355"/>
      <c r="I25" s="356"/>
    </row>
    <row r="26" spans="2:9" x14ac:dyDescent="0.35">
      <c r="B26" s="354"/>
      <c r="C26" s="355"/>
      <c r="D26" s="355"/>
      <c r="E26" s="355"/>
      <c r="F26" s="355"/>
      <c r="G26" s="355"/>
      <c r="H26" s="355"/>
      <c r="I26" s="356"/>
    </row>
    <row r="27" spans="2:9" x14ac:dyDescent="0.35">
      <c r="B27" s="30"/>
      <c r="C27" s="30"/>
      <c r="D27" s="30"/>
      <c r="E27" s="30"/>
      <c r="F27" s="30"/>
      <c r="G27" s="30"/>
      <c r="H27" s="30"/>
      <c r="I27" s="30"/>
    </row>
    <row r="28" spans="2:9" x14ac:dyDescent="0.35">
      <c r="B28" s="346" t="s">
        <v>7</v>
      </c>
      <c r="C28" s="347"/>
      <c r="D28" s="347"/>
      <c r="E28" s="347"/>
      <c r="F28" s="347"/>
      <c r="G28" s="347"/>
      <c r="H28" s="347"/>
      <c r="I28" s="348"/>
    </row>
    <row r="29" spans="2:9" ht="36.65" customHeight="1" x14ac:dyDescent="0.35">
      <c r="B29" s="363" t="s">
        <v>124</v>
      </c>
      <c r="C29" s="364"/>
      <c r="D29" s="364"/>
      <c r="E29" s="364"/>
      <c r="F29" s="364"/>
      <c r="G29" s="364"/>
      <c r="H29" s="364"/>
      <c r="I29" s="365"/>
    </row>
    <row r="30" spans="2:9" x14ac:dyDescent="0.35">
      <c r="B30" s="30"/>
      <c r="C30" s="30"/>
      <c r="D30" s="30"/>
      <c r="E30" s="30"/>
      <c r="F30" s="30"/>
      <c r="G30" s="30"/>
      <c r="H30" s="30"/>
      <c r="I30" s="30"/>
    </row>
    <row r="31" spans="2:9" x14ac:dyDescent="0.35">
      <c r="B31" s="54" t="s">
        <v>174</v>
      </c>
      <c r="C31" s="353" t="s">
        <v>107</v>
      </c>
      <c r="D31" s="340"/>
      <c r="E31" s="340"/>
      <c r="F31" s="340"/>
      <c r="G31" s="340"/>
      <c r="H31" s="340"/>
      <c r="I31" s="340"/>
    </row>
    <row r="32" spans="2:9" x14ac:dyDescent="0.35">
      <c r="B32" s="54" t="s">
        <v>175</v>
      </c>
      <c r="C32" s="353">
        <v>44378</v>
      </c>
      <c r="D32" s="340"/>
      <c r="E32" s="340"/>
      <c r="F32" s="340"/>
      <c r="G32" s="340"/>
      <c r="H32" s="340"/>
      <c r="I32" s="340"/>
    </row>
    <row r="33" spans="1:24" x14ac:dyDescent="0.35">
      <c r="A33" s="1"/>
      <c r="B33" s="55" t="s">
        <v>176</v>
      </c>
      <c r="C33" s="339" t="s">
        <v>110</v>
      </c>
      <c r="D33" s="340"/>
      <c r="E33" s="340"/>
      <c r="F33" s="340"/>
      <c r="G33" s="340"/>
      <c r="H33" s="340"/>
      <c r="I33" s="340"/>
      <c r="J33" s="33"/>
      <c r="Q33" s="3"/>
      <c r="R33" s="3"/>
      <c r="S33" s="3"/>
      <c r="T33" s="3"/>
      <c r="U33" s="3"/>
      <c r="V33" s="3"/>
      <c r="W33" s="3"/>
      <c r="X33" s="3"/>
    </row>
    <row r="34" spans="1:24" x14ac:dyDescent="0.35">
      <c r="A34" s="1"/>
      <c r="B34" s="341" t="s">
        <v>177</v>
      </c>
      <c r="C34" s="342"/>
      <c r="D34" s="340"/>
      <c r="E34" s="340"/>
      <c r="F34" s="340"/>
      <c r="G34" s="340"/>
      <c r="H34" s="340"/>
      <c r="I34" s="340"/>
      <c r="J34" s="31"/>
      <c r="Q34" s="1"/>
      <c r="R34" s="1"/>
      <c r="S34" s="1"/>
      <c r="T34" s="1"/>
      <c r="U34" s="1"/>
      <c r="V34" s="1"/>
      <c r="W34" s="1"/>
      <c r="X34" s="1"/>
    </row>
    <row r="35" spans="1:24" x14ac:dyDescent="0.35">
      <c r="A35" s="1"/>
      <c r="B35" s="341"/>
      <c r="C35" s="343"/>
      <c r="D35" s="344"/>
      <c r="E35" s="344"/>
      <c r="F35" s="344"/>
      <c r="G35" s="344"/>
      <c r="H35" s="344"/>
      <c r="I35" s="344"/>
      <c r="J35" s="31"/>
    </row>
    <row r="36" spans="1:24" x14ac:dyDescent="0.35">
      <c r="A36" s="1"/>
      <c r="B36" s="341"/>
      <c r="C36" s="345"/>
      <c r="D36" s="345"/>
      <c r="E36" s="345"/>
      <c r="F36" s="345"/>
      <c r="G36" s="345"/>
      <c r="H36" s="345"/>
      <c r="I36" s="345"/>
      <c r="J36" s="31"/>
    </row>
    <row r="37" spans="1:24" x14ac:dyDescent="0.35">
      <c r="A37" s="1"/>
      <c r="B37" s="271"/>
      <c r="H37" s="31"/>
      <c r="J37" s="31"/>
    </row>
    <row r="38" spans="1:24" x14ac:dyDescent="0.35">
      <c r="A38" s="1"/>
      <c r="H38" s="31"/>
      <c r="I38" s="31"/>
      <c r="J38" s="31"/>
    </row>
    <row r="39" spans="1:24" hidden="1" x14ac:dyDescent="0.35">
      <c r="A39" s="1"/>
      <c r="H39" s="31"/>
      <c r="I39" s="31"/>
      <c r="J39" s="31"/>
    </row>
    <row r="40" spans="1:24" hidden="1" x14ac:dyDescent="0.35">
      <c r="A40" s="1"/>
    </row>
    <row r="41" spans="1:24" hidden="1" x14ac:dyDescent="0.35">
      <c r="A41" s="1"/>
    </row>
    <row r="42" spans="1:24" hidden="1" x14ac:dyDescent="0.35">
      <c r="A42" s="1"/>
    </row>
    <row r="47" spans="1:24" ht="59.15" hidden="1" customHeight="1" x14ac:dyDescent="0.35"/>
  </sheetData>
  <mergeCells count="17">
    <mergeCell ref="B2:B3"/>
    <mergeCell ref="C2:D2"/>
    <mergeCell ref="C3:D3"/>
    <mergeCell ref="B21:I21"/>
    <mergeCell ref="B22:I22"/>
    <mergeCell ref="B24:I24"/>
    <mergeCell ref="B25:I25"/>
    <mergeCell ref="B26:I26"/>
    <mergeCell ref="B28:I28"/>
    <mergeCell ref="B29:I29"/>
    <mergeCell ref="C31:I31"/>
    <mergeCell ref="C32:I32"/>
    <mergeCell ref="C33:I33"/>
    <mergeCell ref="B34:B36"/>
    <mergeCell ref="C34:I34"/>
    <mergeCell ref="C35:I35"/>
    <mergeCell ref="C36:I36"/>
  </mergeCells>
  <conditionalFormatting sqref="I7:I8">
    <cfRule type="iconSet" priority="4">
      <iconSet iconSet="4TrafficLights" showValue="0">
        <cfvo type="percent" val="0"/>
        <cfvo type="num" val="1"/>
        <cfvo type="num" val="2"/>
        <cfvo type="num" val="3"/>
      </iconSet>
    </cfRule>
  </conditionalFormatting>
  <conditionalFormatting sqref="G3:H3">
    <cfRule type="iconSet" priority="1">
      <iconSet iconSet="4TrafficLights" showValue="0">
        <cfvo type="percent" val="0"/>
        <cfvo type="num" val="1"/>
        <cfvo type="num" val="2"/>
        <cfvo type="num" val="3"/>
      </iconSet>
    </cfRule>
  </conditionalFormatting>
  <hyperlinks>
    <hyperlink ref="C33" r:id="rId1" xr:uid="{BDEE5098-0299-4196-A18F-137F4F9BCAA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X37"/>
  <sheetViews>
    <sheetView showGridLines="0" zoomScale="75" zoomScaleNormal="75" workbookViewId="0">
      <selection activeCell="L26" sqref="L26"/>
    </sheetView>
  </sheetViews>
  <sheetFormatPr defaultColWidth="0" defaultRowHeight="15.5" zeroHeight="1" x14ac:dyDescent="0.35"/>
  <cols>
    <col min="1" max="1" width="3.07421875" customWidth="1"/>
    <col min="2" max="2" width="14.69140625" customWidth="1"/>
    <col min="3" max="3" width="12.23046875" customWidth="1"/>
    <col min="4" max="4" width="9.23046875" customWidth="1"/>
    <col min="5" max="5" width="7.4609375" customWidth="1"/>
    <col min="6" max="6" width="16.4609375" customWidth="1"/>
    <col min="7" max="7" width="20.69140625" customWidth="1"/>
    <col min="8" max="8" width="9.07421875" customWidth="1"/>
    <col min="9" max="9" width="12.69140625" customWidth="1"/>
    <col min="10" max="10" width="9.69140625" customWidth="1"/>
    <col min="11" max="11" width="9.765625" customWidth="1"/>
    <col min="12" max="12" width="9.69140625" customWidth="1"/>
    <col min="13" max="13" width="5.07421875" bestFit="1" customWidth="1"/>
    <col min="14" max="14" width="5.07421875" hidden="1" customWidth="1"/>
    <col min="15" max="15" width="11.4609375" hidden="1" customWidth="1"/>
    <col min="16" max="16" width="7.53515625" hidden="1" customWidth="1"/>
    <col min="17" max="24" width="5.07421875" hidden="1" customWidth="1"/>
    <col min="25" max="16384" width="9.23046875" hidden="1"/>
  </cols>
  <sheetData>
    <row r="1" spans="1:13" x14ac:dyDescent="0.35">
      <c r="A1" s="51"/>
      <c r="B1" s="51"/>
      <c r="C1" s="51"/>
      <c r="D1" s="51"/>
      <c r="E1" s="51"/>
      <c r="F1" s="51"/>
      <c r="G1" s="51"/>
      <c r="H1" s="51"/>
      <c r="I1" s="51"/>
      <c r="J1" s="51"/>
      <c r="K1" s="51"/>
      <c r="L1" s="51"/>
      <c r="M1" s="51"/>
    </row>
    <row r="2" spans="1:13" ht="26" x14ac:dyDescent="0.35">
      <c r="A2" s="51"/>
      <c r="B2" s="361" t="s">
        <v>75</v>
      </c>
      <c r="C2" s="362" t="s">
        <v>1</v>
      </c>
      <c r="D2" s="362"/>
      <c r="E2" s="52" t="s">
        <v>2</v>
      </c>
      <c r="F2" s="52" t="s">
        <v>4</v>
      </c>
      <c r="G2" s="52" t="s">
        <v>169</v>
      </c>
      <c r="H2" s="52" t="s">
        <v>109</v>
      </c>
      <c r="I2" s="52" t="s">
        <v>3</v>
      </c>
      <c r="J2" s="51"/>
      <c r="K2" s="51"/>
      <c r="L2" s="51"/>
      <c r="M2" s="51"/>
    </row>
    <row r="3" spans="1:13" ht="27" customHeight="1" x14ac:dyDescent="0.35">
      <c r="A3" s="51"/>
      <c r="B3" s="361"/>
      <c r="C3" s="357" t="s">
        <v>183</v>
      </c>
      <c r="D3" s="357"/>
      <c r="E3" s="39">
        <v>3</v>
      </c>
      <c r="F3" s="39" t="s">
        <v>18</v>
      </c>
      <c r="G3" s="62">
        <f>K7</f>
        <v>3</v>
      </c>
      <c r="H3" s="39">
        <f>K8</f>
        <v>0</v>
      </c>
      <c r="I3" s="77" t="s">
        <v>213</v>
      </c>
      <c r="J3" s="51"/>
      <c r="K3" s="51"/>
      <c r="L3" s="51"/>
      <c r="M3" s="51"/>
    </row>
    <row r="4" spans="1:13" x14ac:dyDescent="0.35">
      <c r="A4" s="51"/>
      <c r="B4" s="51"/>
      <c r="C4" s="51"/>
      <c r="D4" s="51"/>
      <c r="E4" s="51"/>
      <c r="F4" s="51"/>
      <c r="G4" s="51"/>
      <c r="H4" s="51"/>
      <c r="I4" s="51"/>
      <c r="J4" s="51"/>
      <c r="K4" s="51"/>
      <c r="L4" s="51"/>
      <c r="M4" s="51"/>
    </row>
    <row r="5" spans="1:13" x14ac:dyDescent="0.35"/>
    <row r="6" spans="1:13" x14ac:dyDescent="0.35">
      <c r="B6" s="2"/>
      <c r="C6" s="2"/>
      <c r="D6" s="2"/>
      <c r="E6" s="2"/>
      <c r="I6" s="56"/>
      <c r="J6" s="56" t="s">
        <v>179</v>
      </c>
      <c r="K6" s="56" t="s">
        <v>180</v>
      </c>
    </row>
    <row r="7" spans="1:13" x14ac:dyDescent="0.35">
      <c r="B7" s="2"/>
      <c r="C7" s="2"/>
      <c r="D7" s="2"/>
      <c r="E7" s="2"/>
      <c r="I7" s="56" t="s">
        <v>133</v>
      </c>
      <c r="J7" s="58">
        <f>(K15-K13)/K13</f>
        <v>-8.0859792852474285E-2</v>
      </c>
      <c r="K7" s="39">
        <f>IF(J7="No data",0,IF(J7&gt;0.05,1,IF(J7&lt;-0.05,3,2)))</f>
        <v>3</v>
      </c>
    </row>
    <row r="8" spans="1:13" ht="23" x14ac:dyDescent="0.35">
      <c r="B8" s="2"/>
      <c r="C8" s="2"/>
      <c r="D8" s="2"/>
      <c r="E8" s="2"/>
      <c r="I8" s="56" t="s">
        <v>109</v>
      </c>
      <c r="J8" s="57" t="s">
        <v>51</v>
      </c>
      <c r="K8" s="39">
        <f t="shared" ref="K8" si="0">IF(J8="No data",0,IF(J8&gt;0.05,1,IF(J8&lt;-0.05,3,2)))</f>
        <v>0</v>
      </c>
    </row>
    <row r="9" spans="1:13" x14ac:dyDescent="0.35">
      <c r="B9" s="2"/>
      <c r="C9" s="2"/>
      <c r="D9" s="2"/>
      <c r="E9" s="2"/>
    </row>
    <row r="10" spans="1:13" ht="52" x14ac:dyDescent="0.35">
      <c r="B10" s="2"/>
      <c r="C10" s="2"/>
      <c r="D10" s="2"/>
      <c r="E10" s="2"/>
      <c r="I10" s="59" t="s">
        <v>50</v>
      </c>
      <c r="J10" s="60" t="s">
        <v>100</v>
      </c>
      <c r="K10" s="224" t="s">
        <v>214</v>
      </c>
      <c r="L10" s="224" t="s">
        <v>215</v>
      </c>
    </row>
    <row r="11" spans="1:13" ht="19.5" customHeight="1" x14ac:dyDescent="0.35">
      <c r="B11" s="2"/>
      <c r="C11" s="2"/>
      <c r="D11" s="2"/>
      <c r="E11" s="2"/>
      <c r="I11" s="59">
        <v>2013</v>
      </c>
      <c r="J11" s="369" t="s">
        <v>101</v>
      </c>
      <c r="K11" s="368">
        <v>14870564.9570264</v>
      </c>
      <c r="L11" s="367">
        <v>37410.226306984652</v>
      </c>
    </row>
    <row r="12" spans="1:13" ht="16" thickBot="1" x14ac:dyDescent="0.4">
      <c r="B12" s="2"/>
      <c r="C12" s="2"/>
      <c r="D12" s="2"/>
      <c r="E12" s="2"/>
      <c r="I12" s="161">
        <v>2014</v>
      </c>
      <c r="J12" s="370"/>
      <c r="K12" s="382"/>
      <c r="L12" s="368"/>
    </row>
    <row r="13" spans="1:13" x14ac:dyDescent="0.35">
      <c r="B13" s="2"/>
      <c r="C13" s="2"/>
      <c r="D13" s="2"/>
      <c r="E13" s="2"/>
      <c r="I13" s="162">
        <v>2015</v>
      </c>
      <c r="J13" s="377" t="s">
        <v>102</v>
      </c>
      <c r="K13" s="378">
        <v>8990051.0183844175</v>
      </c>
      <c r="L13" s="379">
        <v>24037.569567872775</v>
      </c>
    </row>
    <row r="14" spans="1:13" x14ac:dyDescent="0.35">
      <c r="B14" s="2"/>
      <c r="C14" s="2"/>
      <c r="D14" s="2"/>
      <c r="E14" s="2"/>
      <c r="I14" s="163">
        <v>2016</v>
      </c>
      <c r="J14" s="374"/>
      <c r="K14" s="371"/>
      <c r="L14" s="380"/>
    </row>
    <row r="15" spans="1:13" x14ac:dyDescent="0.35">
      <c r="B15" s="2"/>
      <c r="C15" s="2"/>
      <c r="D15" s="2"/>
      <c r="E15" s="2"/>
      <c r="I15" s="163">
        <v>2017</v>
      </c>
      <c r="J15" s="369" t="s">
        <v>103</v>
      </c>
      <c r="K15" s="371">
        <v>8263117.355304678</v>
      </c>
      <c r="L15" s="380">
        <v>19791.897857017193</v>
      </c>
    </row>
    <row r="16" spans="1:13" ht="16" thickBot="1" x14ac:dyDescent="0.4">
      <c r="B16" s="2"/>
      <c r="C16" s="2"/>
      <c r="D16" s="2"/>
      <c r="E16" s="2"/>
      <c r="I16" s="164">
        <v>2018</v>
      </c>
      <c r="J16" s="370"/>
      <c r="K16" s="372"/>
      <c r="L16" s="381"/>
    </row>
    <row r="17" spans="1:16" x14ac:dyDescent="0.35">
      <c r="B17" s="2"/>
      <c r="C17" s="2"/>
      <c r="D17" s="2"/>
      <c r="E17" s="2"/>
      <c r="I17" s="223">
        <v>2019</v>
      </c>
      <c r="J17" s="373" t="s">
        <v>104</v>
      </c>
      <c r="K17" s="375"/>
      <c r="L17" s="375"/>
    </row>
    <row r="18" spans="1:16" x14ac:dyDescent="0.35">
      <c r="B18" s="2"/>
      <c r="C18" s="2"/>
      <c r="D18" s="2"/>
      <c r="E18" s="2"/>
      <c r="I18" s="38">
        <v>2020</v>
      </c>
      <c r="J18" s="374"/>
      <c r="K18" s="376"/>
      <c r="L18" s="376"/>
    </row>
    <row r="19" spans="1:16" x14ac:dyDescent="0.35">
      <c r="B19" s="2"/>
      <c r="C19" s="2"/>
      <c r="D19" s="2"/>
      <c r="E19" s="2"/>
    </row>
    <row r="20" spans="1:16" x14ac:dyDescent="0.35">
      <c r="B20" s="358" t="s">
        <v>252</v>
      </c>
      <c r="C20" s="359"/>
      <c r="D20" s="359"/>
      <c r="E20" s="359"/>
      <c r="F20" s="359"/>
      <c r="G20" s="359"/>
      <c r="H20" s="359"/>
      <c r="I20" s="359"/>
    </row>
    <row r="21" spans="1:16" ht="40.5" customHeight="1" x14ac:dyDescent="0.35">
      <c r="B21" s="360" t="s">
        <v>185</v>
      </c>
      <c r="C21" s="357"/>
      <c r="D21" s="357"/>
      <c r="E21" s="357"/>
      <c r="F21" s="357"/>
      <c r="G21" s="357"/>
      <c r="H21" s="357"/>
      <c r="I21" s="357"/>
    </row>
    <row r="22" spans="1:16" x14ac:dyDescent="0.35">
      <c r="B22" s="30"/>
      <c r="C22" s="30"/>
      <c r="D22" s="30"/>
      <c r="E22" s="30"/>
      <c r="F22" s="30"/>
      <c r="G22" s="30"/>
      <c r="H22" s="30"/>
      <c r="I22" s="30"/>
    </row>
    <row r="23" spans="1:16" x14ac:dyDescent="0.35">
      <c r="B23" s="359" t="s">
        <v>6</v>
      </c>
      <c r="C23" s="359"/>
      <c r="D23" s="359"/>
      <c r="E23" s="359"/>
      <c r="F23" s="359"/>
      <c r="G23" s="359"/>
      <c r="H23" s="359"/>
      <c r="I23" s="359"/>
    </row>
    <row r="24" spans="1:16" x14ac:dyDescent="0.35">
      <c r="B24" s="354" t="s">
        <v>226</v>
      </c>
      <c r="C24" s="355"/>
      <c r="D24" s="355"/>
      <c r="E24" s="355"/>
      <c r="F24" s="355"/>
      <c r="G24" s="355"/>
      <c r="H24" s="355"/>
      <c r="I24" s="356"/>
    </row>
    <row r="25" spans="1:16" x14ac:dyDescent="0.35">
      <c r="B25" s="366" t="s">
        <v>234</v>
      </c>
      <c r="C25" s="355"/>
      <c r="D25" s="355"/>
      <c r="E25" s="355"/>
      <c r="F25" s="355"/>
      <c r="G25" s="355"/>
      <c r="H25" s="355"/>
      <c r="I25" s="356"/>
    </row>
    <row r="26" spans="1:16" ht="15.65" customHeight="1" x14ac:dyDescent="0.35">
      <c r="A26" s="1"/>
      <c r="B26" s="30"/>
      <c r="C26" s="30"/>
      <c r="D26" s="30"/>
      <c r="E26" s="30"/>
      <c r="F26" s="30"/>
      <c r="G26" s="30"/>
      <c r="H26" s="30"/>
      <c r="I26" s="30"/>
      <c r="J26" s="3"/>
      <c r="K26" s="3"/>
      <c r="L26" s="3"/>
      <c r="M26" s="3"/>
      <c r="N26" s="3"/>
      <c r="O26" s="3"/>
      <c r="P26" s="3"/>
    </row>
    <row r="27" spans="1:16" x14ac:dyDescent="0.35">
      <c r="A27" s="1"/>
      <c r="B27" s="346" t="s">
        <v>7</v>
      </c>
      <c r="C27" s="347"/>
      <c r="D27" s="347"/>
      <c r="E27" s="347"/>
      <c r="F27" s="347"/>
      <c r="G27" s="347"/>
      <c r="H27" s="347"/>
      <c r="I27" s="348"/>
      <c r="J27" s="1"/>
      <c r="K27" s="1"/>
      <c r="L27" s="1"/>
      <c r="M27" s="1"/>
      <c r="N27" s="1"/>
      <c r="O27" s="1"/>
      <c r="P27" s="1"/>
    </row>
    <row r="28" spans="1:16" ht="42.65" customHeight="1" x14ac:dyDescent="0.35">
      <c r="A28" s="1"/>
      <c r="B28" s="363" t="s">
        <v>235</v>
      </c>
      <c r="C28" s="364"/>
      <c r="D28" s="364"/>
      <c r="E28" s="364"/>
      <c r="F28" s="364"/>
      <c r="G28" s="364"/>
      <c r="H28" s="364"/>
      <c r="I28" s="365"/>
    </row>
    <row r="29" spans="1:16" x14ac:dyDescent="0.35">
      <c r="A29" s="1"/>
      <c r="B29" s="30"/>
      <c r="C29" s="30"/>
      <c r="D29" s="30"/>
      <c r="E29" s="30"/>
      <c r="F29" s="30"/>
      <c r="G29" s="30"/>
      <c r="H29" s="30"/>
      <c r="I29" s="30"/>
    </row>
    <row r="30" spans="1:16" x14ac:dyDescent="0.35">
      <c r="A30" s="1"/>
      <c r="B30" s="54" t="s">
        <v>174</v>
      </c>
      <c r="C30" s="353" t="s">
        <v>184</v>
      </c>
      <c r="D30" s="340"/>
      <c r="E30" s="340"/>
      <c r="F30" s="340"/>
      <c r="G30" s="340"/>
      <c r="H30" s="340"/>
      <c r="I30" s="340"/>
    </row>
    <row r="31" spans="1:16" x14ac:dyDescent="0.35">
      <c r="A31" s="1"/>
      <c r="B31" s="54" t="s">
        <v>175</v>
      </c>
      <c r="C31" s="353">
        <v>44378</v>
      </c>
      <c r="D31" s="340"/>
      <c r="E31" s="340"/>
      <c r="F31" s="340"/>
      <c r="G31" s="340"/>
      <c r="H31" s="340"/>
      <c r="I31" s="340"/>
    </row>
    <row r="32" spans="1:16" x14ac:dyDescent="0.35">
      <c r="A32" s="1"/>
      <c r="B32" s="55" t="s">
        <v>176</v>
      </c>
      <c r="C32" s="339" t="s">
        <v>110</v>
      </c>
      <c r="D32" s="340"/>
      <c r="E32" s="340"/>
      <c r="F32" s="340"/>
      <c r="G32" s="340"/>
      <c r="H32" s="340"/>
      <c r="I32" s="340"/>
    </row>
    <row r="33" spans="1:9" x14ac:dyDescent="0.35">
      <c r="A33" s="1"/>
      <c r="B33" s="341" t="s">
        <v>177</v>
      </c>
      <c r="C33" s="342"/>
      <c r="D33" s="340"/>
      <c r="E33" s="340"/>
      <c r="F33" s="340"/>
      <c r="G33" s="340"/>
      <c r="H33" s="340"/>
      <c r="I33" s="340"/>
    </row>
    <row r="34" spans="1:9" x14ac:dyDescent="0.35">
      <c r="A34" s="1"/>
      <c r="B34" s="341"/>
      <c r="C34" s="343"/>
      <c r="D34" s="344"/>
      <c r="E34" s="344"/>
      <c r="F34" s="344"/>
      <c r="G34" s="344"/>
      <c r="H34" s="344"/>
      <c r="I34" s="344"/>
    </row>
    <row r="35" spans="1:9" x14ac:dyDescent="0.35">
      <c r="A35" s="1"/>
      <c r="B35" s="341"/>
      <c r="C35" s="345"/>
      <c r="D35" s="345"/>
      <c r="E35" s="345"/>
      <c r="F35" s="345"/>
      <c r="G35" s="345"/>
      <c r="H35" s="345"/>
      <c r="I35" s="345"/>
    </row>
    <row r="36" spans="1:9" x14ac:dyDescent="0.35"/>
    <row r="37" spans="1:9" x14ac:dyDescent="0.35">
      <c r="B37" s="271"/>
    </row>
  </sheetData>
  <mergeCells count="29">
    <mergeCell ref="L11:L12"/>
    <mergeCell ref="J15:J16"/>
    <mergeCell ref="K15:K16"/>
    <mergeCell ref="J17:J18"/>
    <mergeCell ref="K17:K18"/>
    <mergeCell ref="J13:J14"/>
    <mergeCell ref="K13:K14"/>
    <mergeCell ref="L13:L14"/>
    <mergeCell ref="L15:L16"/>
    <mergeCell ref="L17:L18"/>
    <mergeCell ref="K11:K12"/>
    <mergeCell ref="J11:J12"/>
    <mergeCell ref="C32:I32"/>
    <mergeCell ref="B33:B35"/>
    <mergeCell ref="C33:I33"/>
    <mergeCell ref="C34:I34"/>
    <mergeCell ref="C35:I35"/>
    <mergeCell ref="B2:B3"/>
    <mergeCell ref="C2:D2"/>
    <mergeCell ref="C3:D3"/>
    <mergeCell ref="B20:I20"/>
    <mergeCell ref="B21:I21"/>
    <mergeCell ref="C30:I30"/>
    <mergeCell ref="C31:I31"/>
    <mergeCell ref="B23:I23"/>
    <mergeCell ref="B24:I24"/>
    <mergeCell ref="B25:I25"/>
    <mergeCell ref="B27:I27"/>
    <mergeCell ref="B28:I28"/>
  </mergeCells>
  <conditionalFormatting sqref="K7">
    <cfRule type="iconSet" priority="7">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conditionalFormatting sqref="K8">
    <cfRule type="iconSet" priority="1">
      <iconSet iconSet="4TrafficLights" showValue="0">
        <cfvo type="percent" val="0"/>
        <cfvo type="num" val="1"/>
        <cfvo type="num" val="2"/>
        <cfvo type="num" val="3"/>
      </iconSet>
    </cfRule>
  </conditionalFormatting>
  <hyperlinks>
    <hyperlink ref="C32" r:id="rId1" xr:uid="{35A5101E-2423-4C1A-8EBF-7C7613C46C4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showGridLines="0" zoomScale="75" zoomScaleNormal="75" workbookViewId="0">
      <selection activeCell="B22" sqref="B22:I22"/>
    </sheetView>
  </sheetViews>
  <sheetFormatPr defaultColWidth="0" defaultRowHeight="15.5" zeroHeight="1" x14ac:dyDescent="0.35"/>
  <cols>
    <col min="1" max="1" width="4.23046875" customWidth="1"/>
    <col min="2" max="2" width="14.765625" customWidth="1"/>
    <col min="3" max="3" width="10.4609375" customWidth="1"/>
    <col min="4" max="4" width="14.4609375" customWidth="1"/>
    <col min="5" max="5" width="12.84375" bestFit="1" customWidth="1"/>
    <col min="6" max="6" width="24" customWidth="1"/>
    <col min="7" max="7" width="17.84375" customWidth="1"/>
    <col min="8" max="8" width="16.69140625" customWidth="1"/>
    <col min="9" max="9" width="17.69140625" customWidth="1"/>
    <col min="10" max="10" width="13.69140625" customWidth="1"/>
    <col min="11" max="21" width="5.07421875" hidden="1" customWidth="1"/>
    <col min="22" max="16384" width="9.23046875" hidden="1"/>
  </cols>
  <sheetData>
    <row r="1" spans="1:10" x14ac:dyDescent="0.35">
      <c r="A1" s="51"/>
      <c r="B1" s="51"/>
      <c r="C1" s="51"/>
      <c r="D1" s="51"/>
      <c r="E1" s="51"/>
      <c r="F1" s="51"/>
      <c r="G1" s="51"/>
      <c r="H1" s="51"/>
      <c r="I1" s="51"/>
      <c r="J1" s="51"/>
    </row>
    <row r="2" spans="1:10" ht="26" x14ac:dyDescent="0.35">
      <c r="A2" s="51"/>
      <c r="B2" s="361" t="s">
        <v>76</v>
      </c>
      <c r="C2" s="362" t="s">
        <v>1</v>
      </c>
      <c r="D2" s="362"/>
      <c r="E2" s="52" t="s">
        <v>2</v>
      </c>
      <c r="F2" s="52" t="s">
        <v>211</v>
      </c>
      <c r="G2" s="52" t="s">
        <v>169</v>
      </c>
      <c r="H2" s="52" t="s">
        <v>109</v>
      </c>
      <c r="I2" s="52" t="s">
        <v>3</v>
      </c>
      <c r="J2" s="51"/>
    </row>
    <row r="3" spans="1:10" ht="27.75" customHeight="1" x14ac:dyDescent="0.35">
      <c r="A3" s="51"/>
      <c r="B3" s="361"/>
      <c r="C3" s="357" t="s">
        <v>61</v>
      </c>
      <c r="D3" s="357"/>
      <c r="E3" s="39">
        <v>3</v>
      </c>
      <c r="F3" s="50" t="s">
        <v>62</v>
      </c>
      <c r="G3" s="53" t="str">
        <f>H7</f>
        <v>No data</v>
      </c>
      <c r="H3" s="53">
        <f>H8</f>
        <v>3950281</v>
      </c>
      <c r="I3" s="49" t="s">
        <v>21</v>
      </c>
      <c r="J3" s="51"/>
    </row>
    <row r="4" spans="1:10" x14ac:dyDescent="0.35">
      <c r="A4" s="51"/>
      <c r="B4" s="51"/>
      <c r="C4" s="51"/>
      <c r="D4" s="51"/>
      <c r="E4" s="51"/>
      <c r="F4" s="51"/>
      <c r="G4" s="51"/>
      <c r="H4" s="51"/>
      <c r="I4" s="51"/>
      <c r="J4" s="51"/>
    </row>
    <row r="5" spans="1:10" x14ac:dyDescent="0.35"/>
    <row r="6" spans="1:10" x14ac:dyDescent="0.35">
      <c r="B6" s="2"/>
      <c r="C6" s="2"/>
      <c r="D6" s="2"/>
      <c r="E6" s="2"/>
      <c r="G6" s="56"/>
      <c r="H6" s="56" t="s">
        <v>212</v>
      </c>
      <c r="I6" s="56" t="s">
        <v>209</v>
      </c>
    </row>
    <row r="7" spans="1:10" x14ac:dyDescent="0.35">
      <c r="B7" s="2"/>
      <c r="C7" s="2"/>
      <c r="D7" s="2"/>
      <c r="E7" s="2"/>
      <c r="G7" s="56" t="s">
        <v>133</v>
      </c>
      <c r="H7" s="53" t="s">
        <v>51</v>
      </c>
      <c r="I7" s="38" t="s">
        <v>62</v>
      </c>
    </row>
    <row r="8" spans="1:10" x14ac:dyDescent="0.35">
      <c r="B8" s="2"/>
      <c r="C8" s="2"/>
      <c r="D8" s="2"/>
      <c r="E8" s="2"/>
      <c r="G8" s="56" t="s">
        <v>109</v>
      </c>
      <c r="H8" s="53">
        <f>SUM(H12:H13)</f>
        <v>3950281</v>
      </c>
      <c r="I8" s="38" t="s">
        <v>62</v>
      </c>
    </row>
    <row r="9" spans="1:10" x14ac:dyDescent="0.35">
      <c r="B9" s="2"/>
      <c r="C9" s="2"/>
      <c r="D9" s="2"/>
      <c r="E9" s="2"/>
    </row>
    <row r="10" spans="1:10" x14ac:dyDescent="0.35">
      <c r="B10" s="2"/>
      <c r="C10" s="2"/>
      <c r="D10" s="2"/>
      <c r="E10" s="2"/>
    </row>
    <row r="11" spans="1:10" x14ac:dyDescent="0.35">
      <c r="B11" s="2"/>
      <c r="C11" s="2"/>
      <c r="D11" s="2"/>
      <c r="E11" s="2"/>
      <c r="G11" s="225" t="s">
        <v>50</v>
      </c>
      <c r="H11" s="226" t="s">
        <v>237</v>
      </c>
    </row>
    <row r="12" spans="1:10" x14ac:dyDescent="0.35">
      <c r="B12" s="2"/>
      <c r="C12" s="2"/>
      <c r="D12" s="2"/>
      <c r="E12" s="2"/>
      <c r="G12" s="225">
        <v>2021</v>
      </c>
      <c r="H12" s="63">
        <v>3000000</v>
      </c>
    </row>
    <row r="13" spans="1:10" x14ac:dyDescent="0.35">
      <c r="B13" s="2"/>
      <c r="C13" s="2"/>
      <c r="D13" s="2"/>
      <c r="E13" s="2"/>
      <c r="G13" s="225">
        <v>2022</v>
      </c>
      <c r="H13" s="63">
        <v>950281</v>
      </c>
    </row>
    <row r="14" spans="1:10" x14ac:dyDescent="0.35">
      <c r="B14" s="2"/>
      <c r="C14" s="2"/>
      <c r="D14" s="2"/>
      <c r="E14" s="2"/>
    </row>
    <row r="15" spans="1:10" x14ac:dyDescent="0.35">
      <c r="B15" s="2"/>
      <c r="C15" s="2"/>
      <c r="D15" s="2"/>
      <c r="E15" s="2"/>
    </row>
    <row r="16" spans="1:10" x14ac:dyDescent="0.35">
      <c r="B16" s="2"/>
      <c r="C16" s="2"/>
      <c r="D16" s="2"/>
      <c r="E16" s="2"/>
    </row>
    <row r="17" spans="2:9" x14ac:dyDescent="0.35">
      <c r="B17" s="2"/>
      <c r="C17" s="2"/>
      <c r="D17" s="2"/>
      <c r="E17" s="2"/>
    </row>
    <row r="18" spans="2:9" x14ac:dyDescent="0.35">
      <c r="B18" s="2"/>
      <c r="C18" s="2"/>
      <c r="D18" s="2"/>
      <c r="E18" s="2"/>
    </row>
    <row r="19" spans="2:9" x14ac:dyDescent="0.35">
      <c r="B19" s="2"/>
      <c r="C19" s="2"/>
      <c r="D19" s="2"/>
      <c r="E19" s="2"/>
    </row>
    <row r="20" spans="2:9" x14ac:dyDescent="0.35">
      <c r="B20" s="2"/>
      <c r="C20" s="2"/>
      <c r="D20" s="2"/>
      <c r="E20" s="2"/>
    </row>
    <row r="21" spans="2:9" x14ac:dyDescent="0.35">
      <c r="B21" s="13"/>
      <c r="C21" s="13"/>
      <c r="D21" s="13"/>
      <c r="E21" s="13"/>
      <c r="F21" s="12"/>
    </row>
    <row r="22" spans="2:9" x14ac:dyDescent="0.35">
      <c r="B22" s="386" t="s">
        <v>252</v>
      </c>
      <c r="C22" s="387"/>
      <c r="D22" s="387"/>
      <c r="E22" s="387"/>
      <c r="F22" s="387"/>
      <c r="G22" s="387"/>
      <c r="H22" s="387"/>
      <c r="I22" s="388"/>
    </row>
    <row r="23" spans="2:9" ht="23.15" customHeight="1" x14ac:dyDescent="0.35">
      <c r="B23" s="360" t="s">
        <v>236</v>
      </c>
      <c r="C23" s="389"/>
      <c r="D23" s="389"/>
      <c r="E23" s="389"/>
      <c r="F23" s="389"/>
      <c r="G23" s="389"/>
      <c r="H23" s="389"/>
      <c r="I23" s="390"/>
    </row>
    <row r="24" spans="2:9" x14ac:dyDescent="0.35">
      <c r="B24" s="30"/>
      <c r="C24" s="30"/>
      <c r="D24" s="30"/>
      <c r="E24" s="30"/>
      <c r="F24" s="30"/>
      <c r="G24" s="30"/>
      <c r="H24" s="30"/>
      <c r="I24" s="30"/>
    </row>
    <row r="25" spans="2:9" x14ac:dyDescent="0.35">
      <c r="B25" s="346" t="s">
        <v>6</v>
      </c>
      <c r="C25" s="347"/>
      <c r="D25" s="347"/>
      <c r="E25" s="347"/>
      <c r="F25" s="347"/>
      <c r="G25" s="347"/>
      <c r="H25" s="347"/>
      <c r="I25" s="348"/>
    </row>
    <row r="26" spans="2:9" x14ac:dyDescent="0.35">
      <c r="B26" s="354" t="s">
        <v>227</v>
      </c>
      <c r="C26" s="355"/>
      <c r="D26" s="355"/>
      <c r="E26" s="355"/>
      <c r="F26" s="355"/>
      <c r="G26" s="355"/>
      <c r="H26" s="355"/>
      <c r="I26" s="356"/>
    </row>
    <row r="27" spans="2:9" x14ac:dyDescent="0.35">
      <c r="B27" s="354"/>
      <c r="C27" s="355"/>
      <c r="D27" s="355"/>
      <c r="E27" s="355"/>
      <c r="F27" s="355"/>
      <c r="G27" s="355"/>
      <c r="H27" s="355"/>
      <c r="I27" s="356"/>
    </row>
    <row r="28" spans="2:9" x14ac:dyDescent="0.35">
      <c r="B28" s="30"/>
      <c r="C28" s="30"/>
      <c r="D28" s="30"/>
      <c r="E28" s="30"/>
      <c r="F28" s="30"/>
      <c r="G28" s="30"/>
      <c r="H28" s="30"/>
      <c r="I28" s="30"/>
    </row>
    <row r="29" spans="2:9" x14ac:dyDescent="0.35">
      <c r="B29" s="346" t="s">
        <v>7</v>
      </c>
      <c r="C29" s="347"/>
      <c r="D29" s="347"/>
      <c r="E29" s="347"/>
      <c r="F29" s="347"/>
      <c r="G29" s="347"/>
      <c r="H29" s="347"/>
      <c r="I29" s="348"/>
    </row>
    <row r="30" spans="2:9" ht="43.5" customHeight="1" x14ac:dyDescent="0.35">
      <c r="B30" s="383" t="s">
        <v>132</v>
      </c>
      <c r="C30" s="384"/>
      <c r="D30" s="384"/>
      <c r="E30" s="384"/>
      <c r="F30" s="384"/>
      <c r="G30" s="384"/>
      <c r="H30" s="384"/>
      <c r="I30" s="385"/>
    </row>
    <row r="31" spans="2:9" x14ac:dyDescent="0.35">
      <c r="B31" s="30"/>
      <c r="C31" s="30"/>
      <c r="D31" s="30"/>
      <c r="E31" s="30"/>
      <c r="F31" s="30"/>
      <c r="G31" s="30"/>
      <c r="H31" s="30"/>
      <c r="I31" s="30"/>
    </row>
    <row r="32" spans="2:9" x14ac:dyDescent="0.35">
      <c r="B32" s="54" t="s">
        <v>174</v>
      </c>
      <c r="C32" s="353" t="s">
        <v>118</v>
      </c>
      <c r="D32" s="403"/>
      <c r="E32" s="403"/>
      <c r="F32" s="403"/>
      <c r="G32" s="403"/>
      <c r="H32" s="403"/>
      <c r="I32" s="404"/>
    </row>
    <row r="33" spans="2:9" x14ac:dyDescent="0.35">
      <c r="B33" s="54" t="s">
        <v>175</v>
      </c>
      <c r="C33" s="353">
        <v>44728</v>
      </c>
      <c r="D33" s="403"/>
      <c r="E33" s="403"/>
      <c r="F33" s="403"/>
      <c r="G33" s="403"/>
      <c r="H33" s="403"/>
      <c r="I33" s="404"/>
    </row>
    <row r="34" spans="2:9" x14ac:dyDescent="0.35">
      <c r="B34" s="55" t="s">
        <v>176</v>
      </c>
      <c r="C34" s="339" t="s">
        <v>117</v>
      </c>
      <c r="D34" s="405"/>
      <c r="E34" s="405"/>
      <c r="F34" s="405"/>
      <c r="G34" s="405"/>
      <c r="H34" s="405"/>
      <c r="I34" s="406"/>
    </row>
    <row r="35" spans="2:9" x14ac:dyDescent="0.35">
      <c r="B35" s="391" t="s">
        <v>177</v>
      </c>
      <c r="C35" s="394"/>
      <c r="D35" s="395"/>
      <c r="E35" s="395"/>
      <c r="F35" s="395"/>
      <c r="G35" s="395"/>
      <c r="H35" s="395"/>
      <c r="I35" s="396"/>
    </row>
    <row r="36" spans="2:9" ht="15.65" customHeight="1" x14ac:dyDescent="0.35">
      <c r="B36" s="392"/>
      <c r="C36" s="397"/>
      <c r="D36" s="398"/>
      <c r="E36" s="398"/>
      <c r="F36" s="398"/>
      <c r="G36" s="398"/>
      <c r="H36" s="398"/>
      <c r="I36" s="399"/>
    </row>
    <row r="37" spans="2:9" x14ac:dyDescent="0.35">
      <c r="B37" s="393"/>
      <c r="C37" s="400"/>
      <c r="D37" s="401"/>
      <c r="E37" s="401"/>
      <c r="F37" s="401"/>
      <c r="G37" s="401"/>
      <c r="H37" s="401"/>
      <c r="I37" s="402"/>
    </row>
    <row r="38" spans="2:9" ht="18" customHeight="1" x14ac:dyDescent="0.35"/>
    <row r="39" spans="2:9" x14ac:dyDescent="0.35"/>
    <row r="40" spans="2:9" x14ac:dyDescent="0.35"/>
  </sheetData>
  <mergeCells count="17">
    <mergeCell ref="B35:B37"/>
    <mergeCell ref="C35:I35"/>
    <mergeCell ref="C36:I36"/>
    <mergeCell ref="C37:I37"/>
    <mergeCell ref="B26:I26"/>
    <mergeCell ref="B27:I27"/>
    <mergeCell ref="B29:I29"/>
    <mergeCell ref="C32:I32"/>
    <mergeCell ref="C33:I33"/>
    <mergeCell ref="C34:I34"/>
    <mergeCell ref="C2:D2"/>
    <mergeCell ref="C3:D3"/>
    <mergeCell ref="B30:I30"/>
    <mergeCell ref="B2:B3"/>
    <mergeCell ref="B22:I22"/>
    <mergeCell ref="B23:I23"/>
    <mergeCell ref="B25:I25"/>
  </mergeCells>
  <hyperlinks>
    <hyperlink ref="C34" r:id="rId1" display="https://www.data.gov.uk/dataset/10e1339c-50d5-4ca4-a5df-6ed4528f6367/climate-change-agreements-target-unit-performance-data" xr:uid="{F3862856-BC56-4167-AE3B-5A21343750FD}"/>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A43100006</value>
    </field>
    <field name="Objective-Title">
      <value order="0">INDUSTRY_INDICATORS_CB1_PUBLIC_v2</value>
    </field>
    <field name="Objective-Description">
      <value order="0"/>
    </field>
    <field name="Objective-CreationStamp">
      <value order="0">2022-11-29T11:52:56Z</value>
    </field>
    <field name="Objective-IsApproved">
      <value order="0">false</value>
    </field>
    <field name="Objective-IsPublished">
      <value order="0">true</value>
    </field>
    <field name="Objective-DatePublished">
      <value order="0">2022-12-05T09:56:34Z</value>
    </field>
    <field name="Objective-ModificationStamp">
      <value order="0">2022-12-05T09:56:34Z</value>
    </field>
    <field name="Objective-Owner">
      <value order="0">Piga, Emanuela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alue>
    </field>
    <field name="Objective-Parent">
      <value order="0">Publishing the user-friendly Excel indicators datasets online , December 2022</value>
    </field>
    <field name="Objective-State">
      <value order="0">Published</value>
    </field>
    <field name="Objective-VersionId">
      <value order="0">vA82419241</value>
    </field>
    <field name="Objective-Version">
      <value order="0">2.0</value>
    </field>
    <field name="Objective-VersionNumber">
      <value order="0">3</value>
    </field>
    <field name="Objective-VersionComment">
      <value order="0"/>
    </field>
    <field name="Objective-FileNumber">
      <value order="0">qA1403589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Front page</vt:lpstr>
      <vt:lpstr>Introduction</vt:lpstr>
      <vt:lpstr>Notes</vt:lpstr>
      <vt:lpstr>Contents</vt:lpstr>
      <vt:lpstr>OverviewDiagram</vt:lpstr>
      <vt:lpstr>I3.1</vt:lpstr>
      <vt:lpstr>I3.2</vt:lpstr>
      <vt:lpstr>I3.3</vt:lpstr>
      <vt:lpstr>I3.4</vt:lpstr>
      <vt:lpstr>I3.5</vt:lpstr>
      <vt:lpstr>I2.1</vt:lpstr>
      <vt:lpstr>I2.2</vt:lpstr>
      <vt:lpstr>I2.3</vt:lpstr>
      <vt:lpstr>I2.4</vt:lpstr>
      <vt:lpstr>I2.5</vt:lpstr>
      <vt:lpstr>I2.6</vt:lpstr>
      <vt:lpstr>I1.1</vt:lpstr>
      <vt:lpstr>I1.2</vt:lpstr>
      <vt:lpstr>I1.3</vt:lpstr>
      <vt:lpstr>I1.4</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2019-11-12T15:18:25Z</dcterms:created>
  <dcterms:modified xsi:type="dcterms:W3CDTF">2022-12-05T09:56:25Z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A43100006</vt:lpwstr>
  </property>
  <property fmtid="{D5CDD505-2E9C-101B-9397-08002B2CF9AE}" pid="4" name="Objective-Title">
    <vt:lpwstr>INDUSTRY_INDICATORS_CB1_PUBLIC_v2</vt:lpwstr>
  </property>
  <property fmtid="{D5CDD505-2E9C-101B-9397-08002B2CF9AE}" pid="5" name="Objective-Description">
    <vt:lpwstr/>
  </property>
  <property fmtid="{D5CDD505-2E9C-101B-9397-08002B2CF9AE}" pid="6" name="Objective-CreationStamp">
    <vt:filetime>2022-11-29T11:52:56Z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2022-12-05T09:56:34Z</vt:filetime>
  </property>
  <property fmtid="{D5CDD505-2E9C-101B-9397-08002B2CF9AE}" pid="10" name="Objective-ModificationStamp">
    <vt:filetime>2022-12-05T09:56:34Z</vt:filetime>
  </property>
  <property fmtid="{D5CDD505-2E9C-101B-9397-08002B2CF9AE}" pid="11" name="Objective-Owner">
    <vt:lpwstr>Piga, Emanuela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t:lpwstr>
  </property>
  <property fmtid="{D5CDD505-2E9C-101B-9397-08002B2CF9AE}" pid="13" name="Objective-Parent">
    <vt:lpwstr>Publishing the user-friendly Excel indicators datasets online , December 2022</vt:lpwstr>
  </property>
  <property fmtid="{D5CDD505-2E9C-101B-9397-08002B2CF9AE}" pid="14" name="Objective-State">
    <vt:lpwstr>Published</vt:lpwstr>
  </property>
  <property fmtid="{D5CDD505-2E9C-101B-9397-08002B2CF9AE}" pid="15" name="Objective-VersionId">
    <vt:lpwstr>vA82419241</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qA1403589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