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Z:\WebSite\Environment&amp;Countryside\2022-2023 MFS\"/>
    </mc:Choice>
  </mc:AlternateContent>
  <xr:revisionPtr revIDLastSave="0" documentId="8_{D8A6AF4B-C564-46A3-A3BE-F56979C2E036}" xr6:coauthVersionLast="47" xr6:coauthVersionMax="47" xr10:uidLastSave="{00000000-0000-0000-0000-000000000000}"/>
  <bookViews>
    <workbookView xWindow="-110" yWindow="-110" windowWidth="19420" windowHeight="10420" xr2:uid="{00000000-000D-0000-FFFF-FFFF00000000}"/>
  </bookViews>
  <sheets>
    <sheet name="Decemberr 2022" sheetId="5" r:id="rId1"/>
  </sheets>
  <definedNames>
    <definedName name="_xlnm._FilterDatabase" localSheetId="0" hidden="1">'Decemberr 2022'!$A$2:$L$247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5" l="1"/>
  <c r="H57" i="5"/>
  <c r="H56" i="5"/>
  <c r="M8" i="5"/>
  <c r="H141" i="5"/>
  <c r="H132" i="5"/>
  <c r="H74" i="5"/>
  <c r="H72" i="5"/>
  <c r="H71" i="5"/>
  <c r="H70" i="5"/>
  <c r="H69" i="5"/>
  <c r="H67" i="5"/>
  <c r="H66" i="5"/>
  <c r="H64" i="5"/>
  <c r="H62" i="5"/>
  <c r="H61" i="5"/>
  <c r="H53" i="5"/>
  <c r="H49" i="5"/>
  <c r="H48" i="5"/>
  <c r="H47" i="5"/>
  <c r="H41" i="5"/>
  <c r="H192" i="5"/>
  <c r="H190" i="5"/>
  <c r="H189" i="5"/>
  <c r="H187" i="5"/>
  <c r="H185" i="5"/>
  <c r="H182" i="5"/>
  <c r="H181" i="5"/>
  <c r="H180" i="5"/>
  <c r="H179" i="5"/>
  <c r="H177" i="5"/>
  <c r="H175" i="5"/>
  <c r="H174" i="5"/>
  <c r="H172" i="5"/>
  <c r="H170" i="5"/>
  <c r="H168" i="5"/>
  <c r="H167" i="5"/>
  <c r="H165" i="5"/>
  <c r="H164" i="5"/>
  <c r="H162" i="5"/>
  <c r="H160" i="5"/>
  <c r="H158" i="5"/>
  <c r="H157" i="5"/>
  <c r="H156" i="5"/>
  <c r="H154" i="5"/>
  <c r="H153" i="5"/>
  <c r="H152" i="5"/>
  <c r="H150" i="5"/>
  <c r="H149" i="5"/>
  <c r="H147" i="5"/>
  <c r="H145" i="5"/>
  <c r="H142" i="5"/>
  <c r="H139" i="5"/>
  <c r="H137" i="5"/>
  <c r="H133" i="5"/>
  <c r="H130" i="5"/>
  <c r="H129" i="5"/>
  <c r="H127" i="5"/>
  <c r="H125" i="5"/>
  <c r="H124" i="5"/>
  <c r="H123" i="5"/>
  <c r="H121" i="5"/>
  <c r="H120" i="5"/>
  <c r="H118" i="5"/>
  <c r="H116" i="5"/>
  <c r="H114" i="5"/>
  <c r="H112" i="5"/>
  <c r="H110" i="5"/>
  <c r="H108" i="5"/>
  <c r="H107" i="5"/>
  <c r="H105" i="5"/>
  <c r="H103" i="5"/>
  <c r="H101" i="5"/>
  <c r="H99" i="5"/>
  <c r="H98" i="5"/>
  <c r="H97" i="5"/>
  <c r="H95" i="5"/>
  <c r="H91" i="5"/>
  <c r="H89" i="5"/>
  <c r="H87" i="5"/>
  <c r="H86" i="5"/>
  <c r="H83" i="5"/>
  <c r="H80" i="5"/>
  <c r="H78" i="5"/>
  <c r="H75" i="5"/>
  <c r="H191" i="5"/>
  <c r="H188" i="5"/>
  <c r="H186" i="5"/>
  <c r="H184" i="5"/>
  <c r="H183" i="5"/>
  <c r="H178" i="5"/>
  <c r="H176" i="5"/>
  <c r="H173" i="5"/>
  <c r="H171" i="5"/>
  <c r="H169" i="5"/>
  <c r="H166" i="5"/>
  <c r="H163" i="5"/>
  <c r="H161" i="5"/>
  <c r="H159" i="5"/>
  <c r="H155" i="5"/>
  <c r="H151" i="5"/>
  <c r="H148" i="5"/>
  <c r="H146" i="5"/>
  <c r="H144" i="5"/>
  <c r="H143" i="5"/>
  <c r="H140" i="5"/>
  <c r="H138" i="5"/>
  <c r="H136" i="5"/>
  <c r="H135" i="5"/>
  <c r="H134" i="5"/>
  <c r="H131" i="5"/>
  <c r="H128" i="5"/>
  <c r="H126" i="5"/>
  <c r="H122" i="5"/>
  <c r="H119" i="5"/>
  <c r="H117" i="5"/>
  <c r="H115" i="5"/>
  <c r="H113" i="5"/>
  <c r="H111" i="5"/>
  <c r="H109" i="5"/>
  <c r="H106" i="5"/>
  <c r="H104" i="5"/>
  <c r="H102" i="5"/>
  <c r="H100" i="5"/>
  <c r="H96" i="5"/>
  <c r="H94" i="5"/>
  <c r="H93" i="5"/>
  <c r="H92" i="5"/>
  <c r="H90" i="5"/>
  <c r="H88" i="5"/>
  <c r="H85" i="5"/>
  <c r="H84" i="5"/>
  <c r="H82" i="5"/>
  <c r="H81" i="5"/>
  <c r="H79" i="5"/>
  <c r="H77" i="5"/>
  <c r="H76" i="5"/>
  <c r="H73" i="5"/>
  <c r="H68" i="5" l="1"/>
  <c r="H65" i="5"/>
  <c r="H63" i="5"/>
  <c r="H60" i="5"/>
  <c r="H55" i="5"/>
  <c r="H54" i="5"/>
  <c r="H52" i="5"/>
  <c r="H44" i="5"/>
  <c r="H43" i="5"/>
  <c r="H58" i="5"/>
  <c r="H59" i="5"/>
  <c r="H46" i="5"/>
  <c r="H40" i="5"/>
  <c r="H51" i="5"/>
  <c r="H50" i="5"/>
  <c r="H21" i="5"/>
  <c r="H22" i="5"/>
  <c r="H4" i="5"/>
  <c r="H5" i="5"/>
  <c r="H3" i="5"/>
  <c r="H13" i="5"/>
  <c r="H12" i="5"/>
  <c r="H32" i="5"/>
  <c r="H31" i="5"/>
  <c r="H33" i="5" l="1"/>
</calcChain>
</file>

<file path=xl/sharedStrings.xml><?xml version="1.0" encoding="utf-8"?>
<sst xmlns="http://schemas.openxmlformats.org/spreadsheetml/2006/main" count="1625" uniqueCount="586">
  <si>
    <t>Beneficiary Name</t>
  </si>
  <si>
    <t>Community Fleet Registration Number</t>
  </si>
  <si>
    <t>Operation Name</t>
  </si>
  <si>
    <t>Operation Summary</t>
  </si>
  <si>
    <t>Operation End Date</t>
  </si>
  <si>
    <t>Total Eligible Expenditure</t>
  </si>
  <si>
    <t>Amount of Union Contribution</t>
  </si>
  <si>
    <t>Operation Postcode</t>
  </si>
  <si>
    <t>Country</t>
  </si>
  <si>
    <t>Ceredigion County Council</t>
  </si>
  <si>
    <t>FLAG Cardigan Bay Preparatory</t>
  </si>
  <si>
    <t>Preparatory costs for FLAG LDS</t>
  </si>
  <si>
    <t>SA460PA</t>
  </si>
  <si>
    <t>Wales</t>
  </si>
  <si>
    <t>FLAG Cardigan Bay Fisheries Running Costs</t>
  </si>
  <si>
    <t>Running costs for FLAG LDS</t>
  </si>
  <si>
    <t>FLAG Cardigan Bay Fisheries Animation Costs</t>
  </si>
  <si>
    <t>Animation Costs for FLAG LDS</t>
  </si>
  <si>
    <t>Menter Mon</t>
  </si>
  <si>
    <t>FLAG North Wales Fisheries Preparatory</t>
  </si>
  <si>
    <t>LL777LR</t>
  </si>
  <si>
    <t>FLAG North Wales Fisheries Animation Costs</t>
  </si>
  <si>
    <t>City and County of Swansea</t>
  </si>
  <si>
    <t>FLAG Swansea Bay Running Costs</t>
  </si>
  <si>
    <t>SA44AA</t>
  </si>
  <si>
    <t>FLAG Swansea Bay Animation Costs</t>
  </si>
  <si>
    <t>Animation costs for FLAG LDS</t>
  </si>
  <si>
    <t>WG - Marine and Fisheries Division</t>
  </si>
  <si>
    <t>Sustainable Management of Marine Natural Resources</t>
  </si>
  <si>
    <t>SA49NX</t>
  </si>
  <si>
    <t>Pembrokeshire County Council</t>
  </si>
  <si>
    <t>FLAG Cleddau to Coast Running Costs</t>
  </si>
  <si>
    <t>Thomas Fisheries</t>
  </si>
  <si>
    <t>SA708HW</t>
  </si>
  <si>
    <t>Sea Fish Industry Authority</t>
  </si>
  <si>
    <t>Fishermens Voluntary Safety Training</t>
  </si>
  <si>
    <t>EH74HS</t>
  </si>
  <si>
    <t>Wales Commercial Fishing Safety Awareness Project</t>
  </si>
  <si>
    <t>FLAG Cleddau to Coast Animation Costs</t>
  </si>
  <si>
    <t>Menter a Busnes</t>
  </si>
  <si>
    <t>SY233AH</t>
  </si>
  <si>
    <t>Natural Resources Wales</t>
  </si>
  <si>
    <t>Data Collection Framework - Inland Project</t>
  </si>
  <si>
    <t>CF240TP</t>
  </si>
  <si>
    <t>Pontus Research Ltd</t>
  </si>
  <si>
    <t xml:space="preserve">Business Expansion Investment </t>
  </si>
  <si>
    <t>CF449UP</t>
  </si>
  <si>
    <t>Integrated Maritime Policy - MSFD</t>
  </si>
  <si>
    <t>Afonydd Cymru</t>
  </si>
  <si>
    <t>Restoring Wales Migratory Fisheries Project</t>
  </si>
  <si>
    <t>Six rivers trusts will be part funding &amp; undertaking actions to address low migratory fish stocks &amp; recruitment spread across Wales main rivers.</t>
  </si>
  <si>
    <t>LD30BW</t>
  </si>
  <si>
    <t>Hendre Glyn Biomass Ltd.</t>
  </si>
  <si>
    <t>Hendre Glyn Farm RAS Aquaculture</t>
  </si>
  <si>
    <t>NP79ER</t>
  </si>
  <si>
    <t>Welsh Fishermans Association - Cymdeithas Pysgotwyr Cymru Ltd</t>
  </si>
  <si>
    <t>A pre-MSC assessment of Welsh Fisheries</t>
  </si>
  <si>
    <t xml:space="preserve">Welsh fisheries will be subject to a Marine Stewardship Council (MSC) pre-assessment, reviewing each fishery against the MSC principles of sustainable fishing and identifying the main issues likely to prevent a fishery achieving MSC certification. An MSC-accredited consultant will score each fishery against performance indicators under the three principles: stock status; environmental impact and fishery management. Determining the status of each commercial stock will inform the management of the fishery to ensure its long-term d. </t>
  </si>
  <si>
    <t>SY232HN</t>
  </si>
  <si>
    <t>Protecting our Seas</t>
  </si>
  <si>
    <t xml:space="preserve">Using a  data survey and recording technique developed with NRW, fishermen will collect and experts will analyse data and information on marine features and fisheries within Welsh MPAs to assess the vulnerability of habitats and wildlife to specific fishing gear and practice._x000D_
_x000D_
The project will determine whether fishing activities are compatible with MPA objectives and establish a protocol for fishermen to collect, record and present data on seabed habitats and fishing activity for scientists to analyse and inform the management of fisheries.  _x000D_
</t>
  </si>
  <si>
    <t>Swansea University</t>
  </si>
  <si>
    <t>Wales Aquaculture Centre of Excellence (Wales ACE)</t>
  </si>
  <si>
    <t xml:space="preserve">To develop the first Aquaculture Centre of Excellence in Wales (Wales ACE) to serve as a technological spring board and exemplar of integrated multi-trophic aquaculture (IMTA), thereby helping to increase sustainable finfish production and high value micro-algae. </t>
  </si>
  <si>
    <t>SA28PP</t>
  </si>
  <si>
    <t>Improving site level condition reporting for MPAs in wales</t>
  </si>
  <si>
    <t>The project will develop indicators and a process for reporting on condition of features protected in Wales network of marine protected areas (MPA's)</t>
  </si>
  <si>
    <t>Tethys Oysters Ltd</t>
  </si>
  <si>
    <t>Tethys Oysters Farm Pilot Scale Development</t>
  </si>
  <si>
    <t>SA160FZ</t>
  </si>
  <si>
    <t>Bangor University</t>
  </si>
  <si>
    <t>Menai Offshore Subsurface Shellfish Systems (MOSSS)</t>
  </si>
  <si>
    <t xml:space="preserve">The project will develop innovative offshore rope systems for collection of mussel seed, ongrow of mussels and other shellfish. Commercial-scale experimental systems will be installed and operated off the North Wales coast, allowing evaluation of performance under exposed conditions, patterns of seed supply, harvest yields, product quality and environmental impacts. </t>
  </si>
  <si>
    <t>LL572DG</t>
  </si>
  <si>
    <t>EU Data Collection Framework</t>
  </si>
  <si>
    <t>To collect data specified in the UK Data Collection Framework Operation Programme.</t>
  </si>
  <si>
    <t>Andrew Walters</t>
  </si>
  <si>
    <t>LA650</t>
  </si>
  <si>
    <t>Betsy (LA650) New Flake Ice Machine</t>
  </si>
  <si>
    <t>SA155PY</t>
  </si>
  <si>
    <t>EMFF Control and Enforcement</t>
  </si>
  <si>
    <t>The proposed project will aim to improve the monitoring and data collection of fishing vessels operating within Welsh waters to assist enforcement and ensure WG fulfils its duties with regard to compliance with the control regulation. The project will involve the development and purchase of hardware and software for the installation on to the welsh fishing fleet as well developing and upgrading ICT systems for the collection of statutory data.</t>
  </si>
  <si>
    <t xml:space="preserve">Biosecurity Planning for Pen Llyn ar Sarnau SAC </t>
  </si>
  <si>
    <t>Morffresh Cymru</t>
  </si>
  <si>
    <t>Improvements to Mor Fresh Processing Unit</t>
  </si>
  <si>
    <t>SA488LY</t>
  </si>
  <si>
    <t>Native oyster restoration project</t>
  </si>
  <si>
    <t>The project will address fundamental questions surrounding the approach &amp; feasibility of oyster restoration in the Milford Haven waterway &amp; potentially other areas of Wales</t>
  </si>
  <si>
    <t>Milford Haven Port Authority</t>
  </si>
  <si>
    <t>Improving H and S and welfare facilities for Milford fishermen</t>
  </si>
  <si>
    <t>This project will improve the infrastructure of Milford Fish Docks thereby significantly improving health, safety and welfare facilities for Milford fishermen who use under 15m or under 10m boats.</t>
  </si>
  <si>
    <t>SA733EP</t>
  </si>
  <si>
    <t>Clint Davies</t>
  </si>
  <si>
    <t>LL535AS</t>
  </si>
  <si>
    <t>Fisher-Scientist collaboration for sustainable Fisheries</t>
  </si>
  <si>
    <t>Bangor University, in partnership with the Welsh Fishing Industry, will gather data for data deficient, commercially exploited shellfish and finfish species. This data will be used to ensure evidenced based fisheries are environmentally sustainable. Collaboration with the fishing industry and participatory research will empower local fishing communities encouraging sustainable, long term resource management.</t>
  </si>
  <si>
    <t>South Quay Shellfish</t>
  </si>
  <si>
    <t>Shellfish storage, catch quality, health and safety improvements</t>
  </si>
  <si>
    <t>LL652DE</t>
  </si>
  <si>
    <t>The Lobster Pot Anglesey Ltd</t>
  </si>
  <si>
    <t>Crab Processing Facility</t>
  </si>
  <si>
    <t>Project to redevelop existing sheds and develop a crab processing plant. This will allow the business to grow its current crab processing capacity and target new markets.</t>
  </si>
  <si>
    <t>LL654EY</t>
  </si>
  <si>
    <t>Operation Start Date</t>
  </si>
  <si>
    <t>Christian Jones</t>
  </si>
  <si>
    <t>C20789</t>
  </si>
  <si>
    <t xml:space="preserve">Improvements to gear selectivity </t>
  </si>
  <si>
    <t>SA626TU</t>
  </si>
  <si>
    <t>Video and electronic fisheries data collection</t>
  </si>
  <si>
    <t>G and M Roberts Fishing (Nefyn) Limited</t>
  </si>
  <si>
    <t>Installation of an Ice Maker</t>
  </si>
  <si>
    <t>LL536EB</t>
  </si>
  <si>
    <t>Dean Parry</t>
  </si>
  <si>
    <t>SY235DY</t>
  </si>
  <si>
    <t>WG - Rural Programmes Delivery</t>
  </si>
  <si>
    <t xml:space="preserve">EMFF Technical Assistance Delivery Costs </t>
  </si>
  <si>
    <t xml:space="preserve">The project will fund actions related to the preparation, management, control and implementation of the EMFF 2014-2020._x000D_
_x000D_
Specifically, it funds staffing and programme management costs to fulfil the Intermediate Body functions required by EC regulation and for effective and compliant delivery of the EMFF.  It includes:_x000D_
_x000D_
• Staff salaries and associated HR, travel and transport and ICT / Administration costs_x000D_
• Programme management costs, including promoting the EMFF programme, hosting EMFF PMC meetings, programme evaluation and supporting CLLD actions._x000D_
</t>
  </si>
  <si>
    <t>SY233UR</t>
  </si>
  <si>
    <t>Technical Assistance</t>
  </si>
  <si>
    <t>Flake Ice Machine for Pauline J CO245</t>
  </si>
  <si>
    <t>Dean’s Fresh Fish Pot Replacement</t>
  </si>
  <si>
    <t>Thomas Fisheries Pot Replacement</t>
  </si>
  <si>
    <t>Dean's Fresh Fish</t>
  </si>
  <si>
    <t>Mr Anthony Paul Walsh</t>
  </si>
  <si>
    <t>Celtic Shellfish</t>
  </si>
  <si>
    <t>Mr Neville George</t>
  </si>
  <si>
    <t>A Jones</t>
  </si>
  <si>
    <t>Dai's Shed</t>
  </si>
  <si>
    <t>David Mark Hughes</t>
  </si>
  <si>
    <t>TIMEVERSE LTD</t>
  </si>
  <si>
    <t>Sammy J</t>
  </si>
  <si>
    <t>MUMBLES FISHING</t>
  </si>
  <si>
    <t>BWYD MOR ABERSOCH SEAFOOD</t>
  </si>
  <si>
    <t>SY23 5DY</t>
  </si>
  <si>
    <t>SA65 9LL</t>
  </si>
  <si>
    <t>SA61 1RQ</t>
  </si>
  <si>
    <t>SA62 6YA</t>
  </si>
  <si>
    <t>LL53 5AS</t>
  </si>
  <si>
    <t>LL53 5PN</t>
  </si>
  <si>
    <t>SA45 9PG</t>
  </si>
  <si>
    <t>LL35 0HA</t>
  </si>
  <si>
    <t>SA43 1NH</t>
  </si>
  <si>
    <t xml:space="preserve">SA160JQ </t>
  </si>
  <si>
    <t>CF36 5AN</t>
  </si>
  <si>
    <t xml:space="preserve">SA3 5EY </t>
  </si>
  <si>
    <t>SA48 8LT</t>
  </si>
  <si>
    <t>GBR000C16755</t>
  </si>
  <si>
    <t>GBR000B10608</t>
  </si>
  <si>
    <t>GBR000B11395</t>
  </si>
  <si>
    <t>GBR000C00000</t>
  </si>
  <si>
    <t>GBR000A15662</t>
  </si>
  <si>
    <t>GBR000C19593</t>
  </si>
  <si>
    <t>GBR000C16095</t>
  </si>
  <si>
    <t>GBR000C19802</t>
  </si>
  <si>
    <t>LL53 7DA</t>
  </si>
  <si>
    <t>GBR000A15903</t>
  </si>
  <si>
    <t xml:space="preserve">Enw'r Buddiolwr </t>
  </si>
  <si>
    <t xml:space="preserve">Rhif Cofrestru'r Fflyd Cymunedol </t>
  </si>
  <si>
    <t>Enw'r Gweithrediad</t>
  </si>
  <si>
    <t>Crynodeb o'r Gweithrediad</t>
  </si>
  <si>
    <t>Dyddiad Cychwyn y Gweithrediad</t>
  </si>
  <si>
    <t>Dyddiad Gorffen y Gweithrediad</t>
  </si>
  <si>
    <t>Cyfanswm y Gwariant Cymwys</t>
  </si>
  <si>
    <t>Swm y Cyfraniad gan yr Undeb</t>
  </si>
  <si>
    <t>Cod Post Gweithredu</t>
  </si>
  <si>
    <t>Gwlad</t>
  </si>
  <si>
    <t>FLAG North Wales Fisheries Running Costs</t>
  </si>
  <si>
    <t>Running Costs for FLAG LDS</t>
  </si>
  <si>
    <t>The project will develop and make available a targeted environmental evidence base on the marine environment to support implementation of marine planning in Wales.  Developing evidence to support the sustainable management of natural resources will contribute to the Good Environmental Status of Welsh seas and an ecologically coherent network of Marine Protected Areas whilst facilitating opportunities identified in planning for blue growth. Stakeholder collaboration will be central to delivery thereby strengthening outputs and stakeholder buy-in to the project.</t>
  </si>
  <si>
    <t>This project will deliver a holistic package of Fishermen’s Voluntary Safety Training to new and experienced fishermen in Wales.  The project will focus on the key components of safety behaviour such as navigation, engineering, basic safety, stability and new entrant training and will provide fishermen with the knowledge and skills to better manage their exposure to risk and danger. The project will be tailored to meet local needs through SFIA's network of Approved Training Providers (ATPs) in Wales who are already connected to local industry.</t>
  </si>
  <si>
    <t xml:space="preserve">This project will deliver an industry-led, insight-driven three year programme of communication and engagement activity to increase commercial fishermen’s awareness of key health and safety issues and improve the safety culture of the Welsh fishing fleet. </t>
  </si>
  <si>
    <t xml:space="preserve">Port to Plate </t>
  </si>
  <si>
    <t>The Welsh Seafood Market Development and Growth project is an innovative initiative development in partnership between Menter a Busnes and Seafish.  The project aims to develop the market for Welsh Seafood domestically and internationally along with assisting seafood businesses to define a clear seafood brand, understand current market needs, increase marketing expertise within the sector and encourage vessels to obtain RFS standard.</t>
  </si>
  <si>
    <t xml:space="preserve">The purpose of this project is to deliver annual monitoring data for salmon and eel for the period 2014-2020 to meet the requirements of the EU Data Collection Framework (DCF) and facilitate the assessment and management of stocks nationally (Wales) and internationally (ICES). </t>
  </si>
  <si>
    <t>The project will improve the knowledge and understanding of the marine environment and in particular marine litter which is one of the descriptors within MSFD.  A desk based research will gather and collate data from across the UK with particular focus on the levels and impacts of marine litter in Wales.  This would be presented through a comprehensive report to inform any future policy decisions, be used as a basis of communication and education on the state of the marine environment in Welsh waters.</t>
  </si>
  <si>
    <t>GBR000C19365</t>
  </si>
  <si>
    <t xml:space="preserve">Video data capture technology and electronic reporting has the potential to gather large quantities of high quality fisheries data in a cost and time effective manner. This project will develop the automated software to extract data from raw video footage and carry out basic data processing. This is an essential step in creating a tool that can be routinely used to collect fisheries data from across the Welsh fleet that is accurate, efficient and user friendly._x000D_
_x000D_
</t>
  </si>
  <si>
    <t>Three-Sixty Aquaculture Limited</t>
  </si>
  <si>
    <t xml:space="preserve">Expansion and Production Increase </t>
  </si>
  <si>
    <t xml:space="preserve">Conversion of current Three-sixty Aquaculture facility to enable the rearing of tropical marine shrimp which will allow for shrimp production to occur within the UK and Europe.  Additionally, the establishment of a lump fish grow-on farm at a new location in Swansea Queen's Dock._x000D_
</t>
  </si>
  <si>
    <t>L R Walters</t>
  </si>
  <si>
    <t>Processing Facility for Cardigan Bay Fish</t>
  </si>
  <si>
    <t xml:space="preserve">Investment to provide a dedicated facility for the processing of key species in Wales, namely Lobster, Scallop, Brown and Spider Crab and Prawn adding value to primary produce landed in Wales primarily for the domestic market </t>
  </si>
  <si>
    <t>Promotion of economic growth, social inclusion, creation of jobs and supporting employability and labour mobility in coastal and inland communities depending on fishing and aquaculture, diversification of activities within fisheries and into other sectors of the maritime economy</t>
  </si>
  <si>
    <t>Development and integration of the Integrated Marine Policy</t>
  </si>
  <si>
    <t>Enhancement of the competitiveness and viability of fisheries enterprises, including the small-scale coastal fleet, and the improvement of safety or working conditions</t>
  </si>
  <si>
    <t>Development of professional training, new professional skills and lifelong learning</t>
  </si>
  <si>
    <t>Improvement of market organisation for fishery and aquaculture products</t>
  </si>
  <si>
    <t>Improvement and supply of scientific knowledge and collection and management of data</t>
  </si>
  <si>
    <t>Protection and restoration of aquatic biodiversity and enhancement of ecosystems related to aquaculture – resource efficiency, reducing usage of water and chemicals, recirculation systems minimising water use</t>
  </si>
  <si>
    <t>Protection and restoration of aquatic biodiversity and ecosystems</t>
  </si>
  <si>
    <t>Enhancement of the competitiveness and viability of aquaculture enterprises, including improvement of safety or working conditions, in particular of SMEs</t>
  </si>
  <si>
    <t>Provision of support to strengthen technological development and innovation, including increasing energy efficiency, and knowledge transfer</t>
  </si>
  <si>
    <t>Support to strengthen technological development, innovation and knowledge transfer</t>
  </si>
  <si>
    <t>Provision of support to monitoring, control and enforcement, enhancing institutional capacity and efficiency of public administration</t>
  </si>
  <si>
    <t>Encouragement of investment in the processing and marketing sectors</t>
  </si>
  <si>
    <t>Reduction of the impact of fisheries on the marine environment, including the avoidance and reduction, as far as possible, of unwanted catches</t>
  </si>
  <si>
    <t>SA146DG</t>
  </si>
  <si>
    <t>SA43 3EF</t>
  </si>
  <si>
    <t>GBRC00016755</t>
  </si>
  <si>
    <t>EMFF Investment on Board Vessels</t>
  </si>
  <si>
    <t>GBR000C18051</t>
  </si>
  <si>
    <t>GBR000c21140</t>
  </si>
  <si>
    <t>GBR000C19098</t>
  </si>
  <si>
    <t>MorFresh Cyf</t>
  </si>
  <si>
    <t>A.Turner Fishing</t>
  </si>
  <si>
    <t>Bull Bay Shellfish</t>
  </si>
  <si>
    <t>GBR000C20413 GBR000A15074</t>
  </si>
  <si>
    <t>LL68 9SF</t>
  </si>
  <si>
    <t>Challenger Shellfish</t>
  </si>
  <si>
    <t>GBR000C20421</t>
  </si>
  <si>
    <t>LL65 3AR</t>
  </si>
  <si>
    <t>Joe Johnston</t>
  </si>
  <si>
    <t>GBR000C21183</t>
  </si>
  <si>
    <t>LL67 0ED</t>
  </si>
  <si>
    <t>Andrew Hunt</t>
  </si>
  <si>
    <t>GBR000A21169</t>
  </si>
  <si>
    <t>LL32 8ET</t>
  </si>
  <si>
    <t>G M Hughes</t>
  </si>
  <si>
    <t>GBR000A19154</t>
  </si>
  <si>
    <t>SA70 7ST</t>
  </si>
  <si>
    <t>Andrew Owen</t>
  </si>
  <si>
    <t>GBR000C20930</t>
  </si>
  <si>
    <t>LL56 4JX</t>
  </si>
  <si>
    <t>DASH Shellfish</t>
  </si>
  <si>
    <t>GBR000C20187</t>
  </si>
  <si>
    <t>SA62 3UA</t>
  </si>
  <si>
    <t>Fresh Fishing</t>
  </si>
  <si>
    <t>GBR000B14725</t>
  </si>
  <si>
    <t>SA70 8QG</t>
  </si>
  <si>
    <t>SEA BREEZE FISH</t>
  </si>
  <si>
    <t>GBR000A14385</t>
  </si>
  <si>
    <t>LL55 4UE</t>
  </si>
  <si>
    <t>Mark Gainfort</t>
  </si>
  <si>
    <t>SA62 3RH</t>
  </si>
  <si>
    <t>Christopher Wayne Pritchard</t>
  </si>
  <si>
    <t xml:space="preserve"> GBR000B14747</t>
  </si>
  <si>
    <t>LL65 2BJ</t>
  </si>
  <si>
    <t>DARREN TROWELL</t>
  </si>
  <si>
    <t>GBR000C17026</t>
  </si>
  <si>
    <t>LL65 3DN</t>
  </si>
  <si>
    <t>Brett Garner</t>
  </si>
  <si>
    <t>LL53 8AE</t>
  </si>
  <si>
    <t>Stuart Kitson</t>
  </si>
  <si>
    <t>GBR000C16761 GBR000C17825</t>
  </si>
  <si>
    <t>LL65 4PF</t>
  </si>
  <si>
    <t>Orme Sea Fishing Trips</t>
  </si>
  <si>
    <t>GBR000C19962</t>
  </si>
  <si>
    <t>LL31 9TL</t>
  </si>
  <si>
    <t>Luke Bowles</t>
  </si>
  <si>
    <t>GBR000C21042</t>
  </si>
  <si>
    <t>CF64 5TS</t>
  </si>
  <si>
    <t>Cardigan Bay Fish</t>
  </si>
  <si>
    <t>GBR000A15264</t>
  </si>
  <si>
    <t>WINSTON EVANS BOATS</t>
  </si>
  <si>
    <t>GBR000C17092</t>
  </si>
  <si>
    <t>SA45 9NW</t>
  </si>
  <si>
    <t>M B Fishing</t>
  </si>
  <si>
    <t>SA71 4JH</t>
  </si>
  <si>
    <t>Kingfisher</t>
  </si>
  <si>
    <t>GBR000C21186</t>
  </si>
  <si>
    <t>SA73 3PT</t>
  </si>
  <si>
    <t>Carasue New Quay Fishing boat</t>
  </si>
  <si>
    <t>GBR000B11557</t>
  </si>
  <si>
    <t>SA45 9SD</t>
  </si>
  <si>
    <t>Roy Gribble</t>
  </si>
  <si>
    <t>GBR000B13199</t>
  </si>
  <si>
    <t>CF11 6NF</t>
  </si>
  <si>
    <t>Mr N J Orford</t>
  </si>
  <si>
    <t>GBR000C20804</t>
  </si>
  <si>
    <t>NP18 2DZ</t>
  </si>
  <si>
    <t>Seren Y Teifi</t>
  </si>
  <si>
    <t>GBR000C17406</t>
  </si>
  <si>
    <t>SA43 1PX</t>
  </si>
  <si>
    <t>GBR000B11382</t>
  </si>
  <si>
    <t>RW LP CLARKE</t>
  </si>
  <si>
    <t>GBR000C19027</t>
  </si>
  <si>
    <t>SA62 6BH</t>
  </si>
  <si>
    <t>J and M FISHING</t>
  </si>
  <si>
    <t>GBR000B11996</t>
  </si>
  <si>
    <t>SA70 8EB</t>
  </si>
  <si>
    <t>P D Greening</t>
  </si>
  <si>
    <t>GBR00C162279</t>
  </si>
  <si>
    <t xml:space="preserve">SA4 3SD </t>
  </si>
  <si>
    <t>Jim Beesley</t>
  </si>
  <si>
    <t>GBRC00019323</t>
  </si>
  <si>
    <t xml:space="preserve">SA5 8PD </t>
  </si>
  <si>
    <t>S A Court</t>
  </si>
  <si>
    <t>GBR000C21279</t>
  </si>
  <si>
    <t>SA33 4UE</t>
  </si>
  <si>
    <t>Uwchlaw Services Ltd</t>
  </si>
  <si>
    <t>GBR000B12645</t>
  </si>
  <si>
    <t>LL53 6YX</t>
  </si>
  <si>
    <t>Kevin Massarelli</t>
  </si>
  <si>
    <t>GBR000C16270</t>
  </si>
  <si>
    <t>LL53 6AE</t>
  </si>
  <si>
    <t>Lamorna Shellfish</t>
  </si>
  <si>
    <t>GBR000C19033</t>
  </si>
  <si>
    <t>LL36 0AS</t>
  </si>
  <si>
    <t>Magnet Fish and Food</t>
  </si>
  <si>
    <t>GBR000A17251</t>
  </si>
  <si>
    <t>SA73 1RU</t>
  </si>
  <si>
    <t>GBR000B11377</t>
  </si>
  <si>
    <t>Sean Davies</t>
  </si>
  <si>
    <t>GBR000C18134</t>
  </si>
  <si>
    <t>SA43 2EP</t>
  </si>
  <si>
    <t>Girl Eileen II c/o Philip Wisby</t>
  </si>
  <si>
    <t>GBR000B11154</t>
  </si>
  <si>
    <t xml:space="preserve">SA2 8EJ </t>
  </si>
  <si>
    <t>Stephen Phillips</t>
  </si>
  <si>
    <t>GBR000C18029</t>
  </si>
  <si>
    <t>SA64 0BA</t>
  </si>
  <si>
    <t>GBR000C20554</t>
  </si>
  <si>
    <t>SA15 5PY</t>
  </si>
  <si>
    <t>HH Fishing</t>
  </si>
  <si>
    <t>GBR000C16917</t>
  </si>
  <si>
    <t>SA45 9TA</t>
  </si>
  <si>
    <t xml:space="preserve">Llyn Shellfish </t>
  </si>
  <si>
    <t>GBR000C17576</t>
  </si>
  <si>
    <t>LL53 8AW</t>
  </si>
  <si>
    <t>Daniel Copeland</t>
  </si>
  <si>
    <t>GBR000B11005</t>
  </si>
  <si>
    <t>LL54 5HL</t>
  </si>
  <si>
    <t>Steele Venture Fishing</t>
  </si>
  <si>
    <t>GBR000B14944</t>
  </si>
  <si>
    <t>LL53 5TN</t>
  </si>
  <si>
    <t>Dennis Price</t>
  </si>
  <si>
    <t>GBR000B14512</t>
  </si>
  <si>
    <t>SA16 0AE</t>
  </si>
  <si>
    <t>Leyton Hughes</t>
  </si>
  <si>
    <t>GBR000C17311</t>
  </si>
  <si>
    <t>SA10 6RN</t>
  </si>
  <si>
    <t>Nathan Francis</t>
  </si>
  <si>
    <t>GBR000C20322</t>
  </si>
  <si>
    <t>SA14 8PN</t>
  </si>
  <si>
    <t>Andrew Cole Fishing</t>
  </si>
  <si>
    <t>GBR000C19085</t>
  </si>
  <si>
    <t>SA15 4BG</t>
  </si>
  <si>
    <t>Gwenfaen LTD</t>
  </si>
  <si>
    <t>GBR000C16323</t>
  </si>
  <si>
    <t>LL65 2SQ</t>
  </si>
  <si>
    <t>RSS C16180 RSS C19607</t>
  </si>
  <si>
    <t>GBR000C20398 GBR000C20798</t>
  </si>
  <si>
    <t>GBR000A23397 GBR000C18074 GBR000C18971 GBR000C19365</t>
  </si>
  <si>
    <t>EMFF Health and Safety</t>
  </si>
  <si>
    <t>JAMES WILLCOX</t>
  </si>
  <si>
    <t>GBR000A15233</t>
  </si>
  <si>
    <t>Pencei Shellfish</t>
  </si>
  <si>
    <t>GBR000C17798</t>
  </si>
  <si>
    <t>Francis Brass</t>
  </si>
  <si>
    <t>GBR000A15283</t>
  </si>
  <si>
    <t xml:space="preserve">Christian Jones </t>
  </si>
  <si>
    <t>GBR000C20789</t>
  </si>
  <si>
    <t>GBR000b12645</t>
  </si>
  <si>
    <t>GBR000C18159</t>
  </si>
  <si>
    <t>SA62 5BB</t>
  </si>
  <si>
    <t xml:space="preserve">CF3 3NS </t>
  </si>
  <si>
    <t>LL67 0DP</t>
  </si>
  <si>
    <t>SA65 9AD</t>
  </si>
  <si>
    <t>SA62 6TU</t>
  </si>
  <si>
    <t>EMFF - Health and Safety Improving vessel and crew health, safety and working conditions</t>
  </si>
  <si>
    <t>EMFF - Health and Safety - Safety gear for Pauline J</t>
  </si>
  <si>
    <t>EMFF - Health and Safety - Vessel Safety Improvement</t>
  </si>
  <si>
    <t>UP No.</t>
  </si>
  <si>
    <t>FLAG Swansea Bay - Implementation project 1</t>
  </si>
  <si>
    <t>FLAG Swansea Bay - Implementation project 2</t>
  </si>
  <si>
    <t>FLAG Swansea Bay - Implementation project 3</t>
  </si>
  <si>
    <t>FLAG Swansea Bay - Implementation project 4</t>
  </si>
  <si>
    <t>FLAG Swansea Bay - Implementation project 5</t>
  </si>
  <si>
    <t>FLAG Swansea Bay - Implementation project 6</t>
  </si>
  <si>
    <t>FLAG Cardigan Bay Implementation Project 1</t>
  </si>
  <si>
    <t>FLAG Cardigan Bay Implementation Project 2</t>
  </si>
  <si>
    <t>FLAG Cardigan Bay Implementation Project 3</t>
  </si>
  <si>
    <t>FLAG Cardigan Bay Implementation Project 5</t>
  </si>
  <si>
    <t>FLAG Cardigan Bay Implementation Project 6</t>
  </si>
  <si>
    <t>FLAG Cardigan Bay Implementation Project 12</t>
  </si>
  <si>
    <t>FLAG North Wales - Implementation Project 1</t>
  </si>
  <si>
    <t>FLAG North Wales - Implementation Project 2</t>
  </si>
  <si>
    <t>FLAG North Wales - Implementation Project 3</t>
  </si>
  <si>
    <t>FLAG North Wales - Implementation Project 5</t>
  </si>
  <si>
    <t>FLAG North Wales - Implementation Project 4</t>
  </si>
  <si>
    <t>FLAG North Wales - Implementation Project 7</t>
  </si>
  <si>
    <t>FLAG North Wales - Implementation Project 8</t>
  </si>
  <si>
    <t>FLAG North Wales - Implementation Project 10</t>
  </si>
  <si>
    <t>FLAG Cleddau to Coast  Implentation Project 1</t>
  </si>
  <si>
    <t>Tenby Harbour Refurbishments</t>
  </si>
  <si>
    <t>Future seafood Festival</t>
  </si>
  <si>
    <t>Harbour Day event</t>
  </si>
  <si>
    <t>Amwlch Port Day</t>
  </si>
  <si>
    <t>North Wales Marine code</t>
  </si>
  <si>
    <t>Rescue Pole</t>
  </si>
  <si>
    <t>Gower Oyster Study</t>
  </si>
  <si>
    <t>Seafood Demonstrations in Schools</t>
  </si>
  <si>
    <t>Fish is the Dish 2020 - promotion of seafood</t>
  </si>
  <si>
    <t>Pontoon Feasibility study</t>
  </si>
  <si>
    <t>Fish Auction Feasibility study</t>
  </si>
  <si>
    <t>Harbour Improvements</t>
  </si>
  <si>
    <t>Sea Sport and Safety</t>
  </si>
  <si>
    <t>Aquarium Trailer</t>
  </si>
  <si>
    <t>Beach Safety Awareness</t>
  </si>
  <si>
    <t>Exhibition - Seine</t>
  </si>
  <si>
    <t>Discover the Sea</t>
  </si>
  <si>
    <t>Provision of Oil Spill Kits</t>
  </si>
  <si>
    <t>Code of Conduct for Menai Strait</t>
  </si>
  <si>
    <t>Fisher Awarenes sessions</t>
  </si>
  <si>
    <t>Fishers Safety</t>
  </si>
  <si>
    <t>Purchase of selective fishing gear to improve catch.</t>
  </si>
  <si>
    <t>Purchase of cold storage to preserve and add value to catch.</t>
  </si>
  <si>
    <t xml:space="preserve">This project will develop two pilot scale oyster farms with the aim of providing essential information to enable Tethys Oysters Ltd. to develop our business plan and secure investment to build an oyster growing and processing business in Wales.  _x000D_
</t>
  </si>
  <si>
    <t xml:space="preserve">The project is based on an investment in RAS aquaculture, an award winning farming enterprise located near Abergavenny in South East Wales. _x000D_
_x000D_
The investment will involve the commissioning of a RAS aquaculture system for the production of high value species, with carp having been identified as the main output of the business._x000D_
</t>
  </si>
  <si>
    <t xml:space="preserve">Purchase of ice machine to preserve and add value to catch </t>
  </si>
  <si>
    <t xml:space="preserve">Purchase of factory unit for upgrade to food grade that will allow for the growth of the business. </t>
  </si>
  <si>
    <t xml:space="preserve">Purchase of on board safety equipment and facilities. </t>
  </si>
  <si>
    <t>Purchase of selective fishing gear to improve catch</t>
  </si>
  <si>
    <t xml:space="preserve">Purchaes of ice machine to preserve and add value to catch. </t>
  </si>
  <si>
    <t xml:space="preserve">Purchase of ice machine to preserve and add value to catch. </t>
  </si>
  <si>
    <t>Investment of equipment to improve Health and Safety onboard the vessel</t>
  </si>
  <si>
    <t>Investment in equipment on board fishing vessels</t>
  </si>
  <si>
    <t xml:space="preserve">Increasing research and trial capacity in purpose built RAS (recirculating aquaculture systems). </t>
  </si>
  <si>
    <t>Whitfish Ltd</t>
  </si>
  <si>
    <t>SA23 5DY</t>
  </si>
  <si>
    <t>David John Bulley</t>
  </si>
  <si>
    <t>GBR000C17829</t>
  </si>
  <si>
    <t xml:space="preserve">SA1 8HH </t>
  </si>
  <si>
    <t>GBR000C19323</t>
  </si>
  <si>
    <t>Roger Woodage</t>
  </si>
  <si>
    <t>GBR000C20885</t>
  </si>
  <si>
    <t>GBR000C16761</t>
  </si>
  <si>
    <t>ORME Sea Fishing Trips</t>
  </si>
  <si>
    <t>Ramp and Tractor</t>
  </si>
  <si>
    <t>Day on the Quay</t>
  </si>
  <si>
    <t>Dredging Study</t>
  </si>
  <si>
    <t>Picnic Island Bridge</t>
  </si>
  <si>
    <t>Marking the Chanel</t>
  </si>
  <si>
    <t>Improving the Chanel</t>
  </si>
  <si>
    <t>FLAG Cardigan Bay Implementation Project 16</t>
  </si>
  <si>
    <t>FLAG Cardigan Bay Implementation Project 11</t>
  </si>
  <si>
    <t>FLAG Cardigan Bay Implementation Project 13</t>
  </si>
  <si>
    <t>FLAG Cardigan Bay Implementation Project 14</t>
  </si>
  <si>
    <t>FLAG Cardigan Bay Implementation Project 7</t>
  </si>
  <si>
    <t>FLAG Cardigan Bay Implementation Project 8</t>
  </si>
  <si>
    <t>FLAG Cardigan Bay Implementation Project 9</t>
  </si>
  <si>
    <t>FLAG North Wales - Implementation Project 11</t>
  </si>
  <si>
    <t>FLAG North Wales - Implementation Project 12</t>
  </si>
  <si>
    <t>FLAG North Wales - Implementation Project 13</t>
  </si>
  <si>
    <t>FLAG North Wales - Implementation Project 14</t>
  </si>
  <si>
    <t>FLAG North Wales - Implementation Project 15</t>
  </si>
  <si>
    <t>Conwy Harbour Improvements</t>
  </si>
  <si>
    <t xml:space="preserve"> Oil Spill Kit</t>
  </si>
  <si>
    <t xml:space="preserve"> Llyn Wifi</t>
  </si>
  <si>
    <t>FLAG Swansea Bay - Implementation project 7</t>
  </si>
  <si>
    <t>FLAG Swansea Bay - Implementation project 8</t>
  </si>
  <si>
    <t>Mobile Pontoon</t>
  </si>
  <si>
    <t>Oyster Study</t>
  </si>
  <si>
    <t>FLAG Cleddau to Coast  Implentation Project 12</t>
  </si>
  <si>
    <t>FLAG Cleddau to Coast  Implentation Project 13</t>
  </si>
  <si>
    <t>FLAG Cleddau to Coast  Implentation Project 15</t>
  </si>
  <si>
    <t>FLAG Cleddau to Coast  Implentation Project 16</t>
  </si>
  <si>
    <t>FLAG Cleddau to Coast  Implentation Project 19</t>
  </si>
  <si>
    <t>FLAG Cleddau to Coast  Implentation Project 8</t>
  </si>
  <si>
    <t xml:space="preserve"> Aquaculture Road Map</t>
  </si>
  <si>
    <t>Fishguard Lobster Tank (A0062748)</t>
  </si>
  <si>
    <t>Shellfish tanks for local Sales</t>
  </si>
  <si>
    <t>Day on the Quay 2</t>
  </si>
  <si>
    <t>FLAG Cardigan Bay Implementation Project 10.</t>
  </si>
  <si>
    <t>Pennog Ltd</t>
  </si>
  <si>
    <t>Expansion to existing facility</t>
  </si>
  <si>
    <t>Manufacture of value added products from fisheries by products</t>
  </si>
  <si>
    <t>Marketing and Processing</t>
  </si>
  <si>
    <t>Celtic Coast Fish company Ltd</t>
  </si>
  <si>
    <t>CF72 9HG</t>
  </si>
  <si>
    <t>LL65 6UW</t>
  </si>
  <si>
    <t>The project investment to modify additional unit to increase processing activities.</t>
  </si>
  <si>
    <t>To produce a clear marketing strategy that will be developed to ensure that sales of the products increase annually and also that the business is adapting to market changes especially during the phase of the UK leaving the EU, but also optimising any opportunities that become widely available</t>
  </si>
  <si>
    <t>NP7 9ER</t>
  </si>
  <si>
    <t>Lumpfish Hatchery</t>
  </si>
  <si>
    <t>Assessing Welsh Aquaculture Activities</t>
  </si>
  <si>
    <t>The proposed Assessing Welsh Aquaculture Activities (AWAA) Project will: produce an evidence dabase on the impacts of aquaculture activities, asses the sensitivity of MAP features and produce maps of feature sensitivity to aquaculture activities.  This will support the implementaiton of the WMP and the sustainable management of natural resources.</t>
  </si>
  <si>
    <t>Hendre Glyn RAS Waste Management Facility</t>
  </si>
  <si>
    <t>To build a bespoke Waste management system that will use new technologies by using and treating all the discharge water from the Recirculating Aquaculture System which we believe is vastly more efficient and beneficial for our project, for our area and Wales as a whole. The treated water will then be reintroduced into the system reducing the overall fresh water requirements needed for the RAS</t>
  </si>
  <si>
    <t>Car-Y-Mor</t>
  </si>
  <si>
    <t xml:space="preserve">IMTA trial farms - Seaweed and Shellfish farming </t>
  </si>
  <si>
    <t>NP7 8EP</t>
  </si>
  <si>
    <t>Native Oyster Aquaculture Hatchery (NOAH)</t>
  </si>
  <si>
    <t>LL57 2DG</t>
  </si>
  <si>
    <t xml:space="preserve">shellfish storage </t>
  </si>
  <si>
    <t xml:space="preserve">Technological advances in fishing gear have the potential to not only maximise efficiency but to decrease the environmental impact of the fishing activity. This project will investigate gear modifications in scallop dredging and the advances in nets and rigging in the gill net sector which aim to decrease by-catch and juvenile capture, quantifying any effects._x000D_
_x000D_
</t>
  </si>
  <si>
    <t>Decreasing the environmental impact of fishing gear</t>
  </si>
  <si>
    <t>Atlantic Herring Studies in the Bristol Channel and Wales</t>
  </si>
  <si>
    <t>Working with local fishermen, we will explore the population structure and stock status of Atlantic herring around the Welsh coast.</t>
  </si>
  <si>
    <t>Enw Blaenoriaeth yr Undeb (BU)</t>
  </si>
  <si>
    <t>Name of Union Priority (UP)</t>
  </si>
  <si>
    <t>Rhif BU</t>
  </si>
  <si>
    <t>Capital investment project to install the manufacturing of unique, innovative and environmentally sustainable products from marine animal by-products</t>
  </si>
  <si>
    <t>Pembrokehsire fisheries education project with Darwin Centre</t>
  </si>
  <si>
    <t>Purchase of vivier system to add value to own catch</t>
  </si>
  <si>
    <t xml:space="preserve">To establish a pilot-scale hatchery for the Native oyster using innovation to develop the ability to produce oysters year-round for both human consumption and habitat restoration.  Critical aspects of hatchery culture will be optimized including broodstock conditioning, reproductive output management, larval rearing and settlement, seed rearing and on-growing, as well as pathogen control.  To facilitate increased production in Wales and elsewhere, knowledge transfer to stakeholders </t>
  </si>
  <si>
    <t>purchase and istallation of Defibrilator Devices</t>
  </si>
  <si>
    <t>Landind Derrick and security barrier at Amwlch Port</t>
  </si>
  <si>
    <t>purchae and installation of a Davit at Aberdyfi</t>
  </si>
  <si>
    <t xml:space="preserve"> Pembrokeshire college - teacher Toolkit</t>
  </si>
  <si>
    <t xml:space="preserve"> Recyle Mor - recycling of fishing waste</t>
  </si>
  <si>
    <t>SA64 0DL</t>
  </si>
  <si>
    <t>Mr A P Walsh</t>
  </si>
  <si>
    <t xml:space="preserve">Sea Trust Wales </t>
  </si>
  <si>
    <t>The Darwin Centre</t>
  </si>
  <si>
    <t>SA61 1SZ</t>
  </si>
  <si>
    <t>Neville George</t>
  </si>
  <si>
    <t>SA43 1RW</t>
  </si>
  <si>
    <t>Pembrokeshire college</t>
  </si>
  <si>
    <t>SA64 1SZ</t>
  </si>
  <si>
    <t>SA1 3SN</t>
  </si>
  <si>
    <t>Jones and Thomas in Partnership</t>
  </si>
  <si>
    <t>MB Fishing Ltd</t>
  </si>
  <si>
    <t>The Seaweed Alliance Limited</t>
  </si>
  <si>
    <t>Osprey - Business Improvement (fishing pots)</t>
  </si>
  <si>
    <t>Pembrokeshire Shellfish</t>
  </si>
  <si>
    <t xml:space="preserve">EMFF Drone Project  - Control and Enforcement </t>
  </si>
  <si>
    <t>Osprey - Health and Safety Project</t>
  </si>
  <si>
    <t>Developing an Industry in Wales based on Cultivated Seaweed</t>
  </si>
  <si>
    <t>Whitfish improved facilities to add value to fish</t>
  </si>
  <si>
    <t>Storage facility in ashore saltwater tanks, provide a cooked and processed service to online and local customers</t>
  </si>
  <si>
    <t>To develop an Industry in Wales based on Cultivated Seaweed</t>
  </si>
  <si>
    <t>LL53 6ET</t>
  </si>
  <si>
    <t>SA69 9PA</t>
  </si>
  <si>
    <t>LL32 8LT</t>
  </si>
  <si>
    <t>SA16 0FB</t>
  </si>
  <si>
    <t>FLAG Cardigan Bay Implementation Project 17.</t>
  </si>
  <si>
    <t>FLAG Cardigan Bay Implementation Project 18.</t>
  </si>
  <si>
    <t>FLAG Cardigan Bay Implementation Project 21.</t>
  </si>
  <si>
    <t>Shellfish Storage Ashore</t>
  </si>
  <si>
    <t>Sales of Local Caught Fish</t>
  </si>
  <si>
    <t>Aberdyfi Fishers compound improvements</t>
  </si>
  <si>
    <t>Aberdyfi Community Council</t>
  </si>
  <si>
    <t>SA43 1LS</t>
  </si>
  <si>
    <t>LL35 0LN</t>
  </si>
  <si>
    <t>FLAG Cleddau to Coast  Implentation Project 17</t>
  </si>
  <si>
    <t>FLAG Cleddau to Coast  Implentation Project 18</t>
  </si>
  <si>
    <t>FLAG Cleddau to Coast  Implentation Project 20</t>
  </si>
  <si>
    <t>FLAG Cleddau to Coast  Implentation Project 21</t>
  </si>
  <si>
    <t>FLAG Cleddau to Coast  Implentation Project 22</t>
  </si>
  <si>
    <t>FLAG Cleddau to Coast  Implentation Project 23</t>
  </si>
  <si>
    <t>FLAG Cleddau to Coast  Implentation Project 24</t>
  </si>
  <si>
    <t>Pembrokeshire Coastal Forum</t>
  </si>
  <si>
    <t>Saundersfoot Harbour Commissioners</t>
  </si>
  <si>
    <t>The Pembrokeshire Beach Food Company / Dash Shellfish</t>
  </si>
  <si>
    <t>Spotlight on Coastal Opportunities in Pembrokeshire</t>
  </si>
  <si>
    <t>Sea Garden</t>
  </si>
  <si>
    <t>Aquaculture Hub Feasibility study</t>
  </si>
  <si>
    <t>Saundersfoot Harbour Fishing Fleet Landing Crane</t>
  </si>
  <si>
    <t>Emergency salvage pumps</t>
  </si>
  <si>
    <t>Emergency oil spill kits</t>
  </si>
  <si>
    <t>Pembrokeshire Coastal Infrastructure – Future Development Study</t>
  </si>
  <si>
    <t>SA72 6UB</t>
  </si>
  <si>
    <t>SA72 6AR</t>
  </si>
  <si>
    <t>SA69 9HE</t>
  </si>
  <si>
    <t xml:space="preserve">SA61 1TP </t>
  </si>
  <si>
    <t xml:space="preserve">Design and build of a lumpfish hatchery within the existing lumpfish farm building. work will include the provision of tanks, water management equipment and monitoring equipment. The hatchery will allow the business to hatch their own larvae. </t>
  </si>
  <si>
    <t>To operate two existing licensed trial Seaweed and Shellfish sea farms with integral environmental monitoring to show the positive effects on marine ecosystems including carbon offsetting and best farming techniques and species</t>
  </si>
  <si>
    <t xml:space="preserve">Investment in alternative Welk and Lobster pots, that will promote environmentally sustainable fishing. </t>
  </si>
  <si>
    <t xml:space="preserve">The proposed project will aim to improve the monitoring of fishing within Welsh waters to assist enforcement and ensure Welsh Government fulfils its duties with regard to compliance with the control regulation. 
Drones and associated equipment will be purchased and Welsh Government staff will be trained, certified, registered and authorised to utilise them for various enforcement activities. </t>
  </si>
  <si>
    <t xml:space="preserve">Investment in Health and Safety equipment onboard vessel.
</t>
  </si>
  <si>
    <t>Investment in mechanisation to the primary processing of fish.</t>
  </si>
  <si>
    <t xml:space="preserve">This project will develop and roll out effective biosecurity planning for Pen Llŷn a’r Sarnau (PLAS) European Marine Protected Site (EMS). This will be done by addressing the main pathways of introduction and spread of marine invasive alien species (IAS) working with marine stakeholders especially fishermen and SAC stakeholder groups. Outcomes from the project will help sustainable management of Welsh fisheries through the protection of biodiversity. </t>
  </si>
  <si>
    <t>Improved Catch Quality</t>
  </si>
  <si>
    <t>Vessel storage improvements, scales and vacuum packer to enable beneficiarry to store and process own catch</t>
  </si>
  <si>
    <t>Mr N A Roberts</t>
  </si>
  <si>
    <t>Supply fresh shellfish and fish</t>
  </si>
  <si>
    <t>LL62 5PS</t>
  </si>
  <si>
    <t xml:space="preserve">Refrigerated trailer to store and deliver catch, cool boxes, stainless steel table, electronic scales, fridge to display catch. </t>
  </si>
  <si>
    <t>A M L Owen</t>
  </si>
  <si>
    <t>S. J. Denman</t>
  </si>
  <si>
    <t>Improvement of catch quality and value</t>
  </si>
  <si>
    <t>SA16 0YU</t>
  </si>
  <si>
    <t>GBR000C20053</t>
  </si>
  <si>
    <t>Purchase of Ice Machine and containers to maintain quality and freshness and enable beneficiarry to sell catch locally</t>
  </si>
  <si>
    <t>Berwyn Dennis</t>
  </si>
  <si>
    <t>Albatross fisheries – Adding Value</t>
  </si>
  <si>
    <t>SA67 7ES</t>
  </si>
  <si>
    <t>Syren Shellfish Limited</t>
  </si>
  <si>
    <t>Adapt business for long term sustainability</t>
  </si>
  <si>
    <t>SA62 6HN</t>
  </si>
  <si>
    <t>Luke Oliver Catch Quality</t>
  </si>
  <si>
    <t>Purchase of Ice Flake Machine to maintain quality and freshness of catch</t>
  </si>
  <si>
    <t>Purchase processing equipment to enable beneficiarry to process both own catch and that of other small scale coastal fishers</t>
  </si>
  <si>
    <t>Groundworks for and placing of solar powered shipping containers with filtration tanks and process &amp; packaging area to allow all weather landing, processing and branding of Welsh shellfish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</si>
</sst>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dd\/mm\/yyyy"/>
    <numFmt numFmtId="165" formatCode="\£#,##0;&quot;-£&quot;#,##0"/>
    <numFmt numFmtId="166" formatCode="&quot;£&quot;#,##0.00"/>
    <numFmt numFmtId="167" formatCode="&quot;£&quot;#,##0"/>
  </numFmts>
  <fonts count="4" x14ac:knownFonts="1">
    <font>
      <sz val="10"/>
      <color rgb="FF000000"/>
      <name val="Arial"/>
    </font>
    <font>
      <sz val="12"/>
      <color theme="1"/>
      <name val="Arial"/>
      <family val="2"/>
    </font>
    <font>
      <sz val="12"/>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2" fillId="0" borderId="0" xfId="0" applyFont="1" applyAlignment="1">
      <alignment horizontal="left" vertical="top"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horizontal="left" vertical="top" wrapText="1"/>
    </xf>
    <xf numFmtId="14" fontId="2" fillId="0" borderId="0" xfId="0" applyNumberFormat="1" applyFont="1" applyAlignment="1">
      <alignment horizontal="center" vertical="top" wrapText="1"/>
    </xf>
    <xf numFmtId="6" fontId="2" fillId="0" borderId="0" xfId="0" applyNumberFormat="1" applyFont="1" applyAlignment="1">
      <alignment horizontal="center" vertical="top" wrapText="1"/>
    </xf>
    <xf numFmtId="0" fontId="2" fillId="0" borderId="0" xfId="0" applyFont="1" applyAlignment="1">
      <alignment horizontal="center" vertical="top" wrapText="1"/>
    </xf>
    <xf numFmtId="0" fontId="2" fillId="3" borderId="1" xfId="0" applyFont="1" applyFill="1" applyBorder="1" applyAlignment="1">
      <alignment horizontal="left" vertical="top" wrapText="1"/>
    </xf>
    <xf numFmtId="14" fontId="2" fillId="0" borderId="0" xfId="0" applyNumberFormat="1" applyFont="1" applyAlignment="1">
      <alignment horizontal="left" vertical="top" wrapText="1"/>
    </xf>
    <xf numFmtId="164" fontId="2" fillId="0" borderId="1" xfId="0" applyNumberFormat="1" applyFont="1" applyBorder="1" applyAlignment="1">
      <alignment horizontal="center" vertical="top" wrapText="1"/>
    </xf>
    <xf numFmtId="6" fontId="2" fillId="0" borderId="1" xfId="0" applyNumberFormat="1" applyFont="1" applyFill="1" applyBorder="1" applyAlignment="1">
      <alignment horizontal="center" vertical="top" wrapText="1"/>
    </xf>
    <xf numFmtId="167" fontId="2" fillId="0" borderId="1" xfId="0" applyNumberFormat="1" applyFont="1" applyFill="1" applyBorder="1" applyAlignment="1">
      <alignment horizontal="center" vertical="top" wrapText="1"/>
    </xf>
    <xf numFmtId="167" fontId="2" fillId="3" borderId="1" xfId="0" applyNumberFormat="1" applyFont="1" applyFill="1" applyBorder="1" applyAlignment="1">
      <alignment horizontal="center" vertical="top" wrapText="1"/>
    </xf>
    <xf numFmtId="0" fontId="2" fillId="0" borderId="4" xfId="0" applyFont="1" applyFill="1" applyBorder="1" applyAlignment="1">
      <alignment horizontal="left" vertical="top" wrapText="1"/>
    </xf>
    <xf numFmtId="164" fontId="2" fillId="0" borderId="4" xfId="0" applyNumberFormat="1" applyFont="1" applyFill="1" applyBorder="1" applyAlignment="1">
      <alignment horizontal="center" vertical="top" wrapText="1"/>
    </xf>
    <xf numFmtId="165" fontId="2" fillId="0" borderId="4" xfId="0" applyNumberFormat="1" applyFont="1" applyFill="1" applyBorder="1" applyAlignment="1">
      <alignment horizontal="center" vertical="top" wrapText="1"/>
    </xf>
    <xf numFmtId="0" fontId="2" fillId="0" borderId="4" xfId="0"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8" fontId="2" fillId="0" borderId="1" xfId="0" applyNumberFormat="1" applyFont="1" applyFill="1" applyBorder="1" applyAlignment="1">
      <alignment horizontal="center" vertical="top" wrapText="1"/>
    </xf>
    <xf numFmtId="166" fontId="2" fillId="0" borderId="1" xfId="0" applyNumberFormat="1" applyFont="1" applyFill="1" applyBorder="1" applyAlignment="1">
      <alignment horizontal="center" vertical="top" wrapText="1"/>
    </xf>
    <xf numFmtId="0" fontId="2" fillId="0" borderId="5" xfId="0" applyFont="1" applyFill="1" applyBorder="1" applyAlignment="1">
      <alignment horizontal="left" vertical="top" wrapText="1"/>
    </xf>
    <xf numFmtId="14" fontId="2" fillId="0" borderId="4"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14" fontId="2" fillId="0" borderId="3" xfId="0" applyNumberFormat="1" applyFont="1" applyFill="1" applyBorder="1" applyAlignment="1">
      <alignment horizontal="center" vertical="top" wrapText="1"/>
    </xf>
    <xf numFmtId="0" fontId="2" fillId="0" borderId="0" xfId="0" applyFont="1" applyFill="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center" vertical="top" wrapText="1"/>
    </xf>
    <xf numFmtId="6" fontId="2" fillId="0" borderId="1" xfId="0" applyNumberFormat="1" applyFont="1" applyBorder="1" applyAlignment="1">
      <alignment horizontal="center" vertical="top" wrapText="1"/>
    </xf>
    <xf numFmtId="8" fontId="2" fillId="0" borderId="1" xfId="0" applyNumberFormat="1" applyFont="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horizontal="center" vertical="top" wrapText="1"/>
    </xf>
    <xf numFmtId="49" fontId="2" fillId="4" borderId="1" xfId="0" applyNumberFormat="1" applyFont="1" applyFill="1" applyBorder="1" applyAlignment="1">
      <alignment horizontal="left" vertical="top"/>
    </xf>
    <xf numFmtId="49" fontId="2" fillId="4" borderId="1" xfId="0" applyNumberFormat="1" applyFont="1" applyFill="1" applyBorder="1" applyAlignment="1">
      <alignment horizontal="left" vertical="top" wrapText="1"/>
    </xf>
    <xf numFmtId="0" fontId="2" fillId="0" borderId="1" xfId="0" applyFont="1" applyBorder="1" applyAlignment="1">
      <alignment horizontal="center" vertical="top"/>
    </xf>
    <xf numFmtId="49" fontId="2" fillId="4" borderId="3" xfId="0" applyNumberFormat="1" applyFont="1" applyFill="1" applyBorder="1" applyAlignment="1">
      <alignment horizontal="left" vertical="top"/>
    </xf>
    <xf numFmtId="0" fontId="2" fillId="3" borderId="3" xfId="0" applyFont="1" applyFill="1" applyBorder="1" applyAlignment="1">
      <alignment horizontal="left" vertical="top" wrapText="1"/>
    </xf>
    <xf numFmtId="49" fontId="2" fillId="4" borderId="3" xfId="0" applyNumberFormat="1" applyFont="1" applyFill="1" applyBorder="1" applyAlignment="1">
      <alignment horizontal="left" vertical="top" wrapText="1"/>
    </xf>
    <xf numFmtId="14" fontId="2" fillId="3" borderId="3" xfId="0" applyNumberFormat="1" applyFont="1" applyFill="1" applyBorder="1" applyAlignment="1">
      <alignment horizontal="center" vertical="top" wrapText="1"/>
    </xf>
    <xf numFmtId="6" fontId="2" fillId="3" borderId="3" xfId="0" applyNumberFormat="1" applyFont="1" applyFill="1" applyBorder="1" applyAlignment="1">
      <alignment horizontal="center" vertical="top" wrapText="1"/>
    </xf>
    <xf numFmtId="0" fontId="2" fillId="3" borderId="3" xfId="0" applyFont="1" applyFill="1" applyBorder="1" applyAlignment="1">
      <alignment vertical="top"/>
    </xf>
    <xf numFmtId="0" fontId="2" fillId="3" borderId="3" xfId="0" applyFont="1" applyFill="1" applyBorder="1" applyAlignment="1">
      <alignment horizontal="center" vertical="top" wrapText="1"/>
    </xf>
    <xf numFmtId="49" fontId="2" fillId="0" borderId="3" xfId="0" applyNumberFormat="1" applyFont="1" applyFill="1" applyBorder="1" applyAlignment="1">
      <alignment horizontal="left" vertical="top" wrapText="1"/>
    </xf>
    <xf numFmtId="0" fontId="2" fillId="3" borderId="1" xfId="0" applyFont="1" applyFill="1" applyBorder="1" applyAlignment="1">
      <alignment horizontal="center" vertical="top" wrapText="1"/>
    </xf>
    <xf numFmtId="0" fontId="1" fillId="0" borderId="1" xfId="0" applyFont="1" applyBorder="1" applyAlignment="1">
      <alignment horizontal="left" vertical="top" wrapText="1"/>
    </xf>
    <xf numFmtId="0" fontId="1" fillId="3" borderId="3" xfId="0" applyFont="1" applyFill="1" applyBorder="1" applyAlignment="1">
      <alignment horizontal="left" vertical="top" wrapText="1"/>
    </xf>
    <xf numFmtId="0" fontId="1" fillId="0" borderId="1" xfId="0" applyFont="1" applyBorder="1" applyAlignment="1">
      <alignment vertical="top" wrapText="1"/>
    </xf>
    <xf numFmtId="49" fontId="2" fillId="5" borderId="1" xfId="0" applyNumberFormat="1" applyFont="1" applyFill="1" applyBorder="1" applyAlignment="1">
      <alignment horizontal="left" vertical="top" wrapText="1"/>
    </xf>
    <xf numFmtId="49" fontId="2" fillId="5" borderId="1" xfId="0" applyNumberFormat="1" applyFont="1" applyFill="1" applyBorder="1" applyAlignment="1">
      <alignment horizontal="left" vertical="top"/>
    </xf>
    <xf numFmtId="0" fontId="2"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8"/>
  <sheetViews>
    <sheetView showGridLines="0" tabSelected="1" zoomScaleNormal="100" workbookViewId="0">
      <pane ySplit="2" topLeftCell="A243" activePane="bottomLeft" state="frozen"/>
      <selection pane="bottomLeft" activeCell="C247" sqref="C247"/>
    </sheetView>
  </sheetViews>
  <sheetFormatPr defaultColWidth="28.1796875" defaultRowHeight="15.5" x14ac:dyDescent="0.25"/>
  <cols>
    <col min="1" max="1" width="20.26953125" style="3" customWidth="1"/>
    <col min="2" max="2" width="21.1796875" style="3" customWidth="1"/>
    <col min="3" max="3" width="29.7265625" style="3" customWidth="1"/>
    <col min="4" max="4" width="25.453125" style="3" customWidth="1"/>
    <col min="5" max="5" width="19.81640625" style="11" customWidth="1"/>
    <col min="6" max="6" width="19.81640625" style="11" bestFit="1" customWidth="1"/>
    <col min="7" max="7" width="14.81640625" style="11" bestFit="1" customWidth="1"/>
    <col min="8" max="8" width="16.26953125" style="11" bestFit="1" customWidth="1"/>
    <col min="9" max="9" width="12.7265625" style="11" bestFit="1" customWidth="1"/>
    <col min="10" max="10" width="9.81640625" style="11" customWidth="1"/>
    <col min="11" max="11" width="8" style="11" customWidth="1"/>
    <col min="12" max="12" width="49.1796875" style="3" customWidth="1"/>
    <col min="13" max="16384" width="28.1796875" style="3"/>
  </cols>
  <sheetData>
    <row r="1" spans="1:13" ht="46.5" x14ac:dyDescent="0.25">
      <c r="A1" s="1" t="s">
        <v>156</v>
      </c>
      <c r="B1" s="1" t="s">
        <v>157</v>
      </c>
      <c r="C1" s="1" t="s">
        <v>158</v>
      </c>
      <c r="D1" s="1" t="s">
        <v>159</v>
      </c>
      <c r="E1" s="2" t="s">
        <v>160</v>
      </c>
      <c r="F1" s="2" t="s">
        <v>161</v>
      </c>
      <c r="G1" s="2" t="s">
        <v>162</v>
      </c>
      <c r="H1" s="2" t="s">
        <v>163</v>
      </c>
      <c r="I1" s="2" t="s">
        <v>164</v>
      </c>
      <c r="J1" s="2" t="s">
        <v>165</v>
      </c>
      <c r="K1" s="2" t="s">
        <v>492</v>
      </c>
      <c r="L1" s="1" t="s">
        <v>490</v>
      </c>
    </row>
    <row r="2" spans="1:13" ht="46.5" x14ac:dyDescent="0.25">
      <c r="A2" s="1" t="s">
        <v>0</v>
      </c>
      <c r="B2" s="1" t="s">
        <v>1</v>
      </c>
      <c r="C2" s="1" t="s">
        <v>2</v>
      </c>
      <c r="D2" s="1" t="s">
        <v>3</v>
      </c>
      <c r="E2" s="2" t="s">
        <v>103</v>
      </c>
      <c r="F2" s="2" t="s">
        <v>4</v>
      </c>
      <c r="G2" s="2" t="s">
        <v>5</v>
      </c>
      <c r="H2" s="2" t="s">
        <v>6</v>
      </c>
      <c r="I2" s="2" t="s">
        <v>7</v>
      </c>
      <c r="J2" s="2" t="s">
        <v>8</v>
      </c>
      <c r="K2" s="2" t="s">
        <v>363</v>
      </c>
      <c r="L2" s="1" t="s">
        <v>491</v>
      </c>
    </row>
    <row r="3" spans="1:13" ht="95.5" customHeight="1" x14ac:dyDescent="0.25">
      <c r="A3" s="12" t="s">
        <v>9</v>
      </c>
      <c r="B3" s="4"/>
      <c r="C3" s="4" t="s">
        <v>10</v>
      </c>
      <c r="D3" s="4" t="s">
        <v>11</v>
      </c>
      <c r="E3" s="5">
        <v>42630</v>
      </c>
      <c r="F3" s="5">
        <v>42978</v>
      </c>
      <c r="G3" s="6">
        <v>4950</v>
      </c>
      <c r="H3" s="6">
        <f>G3*75%</f>
        <v>3712.5</v>
      </c>
      <c r="I3" s="7" t="s">
        <v>12</v>
      </c>
      <c r="J3" s="7" t="s">
        <v>13</v>
      </c>
      <c r="K3" s="7">
        <v>4</v>
      </c>
      <c r="L3" s="12" t="s">
        <v>183</v>
      </c>
    </row>
    <row r="4" spans="1:13" ht="97" customHeight="1" x14ac:dyDescent="0.25">
      <c r="A4" s="4" t="s">
        <v>9</v>
      </c>
      <c r="B4" s="4"/>
      <c r="C4" s="4" t="s">
        <v>14</v>
      </c>
      <c r="D4" s="4" t="s">
        <v>15</v>
      </c>
      <c r="E4" s="5">
        <v>42630</v>
      </c>
      <c r="F4" s="5">
        <v>44377</v>
      </c>
      <c r="G4" s="6">
        <v>30004</v>
      </c>
      <c r="H4" s="6">
        <f t="shared" ref="H4:H5" si="0">G4*75%</f>
        <v>22503</v>
      </c>
      <c r="I4" s="7" t="s">
        <v>12</v>
      </c>
      <c r="J4" s="7" t="s">
        <v>13</v>
      </c>
      <c r="K4" s="7">
        <v>4</v>
      </c>
      <c r="L4" s="4" t="s">
        <v>183</v>
      </c>
    </row>
    <row r="5" spans="1:13" ht="95.15" customHeight="1" x14ac:dyDescent="0.25">
      <c r="A5" s="4" t="s">
        <v>9</v>
      </c>
      <c r="B5" s="4"/>
      <c r="C5" s="4" t="s">
        <v>16</v>
      </c>
      <c r="D5" s="4" t="s">
        <v>17</v>
      </c>
      <c r="E5" s="5">
        <v>42630</v>
      </c>
      <c r="F5" s="5">
        <v>44377</v>
      </c>
      <c r="G5" s="6">
        <v>63758</v>
      </c>
      <c r="H5" s="6">
        <f t="shared" si="0"/>
        <v>47818.5</v>
      </c>
      <c r="I5" s="7" t="s">
        <v>12</v>
      </c>
      <c r="J5" s="7" t="s">
        <v>13</v>
      </c>
      <c r="K5" s="7">
        <v>4</v>
      </c>
      <c r="L5" s="4" t="s">
        <v>183</v>
      </c>
    </row>
    <row r="6" spans="1:13" ht="97" customHeight="1" x14ac:dyDescent="0.25">
      <c r="A6" s="4" t="s">
        <v>9</v>
      </c>
      <c r="B6" s="4"/>
      <c r="C6" s="4" t="s">
        <v>370</v>
      </c>
      <c r="D6" s="4" t="s">
        <v>397</v>
      </c>
      <c r="E6" s="5">
        <v>43504</v>
      </c>
      <c r="F6" s="5">
        <v>44469</v>
      </c>
      <c r="G6" s="6">
        <v>27750</v>
      </c>
      <c r="H6" s="6">
        <v>20812.5</v>
      </c>
      <c r="I6" s="7" t="s">
        <v>12</v>
      </c>
      <c r="J6" s="7" t="s">
        <v>13</v>
      </c>
      <c r="K6" s="7">
        <v>4</v>
      </c>
      <c r="L6" s="4" t="s">
        <v>183</v>
      </c>
      <c r="M6" s="13"/>
    </row>
    <row r="7" spans="1:13" ht="95.15" customHeight="1" x14ac:dyDescent="0.25">
      <c r="A7" s="4" t="s">
        <v>9</v>
      </c>
      <c r="B7" s="4"/>
      <c r="C7" s="4" t="s">
        <v>371</v>
      </c>
      <c r="D7" s="4" t="s">
        <v>398</v>
      </c>
      <c r="E7" s="5">
        <v>43536</v>
      </c>
      <c r="F7" s="5">
        <v>43676</v>
      </c>
      <c r="G7" s="6">
        <v>2708</v>
      </c>
      <c r="H7" s="6">
        <v>2031</v>
      </c>
      <c r="I7" s="7" t="s">
        <v>12</v>
      </c>
      <c r="J7" s="7" t="s">
        <v>13</v>
      </c>
      <c r="K7" s="7">
        <v>4</v>
      </c>
      <c r="L7" s="4" t="s">
        <v>183</v>
      </c>
    </row>
    <row r="8" spans="1:13" ht="95.15" customHeight="1" x14ac:dyDescent="0.25">
      <c r="A8" s="4" t="s">
        <v>9</v>
      </c>
      <c r="B8" s="4"/>
      <c r="C8" s="4" t="s">
        <v>372</v>
      </c>
      <c r="D8" s="4" t="s">
        <v>399</v>
      </c>
      <c r="E8" s="5">
        <v>43676</v>
      </c>
      <c r="F8" s="5">
        <v>44880</v>
      </c>
      <c r="G8" s="6">
        <v>11638.01</v>
      </c>
      <c r="H8" s="6">
        <v>8728.5074999999997</v>
      </c>
      <c r="I8" s="7" t="s">
        <v>12</v>
      </c>
      <c r="J8" s="7" t="s">
        <v>13</v>
      </c>
      <c r="K8" s="7">
        <v>4</v>
      </c>
      <c r="L8" s="4" t="s">
        <v>183</v>
      </c>
      <c r="M8" s="3">
        <f>G8/100*75</f>
        <v>8728.5074999999997</v>
      </c>
    </row>
    <row r="9" spans="1:13" ht="96.65" customHeight="1" x14ac:dyDescent="0.25">
      <c r="A9" s="4" t="s">
        <v>9</v>
      </c>
      <c r="B9" s="4"/>
      <c r="C9" s="4" t="s">
        <v>373</v>
      </c>
      <c r="D9" s="4" t="s">
        <v>400</v>
      </c>
      <c r="E9" s="5">
        <v>43922</v>
      </c>
      <c r="F9" s="5">
        <v>44895</v>
      </c>
      <c r="G9" s="6">
        <v>19238</v>
      </c>
      <c r="H9" s="6">
        <v>14428.5</v>
      </c>
      <c r="I9" s="7" t="s">
        <v>12</v>
      </c>
      <c r="J9" s="7" t="s">
        <v>13</v>
      </c>
      <c r="K9" s="7">
        <v>4</v>
      </c>
      <c r="L9" s="4" t="s">
        <v>183</v>
      </c>
    </row>
    <row r="10" spans="1:13" ht="95.5" customHeight="1" x14ac:dyDescent="0.25">
      <c r="A10" s="4" t="s">
        <v>9</v>
      </c>
      <c r="B10" s="4"/>
      <c r="C10" s="4" t="s">
        <v>374</v>
      </c>
      <c r="D10" s="4" t="s">
        <v>401</v>
      </c>
      <c r="E10" s="5">
        <v>43922</v>
      </c>
      <c r="F10" s="5">
        <v>44834</v>
      </c>
      <c r="G10" s="6">
        <v>11210</v>
      </c>
      <c r="H10" s="6">
        <v>8407.5</v>
      </c>
      <c r="I10" s="7" t="s">
        <v>12</v>
      </c>
      <c r="J10" s="7" t="s">
        <v>13</v>
      </c>
      <c r="K10" s="7">
        <v>4</v>
      </c>
      <c r="L10" s="4" t="s">
        <v>183</v>
      </c>
    </row>
    <row r="11" spans="1:13" ht="95.15" customHeight="1" x14ac:dyDescent="0.25">
      <c r="A11" s="4" t="s">
        <v>9</v>
      </c>
      <c r="B11" s="4"/>
      <c r="C11" s="4" t="s">
        <v>375</v>
      </c>
      <c r="D11" s="4" t="s">
        <v>402</v>
      </c>
      <c r="E11" s="5">
        <v>44136</v>
      </c>
      <c r="F11" s="5">
        <v>44834</v>
      </c>
      <c r="G11" s="6">
        <v>7408.84</v>
      </c>
      <c r="H11" s="6">
        <v>5556.63</v>
      </c>
      <c r="I11" s="7" t="s">
        <v>12</v>
      </c>
      <c r="J11" s="7" t="s">
        <v>13</v>
      </c>
      <c r="K11" s="7">
        <v>4</v>
      </c>
      <c r="L11" s="4" t="s">
        <v>183</v>
      </c>
    </row>
    <row r="12" spans="1:13" ht="95.5" customHeight="1" x14ac:dyDescent="0.25">
      <c r="A12" s="4" t="s">
        <v>22</v>
      </c>
      <c r="B12" s="4"/>
      <c r="C12" s="4" t="s">
        <v>23</v>
      </c>
      <c r="D12" s="4" t="s">
        <v>15</v>
      </c>
      <c r="E12" s="5">
        <v>42630</v>
      </c>
      <c r="F12" s="5">
        <v>44895</v>
      </c>
      <c r="G12" s="6">
        <v>38000</v>
      </c>
      <c r="H12" s="6">
        <f>G12*75%</f>
        <v>28500</v>
      </c>
      <c r="I12" s="7" t="s">
        <v>24</v>
      </c>
      <c r="J12" s="7" t="s">
        <v>13</v>
      </c>
      <c r="K12" s="7">
        <v>4</v>
      </c>
      <c r="L12" s="4" t="s">
        <v>183</v>
      </c>
    </row>
    <row r="13" spans="1:13" ht="95.15" customHeight="1" x14ac:dyDescent="0.25">
      <c r="A13" s="4" t="s">
        <v>22</v>
      </c>
      <c r="B13" s="4"/>
      <c r="C13" s="4" t="s">
        <v>25</v>
      </c>
      <c r="D13" s="4" t="s">
        <v>26</v>
      </c>
      <c r="E13" s="5">
        <v>42630</v>
      </c>
      <c r="F13" s="5">
        <v>44804</v>
      </c>
      <c r="G13" s="6">
        <v>57000</v>
      </c>
      <c r="H13" s="6">
        <f>G13*75%</f>
        <v>42750</v>
      </c>
      <c r="I13" s="7" t="s">
        <v>24</v>
      </c>
      <c r="J13" s="7" t="s">
        <v>13</v>
      </c>
      <c r="K13" s="7">
        <v>4</v>
      </c>
      <c r="L13" s="4" t="s">
        <v>183</v>
      </c>
    </row>
    <row r="14" spans="1:13" ht="95.15" customHeight="1" x14ac:dyDescent="0.25">
      <c r="A14" s="4" t="s">
        <v>22</v>
      </c>
      <c r="B14" s="4"/>
      <c r="C14" s="4" t="s">
        <v>364</v>
      </c>
      <c r="D14" s="4" t="s">
        <v>391</v>
      </c>
      <c r="E14" s="5">
        <v>43482</v>
      </c>
      <c r="F14" s="5">
        <v>43682</v>
      </c>
      <c r="G14" s="6">
        <v>5000</v>
      </c>
      <c r="H14" s="6">
        <v>3750</v>
      </c>
      <c r="I14" s="7" t="s">
        <v>24</v>
      </c>
      <c r="J14" s="7" t="s">
        <v>13</v>
      </c>
      <c r="K14" s="7">
        <v>4</v>
      </c>
      <c r="L14" s="4" t="s">
        <v>183</v>
      </c>
    </row>
    <row r="15" spans="1:13" ht="94" customHeight="1" x14ac:dyDescent="0.25">
      <c r="A15" s="4" t="s">
        <v>22</v>
      </c>
      <c r="B15" s="4"/>
      <c r="C15" s="4" t="s">
        <v>365</v>
      </c>
      <c r="D15" s="4" t="s">
        <v>392</v>
      </c>
      <c r="E15" s="5">
        <v>43675</v>
      </c>
      <c r="F15" s="5">
        <v>43770</v>
      </c>
      <c r="G15" s="6">
        <v>7950.26</v>
      </c>
      <c r="H15" s="6">
        <v>5962.6949999999997</v>
      </c>
      <c r="I15" s="7" t="s">
        <v>24</v>
      </c>
      <c r="J15" s="7" t="s">
        <v>13</v>
      </c>
      <c r="K15" s="7">
        <v>4</v>
      </c>
      <c r="L15" s="4" t="s">
        <v>183</v>
      </c>
    </row>
    <row r="16" spans="1:13" ht="95.5" customHeight="1" x14ac:dyDescent="0.25">
      <c r="A16" s="4" t="s">
        <v>22</v>
      </c>
      <c r="B16" s="4"/>
      <c r="C16" s="4" t="s">
        <v>366</v>
      </c>
      <c r="D16" s="4" t="s">
        <v>393</v>
      </c>
      <c r="E16" s="5">
        <v>43973</v>
      </c>
      <c r="F16" s="5">
        <v>44926</v>
      </c>
      <c r="G16" s="6">
        <v>53860</v>
      </c>
      <c r="H16" s="6">
        <v>40395</v>
      </c>
      <c r="I16" s="7" t="s">
        <v>24</v>
      </c>
      <c r="J16" s="7" t="s">
        <v>13</v>
      </c>
      <c r="K16" s="7">
        <v>4</v>
      </c>
      <c r="L16" s="4" t="s">
        <v>183</v>
      </c>
    </row>
    <row r="17" spans="1:12" ht="95.5" customHeight="1" x14ac:dyDescent="0.25">
      <c r="A17" s="4" t="s">
        <v>22</v>
      </c>
      <c r="B17" s="4"/>
      <c r="C17" s="4" t="s">
        <v>367</v>
      </c>
      <c r="D17" s="4" t="s">
        <v>394</v>
      </c>
      <c r="E17" s="5">
        <v>43913</v>
      </c>
      <c r="F17" s="5">
        <v>44135</v>
      </c>
      <c r="G17" s="6">
        <v>4999</v>
      </c>
      <c r="H17" s="6">
        <v>3749.25</v>
      </c>
      <c r="I17" s="7" t="s">
        <v>24</v>
      </c>
      <c r="J17" s="7" t="s">
        <v>13</v>
      </c>
      <c r="K17" s="7">
        <v>4</v>
      </c>
      <c r="L17" s="4" t="s">
        <v>183</v>
      </c>
    </row>
    <row r="18" spans="1:12" ht="94" customHeight="1" x14ac:dyDescent="0.25">
      <c r="A18" s="4" t="s">
        <v>419</v>
      </c>
      <c r="B18" s="4"/>
      <c r="C18" s="4" t="s">
        <v>368</v>
      </c>
      <c r="D18" s="4" t="s">
        <v>395</v>
      </c>
      <c r="E18" s="5">
        <v>43913</v>
      </c>
      <c r="F18" s="5">
        <v>44043</v>
      </c>
      <c r="G18" s="6">
        <v>8000</v>
      </c>
      <c r="H18" s="6">
        <v>5120</v>
      </c>
      <c r="I18" s="7" t="s">
        <v>24</v>
      </c>
      <c r="J18" s="7" t="s">
        <v>13</v>
      </c>
      <c r="K18" s="7">
        <v>4</v>
      </c>
      <c r="L18" s="4" t="s">
        <v>183</v>
      </c>
    </row>
    <row r="19" spans="1:12" ht="95.15" customHeight="1" x14ac:dyDescent="0.25">
      <c r="A19" s="4" t="s">
        <v>22</v>
      </c>
      <c r="B19" s="4"/>
      <c r="C19" s="4" t="s">
        <v>369</v>
      </c>
      <c r="D19" s="4" t="s">
        <v>396</v>
      </c>
      <c r="E19" s="5">
        <v>44104</v>
      </c>
      <c r="F19" s="5">
        <v>44926</v>
      </c>
      <c r="G19" s="6">
        <v>43313.3</v>
      </c>
      <c r="H19" s="6">
        <v>32484.975000000002</v>
      </c>
      <c r="I19" s="7" t="s">
        <v>24</v>
      </c>
      <c r="J19" s="7" t="s">
        <v>13</v>
      </c>
      <c r="K19" s="7">
        <v>4</v>
      </c>
      <c r="L19" s="4" t="s">
        <v>183</v>
      </c>
    </row>
    <row r="20" spans="1:12" ht="95.15" customHeight="1" x14ac:dyDescent="0.25">
      <c r="A20" s="4" t="s">
        <v>18</v>
      </c>
      <c r="B20" s="4"/>
      <c r="C20" s="4" t="s">
        <v>19</v>
      </c>
      <c r="D20" s="4" t="s">
        <v>11</v>
      </c>
      <c r="E20" s="5">
        <v>42630</v>
      </c>
      <c r="F20" s="5">
        <v>44561</v>
      </c>
      <c r="G20" s="6">
        <v>4168</v>
      </c>
      <c r="H20" s="6">
        <v>3126</v>
      </c>
      <c r="I20" s="7" t="s">
        <v>20</v>
      </c>
      <c r="J20" s="7" t="s">
        <v>13</v>
      </c>
      <c r="K20" s="7">
        <v>4</v>
      </c>
      <c r="L20" s="4" t="s">
        <v>183</v>
      </c>
    </row>
    <row r="21" spans="1:12" ht="95.15" customHeight="1" x14ac:dyDescent="0.25">
      <c r="A21" s="4" t="s">
        <v>18</v>
      </c>
      <c r="B21" s="4"/>
      <c r="C21" s="4" t="s">
        <v>21</v>
      </c>
      <c r="D21" s="4" t="s">
        <v>17</v>
      </c>
      <c r="E21" s="5">
        <v>42630</v>
      </c>
      <c r="F21" s="5">
        <v>44651</v>
      </c>
      <c r="G21" s="6">
        <v>55955</v>
      </c>
      <c r="H21" s="6">
        <f t="shared" ref="H21:H22" si="1">G21*75%</f>
        <v>41966.25</v>
      </c>
      <c r="I21" s="7" t="s">
        <v>20</v>
      </c>
      <c r="J21" s="7" t="s">
        <v>13</v>
      </c>
      <c r="K21" s="7">
        <v>4</v>
      </c>
      <c r="L21" s="4" t="s">
        <v>183</v>
      </c>
    </row>
    <row r="22" spans="1:12" ht="95.15" customHeight="1" x14ac:dyDescent="0.25">
      <c r="A22" s="4" t="s">
        <v>18</v>
      </c>
      <c r="B22" s="4"/>
      <c r="C22" s="4" t="s">
        <v>166</v>
      </c>
      <c r="D22" s="4" t="s">
        <v>167</v>
      </c>
      <c r="E22" s="5">
        <v>42630</v>
      </c>
      <c r="F22" s="5">
        <v>44865</v>
      </c>
      <c r="G22" s="6">
        <v>35417</v>
      </c>
      <c r="H22" s="6">
        <f t="shared" si="1"/>
        <v>26562.75</v>
      </c>
      <c r="I22" s="7" t="s">
        <v>20</v>
      </c>
      <c r="J22" s="7" t="s">
        <v>13</v>
      </c>
      <c r="K22" s="7">
        <v>4</v>
      </c>
      <c r="L22" s="4" t="s">
        <v>183</v>
      </c>
    </row>
    <row r="23" spans="1:12" ht="95.15" customHeight="1" x14ac:dyDescent="0.25">
      <c r="A23" s="4" t="s">
        <v>18</v>
      </c>
      <c r="B23" s="4"/>
      <c r="C23" s="4" t="s">
        <v>376</v>
      </c>
      <c r="D23" s="4" t="s">
        <v>386</v>
      </c>
      <c r="E23" s="14">
        <v>43615</v>
      </c>
      <c r="F23" s="5">
        <v>43619</v>
      </c>
      <c r="G23" s="6">
        <v>4000</v>
      </c>
      <c r="H23" s="6">
        <v>1500</v>
      </c>
      <c r="I23" s="7" t="s">
        <v>20</v>
      </c>
      <c r="J23" s="7" t="s">
        <v>13</v>
      </c>
      <c r="K23" s="7">
        <v>4</v>
      </c>
      <c r="L23" s="4" t="s">
        <v>183</v>
      </c>
    </row>
    <row r="24" spans="1:12" ht="93.65" customHeight="1" x14ac:dyDescent="0.25">
      <c r="A24" s="4" t="s">
        <v>18</v>
      </c>
      <c r="B24" s="4"/>
      <c r="C24" s="4" t="s">
        <v>377</v>
      </c>
      <c r="D24" s="4" t="s">
        <v>387</v>
      </c>
      <c r="E24" s="14">
        <v>43644</v>
      </c>
      <c r="F24" s="5">
        <v>43659</v>
      </c>
      <c r="G24" s="6">
        <v>4000</v>
      </c>
      <c r="H24" s="6">
        <v>1500</v>
      </c>
      <c r="I24" s="7" t="s">
        <v>20</v>
      </c>
      <c r="J24" s="7" t="s">
        <v>13</v>
      </c>
      <c r="K24" s="7">
        <v>4</v>
      </c>
      <c r="L24" s="4" t="s">
        <v>183</v>
      </c>
    </row>
    <row r="25" spans="1:12" ht="95.15" customHeight="1" x14ac:dyDescent="0.25">
      <c r="A25" s="4" t="s">
        <v>18</v>
      </c>
      <c r="B25" s="4"/>
      <c r="C25" s="4" t="s">
        <v>378</v>
      </c>
      <c r="D25" s="4" t="s">
        <v>388</v>
      </c>
      <c r="E25" s="14">
        <v>43718</v>
      </c>
      <c r="F25" s="5">
        <v>43799</v>
      </c>
      <c r="G25" s="6">
        <v>4000</v>
      </c>
      <c r="H25" s="6">
        <v>1500</v>
      </c>
      <c r="I25" s="7" t="s">
        <v>20</v>
      </c>
      <c r="J25" s="7" t="s">
        <v>13</v>
      </c>
      <c r="K25" s="7">
        <v>4</v>
      </c>
      <c r="L25" s="4" t="s">
        <v>183</v>
      </c>
    </row>
    <row r="26" spans="1:12" ht="96.65" customHeight="1" x14ac:dyDescent="0.25">
      <c r="A26" s="4" t="s">
        <v>18</v>
      </c>
      <c r="B26" s="4"/>
      <c r="C26" s="4" t="s">
        <v>379</v>
      </c>
      <c r="D26" s="4" t="s">
        <v>404</v>
      </c>
      <c r="E26" s="14">
        <v>43719</v>
      </c>
      <c r="F26" s="5">
        <v>44651</v>
      </c>
      <c r="G26" s="6">
        <v>5856</v>
      </c>
      <c r="H26" s="6">
        <v>4392</v>
      </c>
      <c r="I26" s="7" t="s">
        <v>20</v>
      </c>
      <c r="J26" s="7" t="s">
        <v>13</v>
      </c>
      <c r="K26" s="7">
        <v>4</v>
      </c>
      <c r="L26" s="4" t="s">
        <v>183</v>
      </c>
    </row>
    <row r="27" spans="1:12" ht="94" customHeight="1" x14ac:dyDescent="0.25">
      <c r="A27" s="4" t="s">
        <v>18</v>
      </c>
      <c r="B27" s="4"/>
      <c r="C27" s="4" t="s">
        <v>380</v>
      </c>
      <c r="D27" s="4" t="s">
        <v>389</v>
      </c>
      <c r="E27" s="5">
        <v>43721</v>
      </c>
      <c r="F27" s="5">
        <v>44043</v>
      </c>
      <c r="G27" s="6">
        <v>5410</v>
      </c>
      <c r="H27" s="6">
        <v>4057.5</v>
      </c>
      <c r="I27" s="7" t="s">
        <v>20</v>
      </c>
      <c r="J27" s="7" t="s">
        <v>13</v>
      </c>
      <c r="K27" s="7">
        <v>4</v>
      </c>
      <c r="L27" s="4" t="s">
        <v>183</v>
      </c>
    </row>
    <row r="28" spans="1:12" ht="94" customHeight="1" x14ac:dyDescent="0.25">
      <c r="A28" s="4" t="s">
        <v>18</v>
      </c>
      <c r="B28" s="4"/>
      <c r="C28" s="4" t="s">
        <v>381</v>
      </c>
      <c r="D28" s="4" t="s">
        <v>405</v>
      </c>
      <c r="E28" s="5">
        <v>43818</v>
      </c>
      <c r="F28" s="5">
        <v>44651</v>
      </c>
      <c r="G28" s="6">
        <v>11760</v>
      </c>
      <c r="H28" s="6">
        <v>8820</v>
      </c>
      <c r="I28" s="7" t="s">
        <v>20</v>
      </c>
      <c r="J28" s="7" t="s">
        <v>13</v>
      </c>
      <c r="K28" s="7">
        <v>4</v>
      </c>
      <c r="L28" s="4" t="s">
        <v>183</v>
      </c>
    </row>
    <row r="29" spans="1:12" ht="95.5" customHeight="1" x14ac:dyDescent="0.25">
      <c r="A29" s="4" t="s">
        <v>18</v>
      </c>
      <c r="B29" s="4"/>
      <c r="C29" s="4" t="s">
        <v>382</v>
      </c>
      <c r="D29" s="4" t="s">
        <v>403</v>
      </c>
      <c r="E29" s="5">
        <v>44105</v>
      </c>
      <c r="F29" s="5">
        <v>44651</v>
      </c>
      <c r="G29" s="6">
        <v>35635</v>
      </c>
      <c r="H29" s="6">
        <v>14801.25</v>
      </c>
      <c r="I29" s="7" t="s">
        <v>20</v>
      </c>
      <c r="J29" s="7" t="s">
        <v>13</v>
      </c>
      <c r="K29" s="7">
        <v>4</v>
      </c>
      <c r="L29" s="4" t="s">
        <v>183</v>
      </c>
    </row>
    <row r="30" spans="1:12" ht="93.65" customHeight="1" x14ac:dyDescent="0.25">
      <c r="A30" s="4" t="s">
        <v>18</v>
      </c>
      <c r="B30" s="4"/>
      <c r="C30" s="4" t="s">
        <v>383</v>
      </c>
      <c r="D30" s="4" t="s">
        <v>390</v>
      </c>
      <c r="E30" s="5">
        <v>44105</v>
      </c>
      <c r="F30" s="5">
        <v>44227</v>
      </c>
      <c r="G30" s="6">
        <v>16848</v>
      </c>
      <c r="H30" s="6">
        <v>12636</v>
      </c>
      <c r="I30" s="7" t="s">
        <v>20</v>
      </c>
      <c r="J30" s="7" t="s">
        <v>13</v>
      </c>
      <c r="K30" s="7">
        <v>4</v>
      </c>
      <c r="L30" s="4" t="s">
        <v>183</v>
      </c>
    </row>
    <row r="31" spans="1:12" ht="97" customHeight="1" x14ac:dyDescent="0.25">
      <c r="A31" s="4" t="s">
        <v>30</v>
      </c>
      <c r="B31" s="4"/>
      <c r="C31" s="4" t="s">
        <v>31</v>
      </c>
      <c r="D31" s="4" t="s">
        <v>15</v>
      </c>
      <c r="E31" s="5">
        <v>42630</v>
      </c>
      <c r="F31" s="5">
        <v>44561</v>
      </c>
      <c r="G31" s="6">
        <v>38000</v>
      </c>
      <c r="H31" s="6">
        <f>G31*75%</f>
        <v>28500</v>
      </c>
      <c r="I31" s="15" t="s">
        <v>556</v>
      </c>
      <c r="J31" s="7" t="s">
        <v>13</v>
      </c>
      <c r="K31" s="7">
        <v>4</v>
      </c>
      <c r="L31" s="4" t="s">
        <v>183</v>
      </c>
    </row>
    <row r="32" spans="1:12" ht="94" customHeight="1" x14ac:dyDescent="0.25">
      <c r="A32" s="4" t="s">
        <v>30</v>
      </c>
      <c r="B32" s="4"/>
      <c r="C32" s="4" t="s">
        <v>38</v>
      </c>
      <c r="D32" s="4" t="s">
        <v>26</v>
      </c>
      <c r="E32" s="5">
        <v>42630</v>
      </c>
      <c r="F32" s="5">
        <v>44500</v>
      </c>
      <c r="G32" s="6">
        <v>57000</v>
      </c>
      <c r="H32" s="6">
        <f>G32*75%</f>
        <v>42750</v>
      </c>
      <c r="I32" s="15" t="s">
        <v>556</v>
      </c>
      <c r="J32" s="7" t="s">
        <v>13</v>
      </c>
      <c r="K32" s="7">
        <v>4</v>
      </c>
      <c r="L32" s="4" t="s">
        <v>183</v>
      </c>
    </row>
    <row r="33" spans="1:12" ht="95.15" customHeight="1" x14ac:dyDescent="0.25">
      <c r="A33" s="4" t="s">
        <v>30</v>
      </c>
      <c r="B33" s="4"/>
      <c r="C33" s="4" t="s">
        <v>384</v>
      </c>
      <c r="D33" s="4" t="s">
        <v>385</v>
      </c>
      <c r="E33" s="5">
        <v>43990</v>
      </c>
      <c r="F33" s="5">
        <v>44469</v>
      </c>
      <c r="G33" s="6">
        <v>15000</v>
      </c>
      <c r="H33" s="6">
        <f t="shared" ref="H33" si="2">G33*75%</f>
        <v>11250</v>
      </c>
      <c r="I33" s="15" t="s">
        <v>556</v>
      </c>
      <c r="J33" s="7" t="s">
        <v>13</v>
      </c>
      <c r="K33" s="7">
        <v>4</v>
      </c>
      <c r="L33" s="4" t="s">
        <v>183</v>
      </c>
    </row>
    <row r="34" spans="1:12" ht="95.15" customHeight="1" x14ac:dyDescent="0.25">
      <c r="A34" s="4" t="s">
        <v>30</v>
      </c>
      <c r="B34" s="4"/>
      <c r="C34" s="4" t="s">
        <v>454</v>
      </c>
      <c r="D34" s="4" t="s">
        <v>460</v>
      </c>
      <c r="E34" s="5">
        <v>44287</v>
      </c>
      <c r="F34" s="5">
        <v>44469</v>
      </c>
      <c r="G34" s="16">
        <v>37500</v>
      </c>
      <c r="H34" s="16">
        <v>28125</v>
      </c>
      <c r="I34" s="15" t="s">
        <v>556</v>
      </c>
      <c r="J34" s="7" t="s">
        <v>13</v>
      </c>
      <c r="K34" s="7">
        <v>4</v>
      </c>
      <c r="L34" s="4" t="s">
        <v>183</v>
      </c>
    </row>
    <row r="35" spans="1:12" ht="95.15" customHeight="1" x14ac:dyDescent="0.25">
      <c r="A35" s="4" t="s">
        <v>503</v>
      </c>
      <c r="B35" s="4"/>
      <c r="C35" s="4" t="s">
        <v>455</v>
      </c>
      <c r="D35" s="4" t="s">
        <v>461</v>
      </c>
      <c r="E35" s="5">
        <v>44407</v>
      </c>
      <c r="F35" s="5">
        <v>44469</v>
      </c>
      <c r="G35" s="16">
        <v>4450</v>
      </c>
      <c r="H35" s="16">
        <v>2670</v>
      </c>
      <c r="I35" s="7" t="s">
        <v>134</v>
      </c>
      <c r="J35" s="7" t="s">
        <v>13</v>
      </c>
      <c r="K35" s="7">
        <v>4</v>
      </c>
      <c r="L35" s="4" t="s">
        <v>183</v>
      </c>
    </row>
    <row r="36" spans="1:12" ht="93.65" customHeight="1" x14ac:dyDescent="0.25">
      <c r="A36" s="4" t="s">
        <v>504</v>
      </c>
      <c r="B36" s="4"/>
      <c r="C36" s="4" t="s">
        <v>456</v>
      </c>
      <c r="D36" s="4" t="s">
        <v>501</v>
      </c>
      <c r="E36" s="5">
        <v>44440</v>
      </c>
      <c r="F36" s="5">
        <v>44681</v>
      </c>
      <c r="G36" s="16">
        <v>23228.35</v>
      </c>
      <c r="H36" s="16">
        <v>13937.01</v>
      </c>
      <c r="I36" s="7" t="s">
        <v>502</v>
      </c>
      <c r="J36" s="7" t="s">
        <v>13</v>
      </c>
      <c r="K36" s="7">
        <v>4</v>
      </c>
      <c r="L36" s="4" t="s">
        <v>183</v>
      </c>
    </row>
    <row r="37" spans="1:12" ht="95.15" customHeight="1" x14ac:dyDescent="0.25">
      <c r="A37" s="4" t="s">
        <v>505</v>
      </c>
      <c r="B37" s="4"/>
      <c r="C37" s="4" t="s">
        <v>457</v>
      </c>
      <c r="D37" s="4" t="s">
        <v>494</v>
      </c>
      <c r="E37" s="5">
        <v>44407</v>
      </c>
      <c r="F37" s="5">
        <v>44880</v>
      </c>
      <c r="G37" s="17">
        <v>5856.27</v>
      </c>
      <c r="H37" s="17">
        <v>3513.75</v>
      </c>
      <c r="I37" s="7" t="s">
        <v>506</v>
      </c>
      <c r="J37" s="7" t="s">
        <v>13</v>
      </c>
      <c r="K37" s="7">
        <v>4</v>
      </c>
      <c r="L37" s="4" t="s">
        <v>183</v>
      </c>
    </row>
    <row r="38" spans="1:12" ht="95.15" customHeight="1" x14ac:dyDescent="0.25">
      <c r="A38" s="4" t="s">
        <v>507</v>
      </c>
      <c r="B38" s="4"/>
      <c r="C38" s="4" t="s">
        <v>458</v>
      </c>
      <c r="D38" s="4" t="s">
        <v>462</v>
      </c>
      <c r="E38" s="5">
        <v>44462</v>
      </c>
      <c r="F38" s="5">
        <v>44712</v>
      </c>
      <c r="G38" s="16">
        <v>5340</v>
      </c>
      <c r="H38" s="16">
        <v>3204</v>
      </c>
      <c r="I38" s="7" t="s">
        <v>508</v>
      </c>
      <c r="J38" s="7" t="s">
        <v>13</v>
      </c>
      <c r="K38" s="7">
        <v>4</v>
      </c>
      <c r="L38" s="4" t="s">
        <v>183</v>
      </c>
    </row>
    <row r="39" spans="1:12" ht="95.15" customHeight="1" x14ac:dyDescent="0.25">
      <c r="A39" s="4" t="s">
        <v>509</v>
      </c>
      <c r="B39" s="4"/>
      <c r="C39" s="4" t="s">
        <v>459</v>
      </c>
      <c r="D39" s="4" t="s">
        <v>500</v>
      </c>
      <c r="E39" s="5">
        <v>44286</v>
      </c>
      <c r="F39" s="5">
        <v>44773</v>
      </c>
      <c r="G39" s="16">
        <v>26066</v>
      </c>
      <c r="H39" s="16">
        <v>19549.5</v>
      </c>
      <c r="I39" s="7" t="s">
        <v>510</v>
      </c>
      <c r="J39" s="7" t="s">
        <v>13</v>
      </c>
      <c r="K39" s="7">
        <v>4</v>
      </c>
      <c r="L39" s="4" t="s">
        <v>183</v>
      </c>
    </row>
    <row r="40" spans="1:12" ht="395.15" customHeight="1" x14ac:dyDescent="0.25">
      <c r="A40" s="18" t="s">
        <v>27</v>
      </c>
      <c r="B40" s="4"/>
      <c r="C40" s="18" t="s">
        <v>28</v>
      </c>
      <c r="D40" s="18" t="s">
        <v>168</v>
      </c>
      <c r="E40" s="19">
        <v>42972</v>
      </c>
      <c r="F40" s="19">
        <v>44316</v>
      </c>
      <c r="G40" s="20">
        <v>402000</v>
      </c>
      <c r="H40" s="20">
        <f>G40*75%</f>
        <v>301500</v>
      </c>
      <c r="I40" s="21" t="s">
        <v>29</v>
      </c>
      <c r="J40" s="21" t="s">
        <v>13</v>
      </c>
      <c r="K40" s="21">
        <v>6</v>
      </c>
      <c r="L40" s="18" t="s">
        <v>184</v>
      </c>
    </row>
    <row r="41" spans="1:12" ht="62" x14ac:dyDescent="0.25">
      <c r="A41" s="4" t="s">
        <v>32</v>
      </c>
      <c r="B41" s="4" t="s">
        <v>342</v>
      </c>
      <c r="C41" s="4" t="s">
        <v>362</v>
      </c>
      <c r="D41" s="4" t="s">
        <v>412</v>
      </c>
      <c r="E41" s="5">
        <v>43061</v>
      </c>
      <c r="F41" s="5">
        <v>43312</v>
      </c>
      <c r="G41" s="6">
        <v>27000</v>
      </c>
      <c r="H41" s="6">
        <f>G41*80%*75%</f>
        <v>16200</v>
      </c>
      <c r="I41" s="7" t="s">
        <v>33</v>
      </c>
      <c r="J41" s="7" t="s">
        <v>13</v>
      </c>
      <c r="K41" s="7">
        <v>1</v>
      </c>
      <c r="L41" s="4" t="s">
        <v>185</v>
      </c>
    </row>
    <row r="42" spans="1:12" ht="379.5" customHeight="1" x14ac:dyDescent="0.25">
      <c r="A42" s="4" t="s">
        <v>34</v>
      </c>
      <c r="B42" s="4"/>
      <c r="C42" s="4" t="s">
        <v>35</v>
      </c>
      <c r="D42" s="4" t="s">
        <v>169</v>
      </c>
      <c r="E42" s="5">
        <v>43090</v>
      </c>
      <c r="F42" s="5">
        <v>44926</v>
      </c>
      <c r="G42" s="6">
        <v>148811</v>
      </c>
      <c r="H42" s="6">
        <f>G42*75%*75%</f>
        <v>83706.1875</v>
      </c>
      <c r="I42" s="7" t="s">
        <v>36</v>
      </c>
      <c r="J42" s="7" t="s">
        <v>13</v>
      </c>
      <c r="K42" s="7">
        <v>1</v>
      </c>
      <c r="L42" s="4" t="s">
        <v>186</v>
      </c>
    </row>
    <row r="43" spans="1:12" ht="176.15" customHeight="1" x14ac:dyDescent="0.25">
      <c r="A43" s="4" t="s">
        <v>34</v>
      </c>
      <c r="B43" s="4"/>
      <c r="C43" s="4" t="s">
        <v>37</v>
      </c>
      <c r="D43" s="4" t="s">
        <v>170</v>
      </c>
      <c r="E43" s="5">
        <v>43176</v>
      </c>
      <c r="F43" s="5">
        <v>44651</v>
      </c>
      <c r="G43" s="6">
        <v>118761</v>
      </c>
      <c r="H43" s="6">
        <f t="shared" ref="H43:H44" si="3">G43*75%</f>
        <v>89070.75</v>
      </c>
      <c r="I43" s="7" t="s">
        <v>36</v>
      </c>
      <c r="J43" s="7" t="s">
        <v>13</v>
      </c>
      <c r="K43" s="7">
        <v>1</v>
      </c>
      <c r="L43" s="4" t="s">
        <v>186</v>
      </c>
    </row>
    <row r="44" spans="1:12" ht="332.15" customHeight="1" x14ac:dyDescent="0.25">
      <c r="A44" s="4" t="s">
        <v>39</v>
      </c>
      <c r="B44" s="4"/>
      <c r="C44" s="4" t="s">
        <v>171</v>
      </c>
      <c r="D44" s="4" t="s">
        <v>172</v>
      </c>
      <c r="E44" s="5">
        <v>43220</v>
      </c>
      <c r="F44" s="5">
        <v>44500</v>
      </c>
      <c r="G44" s="6">
        <v>1021727</v>
      </c>
      <c r="H44" s="6">
        <f t="shared" si="3"/>
        <v>766295.25</v>
      </c>
      <c r="I44" s="7" t="s">
        <v>40</v>
      </c>
      <c r="J44" s="7" t="s">
        <v>13</v>
      </c>
      <c r="K44" s="7">
        <v>5</v>
      </c>
      <c r="L44" s="4" t="s">
        <v>187</v>
      </c>
    </row>
    <row r="45" spans="1:12" ht="190" customHeight="1" x14ac:dyDescent="0.25">
      <c r="A45" s="4" t="s">
        <v>41</v>
      </c>
      <c r="B45" s="4"/>
      <c r="C45" s="4" t="s">
        <v>42</v>
      </c>
      <c r="D45" s="4" t="s">
        <v>173</v>
      </c>
      <c r="E45" s="5">
        <v>43239</v>
      </c>
      <c r="F45" s="5">
        <v>44286</v>
      </c>
      <c r="G45" s="6">
        <v>1319124</v>
      </c>
      <c r="H45" s="6">
        <v>1055299</v>
      </c>
      <c r="I45" s="7" t="s">
        <v>43</v>
      </c>
      <c r="J45" s="7" t="s">
        <v>13</v>
      </c>
      <c r="K45" s="7">
        <v>3</v>
      </c>
      <c r="L45" s="4" t="s">
        <v>188</v>
      </c>
    </row>
    <row r="46" spans="1:12" ht="349.5" customHeight="1" x14ac:dyDescent="0.25">
      <c r="A46" s="4" t="s">
        <v>27</v>
      </c>
      <c r="B46" s="4"/>
      <c r="C46" s="4" t="s">
        <v>47</v>
      </c>
      <c r="D46" s="4" t="s">
        <v>174</v>
      </c>
      <c r="E46" s="5">
        <v>43251</v>
      </c>
      <c r="F46" s="5">
        <v>44530</v>
      </c>
      <c r="G46" s="6">
        <v>105000</v>
      </c>
      <c r="H46" s="6">
        <f>G46*75%</f>
        <v>78750</v>
      </c>
      <c r="I46" s="7" t="s">
        <v>29</v>
      </c>
      <c r="J46" s="7" t="s">
        <v>13</v>
      </c>
      <c r="K46" s="7">
        <v>6</v>
      </c>
      <c r="L46" s="4" t="s">
        <v>184</v>
      </c>
    </row>
    <row r="47" spans="1:12" ht="82" customHeight="1" x14ac:dyDescent="0.25">
      <c r="A47" s="4" t="s">
        <v>44</v>
      </c>
      <c r="B47" s="4"/>
      <c r="C47" s="4" t="s">
        <v>45</v>
      </c>
      <c r="D47" s="4" t="s">
        <v>418</v>
      </c>
      <c r="E47" s="5">
        <v>43253</v>
      </c>
      <c r="F47" s="5">
        <v>44561</v>
      </c>
      <c r="G47" s="6">
        <v>625000</v>
      </c>
      <c r="H47" s="6">
        <f>G47*50%*75%</f>
        <v>234375</v>
      </c>
      <c r="I47" s="7" t="s">
        <v>46</v>
      </c>
      <c r="J47" s="7" t="s">
        <v>13</v>
      </c>
      <c r="K47" s="7">
        <v>2</v>
      </c>
      <c r="L47" s="4" t="s">
        <v>189</v>
      </c>
    </row>
    <row r="48" spans="1:12" ht="112.5" customHeight="1" x14ac:dyDescent="0.25">
      <c r="A48" s="4" t="s">
        <v>48</v>
      </c>
      <c r="B48" s="4"/>
      <c r="C48" s="4" t="s">
        <v>49</v>
      </c>
      <c r="D48" s="4" t="s">
        <v>50</v>
      </c>
      <c r="E48" s="5">
        <v>43298</v>
      </c>
      <c r="F48" s="5">
        <v>44500</v>
      </c>
      <c r="G48" s="6">
        <v>600000</v>
      </c>
      <c r="H48" s="6">
        <f>G48*60%*75%</f>
        <v>270000</v>
      </c>
      <c r="I48" s="7" t="s">
        <v>51</v>
      </c>
      <c r="J48" s="7" t="s">
        <v>13</v>
      </c>
      <c r="K48" s="7">
        <v>1</v>
      </c>
      <c r="L48" s="4" t="s">
        <v>190</v>
      </c>
    </row>
    <row r="49" spans="1:12" ht="254.15" customHeight="1" x14ac:dyDescent="0.25">
      <c r="A49" s="4" t="s">
        <v>52</v>
      </c>
      <c r="B49" s="4"/>
      <c r="C49" s="4" t="s">
        <v>53</v>
      </c>
      <c r="D49" s="4" t="s">
        <v>409</v>
      </c>
      <c r="E49" s="5">
        <v>43305</v>
      </c>
      <c r="F49" s="5">
        <v>44592</v>
      </c>
      <c r="G49" s="6">
        <v>633778</v>
      </c>
      <c r="H49" s="6">
        <f>G49*50%*75%</f>
        <v>237666.75</v>
      </c>
      <c r="I49" s="7" t="s">
        <v>54</v>
      </c>
      <c r="J49" s="7" t="s">
        <v>13</v>
      </c>
      <c r="K49" s="7">
        <v>2</v>
      </c>
      <c r="L49" s="4" t="s">
        <v>191</v>
      </c>
    </row>
    <row r="50" spans="1:12" ht="398.5" customHeight="1" x14ac:dyDescent="0.25">
      <c r="A50" s="4" t="s">
        <v>55</v>
      </c>
      <c r="B50" s="4"/>
      <c r="C50" s="4" t="s">
        <v>56</v>
      </c>
      <c r="D50" s="4" t="s">
        <v>57</v>
      </c>
      <c r="E50" s="5">
        <v>43322</v>
      </c>
      <c r="F50" s="5">
        <v>44286</v>
      </c>
      <c r="G50" s="6">
        <v>240000</v>
      </c>
      <c r="H50" s="6">
        <f>G50*75%</f>
        <v>180000</v>
      </c>
      <c r="I50" s="7" t="s">
        <v>58</v>
      </c>
      <c r="J50" s="7" t="s">
        <v>13</v>
      </c>
      <c r="K50" s="7">
        <v>1</v>
      </c>
      <c r="L50" s="4" t="s">
        <v>192</v>
      </c>
    </row>
    <row r="51" spans="1:12" ht="381" customHeight="1" x14ac:dyDescent="0.25">
      <c r="A51" s="4" t="s">
        <v>55</v>
      </c>
      <c r="B51" s="4" t="s">
        <v>343</v>
      </c>
      <c r="C51" s="4" t="s">
        <v>59</v>
      </c>
      <c r="D51" s="4" t="s">
        <v>60</v>
      </c>
      <c r="E51" s="5">
        <v>43327</v>
      </c>
      <c r="F51" s="5">
        <v>44408</v>
      </c>
      <c r="G51" s="6">
        <v>275000</v>
      </c>
      <c r="H51" s="6">
        <f>G51*75%</f>
        <v>206250</v>
      </c>
      <c r="I51" s="7" t="s">
        <v>58</v>
      </c>
      <c r="J51" s="7" t="s">
        <v>13</v>
      </c>
      <c r="K51" s="7">
        <v>1</v>
      </c>
      <c r="L51" s="4" t="s">
        <v>192</v>
      </c>
    </row>
    <row r="52" spans="1:12" ht="190.5" customHeight="1" x14ac:dyDescent="0.25">
      <c r="A52" s="4" t="s">
        <v>61</v>
      </c>
      <c r="B52" s="4"/>
      <c r="C52" s="4" t="s">
        <v>62</v>
      </c>
      <c r="D52" s="4" t="s">
        <v>63</v>
      </c>
      <c r="E52" s="5">
        <v>43383</v>
      </c>
      <c r="F52" s="5">
        <v>44926</v>
      </c>
      <c r="G52" s="6">
        <v>519206</v>
      </c>
      <c r="H52" s="6">
        <f t="shared" ref="H52:H55" si="4">G52*75%</f>
        <v>389404.5</v>
      </c>
      <c r="I52" s="7" t="s">
        <v>64</v>
      </c>
      <c r="J52" s="7" t="s">
        <v>13</v>
      </c>
      <c r="K52" s="7">
        <v>2</v>
      </c>
      <c r="L52" s="4" t="s">
        <v>193</v>
      </c>
    </row>
    <row r="53" spans="1:12" ht="174.65" customHeight="1" x14ac:dyDescent="0.25">
      <c r="A53" s="4" t="s">
        <v>67</v>
      </c>
      <c r="B53" s="4"/>
      <c r="C53" s="4" t="s">
        <v>68</v>
      </c>
      <c r="D53" s="4" t="s">
        <v>408</v>
      </c>
      <c r="E53" s="5">
        <v>43390</v>
      </c>
      <c r="F53" s="5">
        <v>45107</v>
      </c>
      <c r="G53" s="6">
        <v>152500</v>
      </c>
      <c r="H53" s="6">
        <f>G53*50%*75%</f>
        <v>57187.5</v>
      </c>
      <c r="I53" s="7" t="s">
        <v>69</v>
      </c>
      <c r="J53" s="7" t="s">
        <v>13</v>
      </c>
      <c r="K53" s="7">
        <v>2</v>
      </c>
      <c r="L53" s="4" t="s">
        <v>191</v>
      </c>
    </row>
    <row r="54" spans="1:12" ht="256" customHeight="1" x14ac:dyDescent="0.25">
      <c r="A54" s="4" t="s">
        <v>70</v>
      </c>
      <c r="B54" s="4"/>
      <c r="C54" s="4" t="s">
        <v>71</v>
      </c>
      <c r="D54" s="4" t="s">
        <v>72</v>
      </c>
      <c r="E54" s="5">
        <v>43391</v>
      </c>
      <c r="F54" s="5">
        <v>44926</v>
      </c>
      <c r="G54" s="6">
        <v>850672</v>
      </c>
      <c r="H54" s="6">
        <f t="shared" si="4"/>
        <v>638004</v>
      </c>
      <c r="I54" s="7" t="s">
        <v>73</v>
      </c>
      <c r="J54" s="7" t="s">
        <v>13</v>
      </c>
      <c r="K54" s="7">
        <v>2</v>
      </c>
      <c r="L54" s="4" t="s">
        <v>193</v>
      </c>
    </row>
    <row r="55" spans="1:12" ht="97" customHeight="1" x14ac:dyDescent="0.25">
      <c r="A55" s="4" t="s">
        <v>41</v>
      </c>
      <c r="B55" s="4"/>
      <c r="C55" s="4" t="s">
        <v>65</v>
      </c>
      <c r="D55" s="4" t="s">
        <v>66</v>
      </c>
      <c r="E55" s="5">
        <v>43391</v>
      </c>
      <c r="F55" s="5">
        <v>44651</v>
      </c>
      <c r="G55" s="6">
        <v>65000</v>
      </c>
      <c r="H55" s="6">
        <f t="shared" si="4"/>
        <v>48750</v>
      </c>
      <c r="I55" s="7" t="s">
        <v>43</v>
      </c>
      <c r="J55" s="7" t="s">
        <v>13</v>
      </c>
      <c r="K55" s="7">
        <v>1</v>
      </c>
      <c r="L55" s="4" t="s">
        <v>190</v>
      </c>
    </row>
    <row r="56" spans="1:12" ht="65.150000000000006" customHeight="1" x14ac:dyDescent="0.25">
      <c r="A56" s="4" t="s">
        <v>76</v>
      </c>
      <c r="B56" s="4" t="s">
        <v>77</v>
      </c>
      <c r="C56" s="4" t="s">
        <v>78</v>
      </c>
      <c r="D56" s="4" t="s">
        <v>410</v>
      </c>
      <c r="E56" s="5">
        <v>43392</v>
      </c>
      <c r="F56" s="5">
        <v>43555</v>
      </c>
      <c r="G56" s="6">
        <v>3565</v>
      </c>
      <c r="H56" s="6">
        <f>G56*80%*75%</f>
        <v>2139</v>
      </c>
      <c r="I56" s="7" t="s">
        <v>79</v>
      </c>
      <c r="J56" s="7" t="s">
        <v>13</v>
      </c>
      <c r="K56" s="7">
        <v>1</v>
      </c>
      <c r="L56" s="4" t="s">
        <v>185</v>
      </c>
    </row>
    <row r="57" spans="1:12" ht="142.5" customHeight="1" x14ac:dyDescent="0.25">
      <c r="A57" s="4" t="s">
        <v>88</v>
      </c>
      <c r="B57" s="4"/>
      <c r="C57" s="4" t="s">
        <v>89</v>
      </c>
      <c r="D57" s="4" t="s">
        <v>90</v>
      </c>
      <c r="E57" s="5">
        <v>43396</v>
      </c>
      <c r="F57" s="5">
        <v>44316</v>
      </c>
      <c r="G57" s="6">
        <v>112392</v>
      </c>
      <c r="H57" s="6">
        <f>G57*50%*75%</f>
        <v>42147</v>
      </c>
      <c r="I57" s="7" t="s">
        <v>91</v>
      </c>
      <c r="J57" s="7" t="s">
        <v>13</v>
      </c>
      <c r="K57" s="7">
        <v>1</v>
      </c>
      <c r="L57" s="4" t="s">
        <v>185</v>
      </c>
    </row>
    <row r="58" spans="1:12" ht="63.65" customHeight="1" x14ac:dyDescent="0.25">
      <c r="A58" s="4" t="s">
        <v>27</v>
      </c>
      <c r="B58" s="4"/>
      <c r="C58" s="4" t="s">
        <v>74</v>
      </c>
      <c r="D58" s="4" t="s">
        <v>75</v>
      </c>
      <c r="E58" s="5">
        <v>43397</v>
      </c>
      <c r="F58" s="5">
        <v>44651</v>
      </c>
      <c r="G58" s="6">
        <v>977897</v>
      </c>
      <c r="H58" s="6">
        <f>G58*80%</f>
        <v>782317.60000000009</v>
      </c>
      <c r="I58" s="7" t="s">
        <v>29</v>
      </c>
      <c r="J58" s="7" t="s">
        <v>13</v>
      </c>
      <c r="K58" s="7">
        <v>3</v>
      </c>
      <c r="L58" s="4" t="s">
        <v>188</v>
      </c>
    </row>
    <row r="59" spans="1:12" ht="319.5" customHeight="1" x14ac:dyDescent="0.25">
      <c r="A59" s="4" t="s">
        <v>27</v>
      </c>
      <c r="B59" s="4"/>
      <c r="C59" s="4" t="s">
        <v>80</v>
      </c>
      <c r="D59" s="4" t="s">
        <v>81</v>
      </c>
      <c r="E59" s="5">
        <v>43397</v>
      </c>
      <c r="F59" s="5">
        <v>45199</v>
      </c>
      <c r="G59" s="6">
        <v>2260000</v>
      </c>
      <c r="H59" s="6">
        <f>G59*90%</f>
        <v>2034000</v>
      </c>
      <c r="I59" s="7" t="s">
        <v>29</v>
      </c>
      <c r="J59" s="7" t="s">
        <v>13</v>
      </c>
      <c r="K59" s="7">
        <v>3</v>
      </c>
      <c r="L59" s="4" t="s">
        <v>194</v>
      </c>
    </row>
    <row r="60" spans="1:12" ht="336" customHeight="1" x14ac:dyDescent="0.25">
      <c r="A60" s="4" t="s">
        <v>41</v>
      </c>
      <c r="B60" s="4"/>
      <c r="C60" s="4" t="s">
        <v>82</v>
      </c>
      <c r="D60" s="4" t="s">
        <v>563</v>
      </c>
      <c r="E60" s="5">
        <v>43399</v>
      </c>
      <c r="F60" s="5">
        <v>44865</v>
      </c>
      <c r="G60" s="6">
        <v>188000</v>
      </c>
      <c r="H60" s="6">
        <f t="shared" ref="H60:H68" si="5">G60*75%</f>
        <v>141000</v>
      </c>
      <c r="I60" s="7" t="s">
        <v>43</v>
      </c>
      <c r="J60" s="7" t="s">
        <v>13</v>
      </c>
      <c r="K60" s="7">
        <v>1</v>
      </c>
      <c r="L60" s="4" t="s">
        <v>190</v>
      </c>
    </row>
    <row r="61" spans="1:12" ht="70" customHeight="1" x14ac:dyDescent="0.25">
      <c r="A61" s="4" t="s">
        <v>83</v>
      </c>
      <c r="B61" s="4"/>
      <c r="C61" s="4" t="s">
        <v>84</v>
      </c>
      <c r="D61" s="4" t="s">
        <v>411</v>
      </c>
      <c r="E61" s="5">
        <v>43418</v>
      </c>
      <c r="F61" s="5">
        <v>44104</v>
      </c>
      <c r="G61" s="6">
        <v>196200</v>
      </c>
      <c r="H61" s="6">
        <f>G61*80%*75%</f>
        <v>117720</v>
      </c>
      <c r="I61" s="7" t="s">
        <v>85</v>
      </c>
      <c r="J61" s="7" t="s">
        <v>13</v>
      </c>
      <c r="K61" s="7">
        <v>1</v>
      </c>
      <c r="L61" s="4" t="s">
        <v>185</v>
      </c>
    </row>
    <row r="62" spans="1:12" ht="65.5" customHeight="1" x14ac:dyDescent="0.25">
      <c r="A62" s="4" t="s">
        <v>96</v>
      </c>
      <c r="B62" s="4" t="s">
        <v>341</v>
      </c>
      <c r="C62" s="4" t="s">
        <v>97</v>
      </c>
      <c r="D62" s="4" t="s">
        <v>407</v>
      </c>
      <c r="E62" s="5">
        <v>43418</v>
      </c>
      <c r="F62" s="5">
        <v>43496</v>
      </c>
      <c r="G62" s="6">
        <v>25694</v>
      </c>
      <c r="H62" s="6">
        <f>G62*50%*75%</f>
        <v>9635.25</v>
      </c>
      <c r="I62" s="7" t="s">
        <v>98</v>
      </c>
      <c r="J62" s="7" t="s">
        <v>13</v>
      </c>
      <c r="K62" s="7">
        <v>1</v>
      </c>
      <c r="L62" s="4" t="s">
        <v>185</v>
      </c>
    </row>
    <row r="63" spans="1:12" ht="302.5" customHeight="1" x14ac:dyDescent="0.25">
      <c r="A63" s="4" t="s">
        <v>70</v>
      </c>
      <c r="B63" s="4"/>
      <c r="C63" s="4" t="s">
        <v>94</v>
      </c>
      <c r="D63" s="4" t="s">
        <v>95</v>
      </c>
      <c r="E63" s="5">
        <v>43426</v>
      </c>
      <c r="F63" s="5">
        <v>44957</v>
      </c>
      <c r="G63" s="6">
        <v>1530554</v>
      </c>
      <c r="H63" s="6">
        <f t="shared" si="5"/>
        <v>1147915.5</v>
      </c>
      <c r="I63" s="7" t="s">
        <v>73</v>
      </c>
      <c r="J63" s="7" t="s">
        <v>13</v>
      </c>
      <c r="K63" s="7">
        <v>1</v>
      </c>
      <c r="L63" s="4" t="s">
        <v>192</v>
      </c>
    </row>
    <row r="64" spans="1:12" ht="65.5" customHeight="1" x14ac:dyDescent="0.25">
      <c r="A64" s="4" t="s">
        <v>92</v>
      </c>
      <c r="B64" s="4"/>
      <c r="C64" s="4" t="s">
        <v>361</v>
      </c>
      <c r="D64" s="4" t="s">
        <v>412</v>
      </c>
      <c r="E64" s="5">
        <v>43430</v>
      </c>
      <c r="F64" s="5">
        <v>43616</v>
      </c>
      <c r="G64" s="6">
        <v>10900</v>
      </c>
      <c r="H64" s="6">
        <f>G64*80%*75%</f>
        <v>6540</v>
      </c>
      <c r="I64" s="7" t="s">
        <v>93</v>
      </c>
      <c r="J64" s="7" t="s">
        <v>13</v>
      </c>
      <c r="K64" s="7">
        <v>1</v>
      </c>
      <c r="L64" s="4" t="s">
        <v>185</v>
      </c>
    </row>
    <row r="65" spans="1:12" ht="128.5" customHeight="1" x14ac:dyDescent="0.25">
      <c r="A65" s="4" t="s">
        <v>41</v>
      </c>
      <c r="B65" s="4"/>
      <c r="C65" s="4" t="s">
        <v>86</v>
      </c>
      <c r="D65" s="4" t="s">
        <v>87</v>
      </c>
      <c r="E65" s="5">
        <v>43432</v>
      </c>
      <c r="F65" s="5">
        <v>45077</v>
      </c>
      <c r="G65" s="6">
        <v>144906</v>
      </c>
      <c r="H65" s="6">
        <f t="shared" si="5"/>
        <v>108679.5</v>
      </c>
      <c r="I65" s="7" t="s">
        <v>43</v>
      </c>
      <c r="J65" s="7" t="s">
        <v>13</v>
      </c>
      <c r="K65" s="7">
        <v>1</v>
      </c>
      <c r="L65" s="4" t="s">
        <v>190</v>
      </c>
    </row>
    <row r="66" spans="1:12" ht="51.65" customHeight="1" x14ac:dyDescent="0.25">
      <c r="A66" s="4" t="s">
        <v>104</v>
      </c>
      <c r="B66" s="4" t="s">
        <v>105</v>
      </c>
      <c r="C66" s="4" t="s">
        <v>106</v>
      </c>
      <c r="D66" s="4" t="s">
        <v>413</v>
      </c>
      <c r="E66" s="5">
        <v>43445</v>
      </c>
      <c r="F66" s="5">
        <v>43585</v>
      </c>
      <c r="G66" s="6">
        <v>4356</v>
      </c>
      <c r="H66" s="6">
        <f>G66*80%*75%</f>
        <v>2613.6000000000004</v>
      </c>
      <c r="I66" s="7" t="s">
        <v>107</v>
      </c>
      <c r="J66" s="7" t="s">
        <v>13</v>
      </c>
      <c r="K66" s="7">
        <v>1</v>
      </c>
      <c r="L66" s="4" t="s">
        <v>196</v>
      </c>
    </row>
    <row r="67" spans="1:12" ht="127" customHeight="1" x14ac:dyDescent="0.25">
      <c r="A67" s="4" t="s">
        <v>99</v>
      </c>
      <c r="B67" s="4"/>
      <c r="C67" s="4" t="s">
        <v>100</v>
      </c>
      <c r="D67" s="4" t="s">
        <v>101</v>
      </c>
      <c r="E67" s="5">
        <v>43451</v>
      </c>
      <c r="F67" s="5">
        <v>44286</v>
      </c>
      <c r="G67" s="6">
        <v>500000</v>
      </c>
      <c r="H67" s="6">
        <f>G67*50%*75%</f>
        <v>187500</v>
      </c>
      <c r="I67" s="7" t="s">
        <v>102</v>
      </c>
      <c r="J67" s="7" t="s">
        <v>13</v>
      </c>
      <c r="K67" s="7">
        <v>5</v>
      </c>
      <c r="L67" s="4" t="s">
        <v>195</v>
      </c>
    </row>
    <row r="68" spans="1:12" ht="320.5" customHeight="1" x14ac:dyDescent="0.25">
      <c r="A68" s="4" t="s">
        <v>70</v>
      </c>
      <c r="B68" s="4"/>
      <c r="C68" s="4" t="s">
        <v>108</v>
      </c>
      <c r="D68" s="4" t="s">
        <v>176</v>
      </c>
      <c r="E68" s="5">
        <v>43497</v>
      </c>
      <c r="F68" s="5">
        <v>44865</v>
      </c>
      <c r="G68" s="6">
        <v>135272</v>
      </c>
      <c r="H68" s="6">
        <f t="shared" si="5"/>
        <v>101454</v>
      </c>
      <c r="I68" s="7" t="s">
        <v>73</v>
      </c>
      <c r="J68" s="7" t="s">
        <v>13</v>
      </c>
      <c r="K68" s="7">
        <v>1</v>
      </c>
      <c r="L68" s="4" t="s">
        <v>192</v>
      </c>
    </row>
    <row r="69" spans="1:12" ht="63" customHeight="1" x14ac:dyDescent="0.25">
      <c r="A69" s="4" t="s">
        <v>109</v>
      </c>
      <c r="B69" s="4"/>
      <c r="C69" s="4" t="s">
        <v>110</v>
      </c>
      <c r="D69" s="4" t="s">
        <v>414</v>
      </c>
      <c r="E69" s="5">
        <v>43528</v>
      </c>
      <c r="F69" s="5">
        <v>43555</v>
      </c>
      <c r="G69" s="6">
        <v>31601</v>
      </c>
      <c r="H69" s="6">
        <f>G69*50%*75%</f>
        <v>11850.375</v>
      </c>
      <c r="I69" s="7" t="s">
        <v>111</v>
      </c>
      <c r="J69" s="7" t="s">
        <v>13</v>
      </c>
      <c r="K69" s="7">
        <v>1</v>
      </c>
      <c r="L69" s="4" t="s">
        <v>185</v>
      </c>
    </row>
    <row r="70" spans="1:12" ht="62" x14ac:dyDescent="0.25">
      <c r="A70" s="4" t="s">
        <v>109</v>
      </c>
      <c r="B70" s="4"/>
      <c r="C70" s="4" t="s">
        <v>360</v>
      </c>
      <c r="D70" s="4" t="s">
        <v>412</v>
      </c>
      <c r="E70" s="5">
        <v>43528</v>
      </c>
      <c r="F70" s="5">
        <v>43555</v>
      </c>
      <c r="G70" s="6">
        <v>56680</v>
      </c>
      <c r="H70" s="6">
        <f>G70*50%*75%</f>
        <v>21255</v>
      </c>
      <c r="I70" s="7" t="s">
        <v>111</v>
      </c>
      <c r="J70" s="7" t="s">
        <v>13</v>
      </c>
      <c r="K70" s="7">
        <v>1</v>
      </c>
      <c r="L70" s="4" t="s">
        <v>185</v>
      </c>
    </row>
    <row r="71" spans="1:12" ht="62" x14ac:dyDescent="0.25">
      <c r="A71" s="4" t="s">
        <v>112</v>
      </c>
      <c r="B71" s="4"/>
      <c r="C71" s="4" t="s">
        <v>120</v>
      </c>
      <c r="D71" s="4" t="s">
        <v>406</v>
      </c>
      <c r="E71" s="5">
        <v>43551</v>
      </c>
      <c r="F71" s="5">
        <v>43982</v>
      </c>
      <c r="G71" s="6">
        <v>3700</v>
      </c>
      <c r="H71" s="6">
        <f>G71*80%*75%</f>
        <v>2220</v>
      </c>
      <c r="I71" s="7" t="s">
        <v>113</v>
      </c>
      <c r="J71" s="7" t="s">
        <v>13</v>
      </c>
      <c r="K71" s="7">
        <v>1</v>
      </c>
      <c r="L71" s="4" t="s">
        <v>196</v>
      </c>
    </row>
    <row r="72" spans="1:12" ht="62" x14ac:dyDescent="0.25">
      <c r="A72" s="4" t="s">
        <v>92</v>
      </c>
      <c r="B72" s="4"/>
      <c r="C72" s="4" t="s">
        <v>119</v>
      </c>
      <c r="D72" s="4" t="s">
        <v>415</v>
      </c>
      <c r="E72" s="5">
        <v>43553</v>
      </c>
      <c r="F72" s="5">
        <v>43616</v>
      </c>
      <c r="G72" s="6">
        <v>3000</v>
      </c>
      <c r="H72" s="6">
        <f>G72*80%*75%</f>
        <v>1800</v>
      </c>
      <c r="I72" s="7" t="s">
        <v>93</v>
      </c>
      <c r="J72" s="7" t="s">
        <v>13</v>
      </c>
      <c r="K72" s="7">
        <v>1</v>
      </c>
      <c r="L72" s="4" t="s">
        <v>185</v>
      </c>
    </row>
    <row r="73" spans="1:12" ht="409.5" x14ac:dyDescent="0.25">
      <c r="A73" s="4" t="s">
        <v>114</v>
      </c>
      <c r="B73" s="4"/>
      <c r="C73" s="4" t="s">
        <v>115</v>
      </c>
      <c r="D73" s="4" t="s">
        <v>116</v>
      </c>
      <c r="E73" s="5">
        <v>43560</v>
      </c>
      <c r="F73" s="5">
        <v>45291</v>
      </c>
      <c r="G73" s="6">
        <v>1050165</v>
      </c>
      <c r="H73" s="6">
        <f>G73*75%</f>
        <v>787623.75</v>
      </c>
      <c r="I73" s="7" t="s">
        <v>117</v>
      </c>
      <c r="J73" s="7" t="s">
        <v>13</v>
      </c>
      <c r="K73" s="7">
        <v>7</v>
      </c>
      <c r="L73" s="4" t="s">
        <v>118</v>
      </c>
    </row>
    <row r="74" spans="1:12" ht="49" customHeight="1" x14ac:dyDescent="0.25">
      <c r="A74" s="4" t="s">
        <v>32</v>
      </c>
      <c r="B74" s="4"/>
      <c r="C74" s="4" t="s">
        <v>121</v>
      </c>
      <c r="D74" s="4" t="s">
        <v>406</v>
      </c>
      <c r="E74" s="5">
        <v>43609</v>
      </c>
      <c r="F74" s="5">
        <v>43677</v>
      </c>
      <c r="G74" s="6">
        <v>10558</v>
      </c>
      <c r="H74" s="6">
        <f t="shared" ref="H74:H80" si="6">G74*80%*75%</f>
        <v>6334.7999999999993</v>
      </c>
      <c r="I74" s="7" t="s">
        <v>33</v>
      </c>
      <c r="J74" s="7" t="s">
        <v>13</v>
      </c>
      <c r="K74" s="7">
        <v>1</v>
      </c>
      <c r="L74" s="4" t="s">
        <v>196</v>
      </c>
    </row>
    <row r="75" spans="1:12" ht="62" x14ac:dyDescent="0.25">
      <c r="A75" s="4" t="s">
        <v>123</v>
      </c>
      <c r="B75" s="4" t="s">
        <v>199</v>
      </c>
      <c r="C75" s="4" t="s">
        <v>200</v>
      </c>
      <c r="D75" s="4" t="s">
        <v>417</v>
      </c>
      <c r="E75" s="22">
        <v>43621</v>
      </c>
      <c r="F75" s="22">
        <v>44196</v>
      </c>
      <c r="G75" s="23">
        <v>7489.84</v>
      </c>
      <c r="H75" s="23">
        <f t="shared" si="6"/>
        <v>4493.9040000000005</v>
      </c>
      <c r="I75" s="7" t="s">
        <v>134</v>
      </c>
      <c r="J75" s="7" t="s">
        <v>13</v>
      </c>
      <c r="K75" s="7">
        <v>1</v>
      </c>
      <c r="L75" s="4" t="s">
        <v>185</v>
      </c>
    </row>
    <row r="76" spans="1:12" ht="62" x14ac:dyDescent="0.25">
      <c r="A76" s="4" t="s">
        <v>123</v>
      </c>
      <c r="B76" s="4" t="s">
        <v>199</v>
      </c>
      <c r="C76" s="4" t="s">
        <v>344</v>
      </c>
      <c r="D76" s="4" t="s">
        <v>416</v>
      </c>
      <c r="E76" s="22">
        <v>43621</v>
      </c>
      <c r="F76" s="22">
        <v>44196</v>
      </c>
      <c r="G76" s="23">
        <v>1172.6125</v>
      </c>
      <c r="H76" s="23">
        <f t="shared" si="6"/>
        <v>703.5675</v>
      </c>
      <c r="I76" s="7" t="s">
        <v>134</v>
      </c>
      <c r="J76" s="7" t="s">
        <v>13</v>
      </c>
      <c r="K76" s="7">
        <v>1</v>
      </c>
      <c r="L76" s="4" t="s">
        <v>185</v>
      </c>
    </row>
    <row r="77" spans="1:12" ht="62" x14ac:dyDescent="0.25">
      <c r="A77" s="4" t="s">
        <v>122</v>
      </c>
      <c r="B77" s="4" t="s">
        <v>274</v>
      </c>
      <c r="C77" s="4" t="s">
        <v>344</v>
      </c>
      <c r="D77" s="4" t="s">
        <v>416</v>
      </c>
      <c r="E77" s="22">
        <v>44090</v>
      </c>
      <c r="F77" s="22">
        <v>44196</v>
      </c>
      <c r="G77" s="23">
        <v>4101.8625000000002</v>
      </c>
      <c r="H77" s="23">
        <f t="shared" si="6"/>
        <v>2461.1175000000003</v>
      </c>
      <c r="I77" s="7" t="s">
        <v>420</v>
      </c>
      <c r="J77" s="7" t="s">
        <v>13</v>
      </c>
      <c r="K77" s="7">
        <v>1</v>
      </c>
      <c r="L77" s="4" t="s">
        <v>185</v>
      </c>
    </row>
    <row r="78" spans="1:12" ht="62" x14ac:dyDescent="0.25">
      <c r="A78" s="4" t="s">
        <v>124</v>
      </c>
      <c r="B78" s="4" t="s">
        <v>201</v>
      </c>
      <c r="C78" s="4" t="s">
        <v>200</v>
      </c>
      <c r="D78" s="4" t="s">
        <v>417</v>
      </c>
      <c r="E78" s="22">
        <v>43626</v>
      </c>
      <c r="F78" s="22">
        <v>44196</v>
      </c>
      <c r="G78" s="23">
        <v>7658.8374999999996</v>
      </c>
      <c r="H78" s="23">
        <f t="shared" si="6"/>
        <v>4595.3024999999998</v>
      </c>
      <c r="I78" s="7" t="s">
        <v>135</v>
      </c>
      <c r="J78" s="7" t="s">
        <v>13</v>
      </c>
      <c r="K78" s="7">
        <v>1</v>
      </c>
      <c r="L78" s="4" t="s">
        <v>185</v>
      </c>
    </row>
    <row r="79" spans="1:12" ht="62" x14ac:dyDescent="0.25">
      <c r="A79" s="4" t="s">
        <v>124</v>
      </c>
      <c r="B79" s="4" t="s">
        <v>201</v>
      </c>
      <c r="C79" s="4" t="s">
        <v>344</v>
      </c>
      <c r="D79" s="4" t="s">
        <v>416</v>
      </c>
      <c r="E79" s="22">
        <v>43626</v>
      </c>
      <c r="F79" s="22">
        <v>44196</v>
      </c>
      <c r="G79" s="23">
        <v>10732.4625</v>
      </c>
      <c r="H79" s="23">
        <f t="shared" si="6"/>
        <v>6439.4774999999991</v>
      </c>
      <c r="I79" s="7" t="s">
        <v>135</v>
      </c>
      <c r="J79" s="7" t="s">
        <v>13</v>
      </c>
      <c r="K79" s="7">
        <v>1</v>
      </c>
      <c r="L79" s="4" t="s">
        <v>185</v>
      </c>
    </row>
    <row r="80" spans="1:12" ht="62" x14ac:dyDescent="0.25">
      <c r="A80" s="4" t="s">
        <v>125</v>
      </c>
      <c r="B80" s="4" t="s">
        <v>147</v>
      </c>
      <c r="C80" s="4" t="s">
        <v>200</v>
      </c>
      <c r="D80" s="4" t="s">
        <v>417</v>
      </c>
      <c r="E80" s="22">
        <v>43629</v>
      </c>
      <c r="F80" s="22">
        <v>44196</v>
      </c>
      <c r="G80" s="23">
        <v>8923.6625000000004</v>
      </c>
      <c r="H80" s="23">
        <f t="shared" si="6"/>
        <v>5354.1975000000002</v>
      </c>
      <c r="I80" s="7" t="s">
        <v>136</v>
      </c>
      <c r="J80" s="7" t="s">
        <v>13</v>
      </c>
      <c r="K80" s="7">
        <v>1</v>
      </c>
      <c r="L80" s="4" t="s">
        <v>185</v>
      </c>
    </row>
    <row r="81" spans="1:12" ht="62" x14ac:dyDescent="0.25">
      <c r="A81" s="4" t="s">
        <v>125</v>
      </c>
      <c r="B81" s="4" t="s">
        <v>147</v>
      </c>
      <c r="C81" s="4" t="s">
        <v>344</v>
      </c>
      <c r="D81" s="4" t="s">
        <v>416</v>
      </c>
      <c r="E81" s="22">
        <v>43629</v>
      </c>
      <c r="F81" s="22">
        <v>44196</v>
      </c>
      <c r="G81" s="23">
        <v>1010.7875</v>
      </c>
      <c r="H81" s="23">
        <f t="shared" ref="H81:H82" si="7">G81*80%*75%</f>
        <v>606.47250000000008</v>
      </c>
      <c r="I81" s="7" t="s">
        <v>136</v>
      </c>
      <c r="J81" s="7" t="s">
        <v>13</v>
      </c>
      <c r="K81" s="7">
        <v>1</v>
      </c>
      <c r="L81" s="4" t="s">
        <v>185</v>
      </c>
    </row>
    <row r="82" spans="1:12" ht="62" x14ac:dyDescent="0.25">
      <c r="A82" s="4" t="s">
        <v>126</v>
      </c>
      <c r="B82" s="4" t="s">
        <v>148</v>
      </c>
      <c r="C82" s="4" t="s">
        <v>344</v>
      </c>
      <c r="D82" s="4" t="s">
        <v>416</v>
      </c>
      <c r="E82" s="22">
        <v>43630</v>
      </c>
      <c r="F82" s="22">
        <v>44196</v>
      </c>
      <c r="G82" s="23">
        <v>3014.2374999999997</v>
      </c>
      <c r="H82" s="23">
        <f t="shared" si="7"/>
        <v>1808.5425</v>
      </c>
      <c r="I82" s="7" t="s">
        <v>138</v>
      </c>
      <c r="J82" s="7" t="s">
        <v>13</v>
      </c>
      <c r="K82" s="7">
        <v>1</v>
      </c>
      <c r="L82" s="4" t="s">
        <v>185</v>
      </c>
    </row>
    <row r="83" spans="1:12" ht="62" x14ac:dyDescent="0.25">
      <c r="A83" s="4" t="s">
        <v>92</v>
      </c>
      <c r="B83" s="4" t="s">
        <v>202</v>
      </c>
      <c r="C83" s="4" t="s">
        <v>200</v>
      </c>
      <c r="D83" s="4" t="s">
        <v>417</v>
      </c>
      <c r="E83" s="22">
        <v>43633</v>
      </c>
      <c r="F83" s="22">
        <v>44196</v>
      </c>
      <c r="G83" s="23">
        <v>14679.000000000002</v>
      </c>
      <c r="H83" s="23">
        <f>G83*80%*75%</f>
        <v>8807.4000000000015</v>
      </c>
      <c r="I83" s="7" t="s">
        <v>137</v>
      </c>
      <c r="J83" s="7" t="s">
        <v>13</v>
      </c>
      <c r="K83" s="7">
        <v>1</v>
      </c>
      <c r="L83" s="4" t="s">
        <v>185</v>
      </c>
    </row>
    <row r="84" spans="1:12" ht="62" x14ac:dyDescent="0.25">
      <c r="A84" s="4" t="s">
        <v>92</v>
      </c>
      <c r="B84" s="4" t="s">
        <v>202</v>
      </c>
      <c r="C84" s="4" t="s">
        <v>344</v>
      </c>
      <c r="D84" s="4" t="s">
        <v>416</v>
      </c>
      <c r="E84" s="22">
        <v>43633</v>
      </c>
      <c r="F84" s="22">
        <v>44196</v>
      </c>
      <c r="G84" s="23">
        <v>3445.5875000000001</v>
      </c>
      <c r="H84" s="23">
        <f t="shared" ref="H84:H87" si="8">G84*80%*75%</f>
        <v>2067.3525</v>
      </c>
      <c r="I84" s="7" t="s">
        <v>137</v>
      </c>
      <c r="J84" s="7" t="s">
        <v>13</v>
      </c>
      <c r="K84" s="7">
        <v>1</v>
      </c>
      <c r="L84" s="4" t="s">
        <v>185</v>
      </c>
    </row>
    <row r="85" spans="1:12" ht="62" x14ac:dyDescent="0.25">
      <c r="A85" s="4" t="s">
        <v>127</v>
      </c>
      <c r="B85" s="4" t="s">
        <v>150</v>
      </c>
      <c r="C85" s="4" t="s">
        <v>344</v>
      </c>
      <c r="D85" s="4" t="s">
        <v>416</v>
      </c>
      <c r="E85" s="22">
        <v>43636</v>
      </c>
      <c r="F85" s="22">
        <v>44196</v>
      </c>
      <c r="G85" s="23">
        <v>3285.0625</v>
      </c>
      <c r="H85" s="23">
        <f t="shared" si="8"/>
        <v>1971.0375000000001</v>
      </c>
      <c r="I85" s="7" t="s">
        <v>140</v>
      </c>
      <c r="J85" s="7" t="s">
        <v>13</v>
      </c>
      <c r="K85" s="7">
        <v>1</v>
      </c>
      <c r="L85" s="4" t="s">
        <v>185</v>
      </c>
    </row>
    <row r="86" spans="1:12" ht="62" x14ac:dyDescent="0.25">
      <c r="A86" s="4" t="s">
        <v>132</v>
      </c>
      <c r="B86" s="4" t="s">
        <v>155</v>
      </c>
      <c r="C86" s="4" t="s">
        <v>200</v>
      </c>
      <c r="D86" s="4" t="s">
        <v>417</v>
      </c>
      <c r="E86" s="22">
        <v>43640</v>
      </c>
      <c r="F86" s="22">
        <v>44196</v>
      </c>
      <c r="G86" s="23">
        <v>5564.6374999999998</v>
      </c>
      <c r="H86" s="23">
        <f t="shared" si="8"/>
        <v>3338.7825000000003</v>
      </c>
      <c r="I86" s="7" t="s">
        <v>154</v>
      </c>
      <c r="J86" s="7" t="s">
        <v>13</v>
      </c>
      <c r="K86" s="7">
        <v>1</v>
      </c>
      <c r="L86" s="4" t="s">
        <v>185</v>
      </c>
    </row>
    <row r="87" spans="1:12" ht="62" x14ac:dyDescent="0.25">
      <c r="A87" s="4" t="s">
        <v>128</v>
      </c>
      <c r="B87" s="4" t="s">
        <v>151</v>
      </c>
      <c r="C87" s="4" t="s">
        <v>200</v>
      </c>
      <c r="D87" s="4" t="s">
        <v>417</v>
      </c>
      <c r="E87" s="22">
        <v>43640</v>
      </c>
      <c r="F87" s="22">
        <v>44196</v>
      </c>
      <c r="G87" s="23">
        <v>7489.8375000000005</v>
      </c>
      <c r="H87" s="23">
        <f t="shared" si="8"/>
        <v>4493.9025000000001</v>
      </c>
      <c r="I87" s="7" t="s">
        <v>141</v>
      </c>
      <c r="J87" s="7" t="s">
        <v>13</v>
      </c>
      <c r="K87" s="7">
        <v>1</v>
      </c>
      <c r="L87" s="4" t="s">
        <v>185</v>
      </c>
    </row>
    <row r="88" spans="1:12" ht="62" x14ac:dyDescent="0.25">
      <c r="A88" s="4" t="s">
        <v>128</v>
      </c>
      <c r="B88" s="4" t="s">
        <v>151</v>
      </c>
      <c r="C88" s="4" t="s">
        <v>344</v>
      </c>
      <c r="D88" s="4" t="s">
        <v>416</v>
      </c>
      <c r="E88" s="22">
        <v>43640</v>
      </c>
      <c r="F88" s="22">
        <v>44196</v>
      </c>
      <c r="G88" s="23">
        <v>11338.525</v>
      </c>
      <c r="H88" s="23">
        <f>G88*80%*75%</f>
        <v>6803.1149999999998</v>
      </c>
      <c r="I88" s="7" t="s">
        <v>141</v>
      </c>
      <c r="J88" s="7" t="s">
        <v>13</v>
      </c>
      <c r="K88" s="7">
        <v>1</v>
      </c>
      <c r="L88" s="4" t="s">
        <v>185</v>
      </c>
    </row>
    <row r="89" spans="1:12" ht="62" x14ac:dyDescent="0.25">
      <c r="A89" s="4" t="s">
        <v>129</v>
      </c>
      <c r="B89" s="4" t="s">
        <v>203</v>
      </c>
      <c r="C89" s="4" t="s">
        <v>200</v>
      </c>
      <c r="D89" s="4" t="s">
        <v>417</v>
      </c>
      <c r="E89" s="22">
        <v>43640</v>
      </c>
      <c r="F89" s="22">
        <v>44196</v>
      </c>
      <c r="G89" s="23">
        <v>7427.3875000000007</v>
      </c>
      <c r="H89" s="23">
        <f>G89*80%*75%</f>
        <v>4456.4325000000008</v>
      </c>
      <c r="I89" s="7" t="s">
        <v>142</v>
      </c>
      <c r="J89" s="7" t="s">
        <v>13</v>
      </c>
      <c r="K89" s="7">
        <v>1</v>
      </c>
      <c r="L89" s="4" t="s">
        <v>185</v>
      </c>
    </row>
    <row r="90" spans="1:12" ht="62" x14ac:dyDescent="0.25">
      <c r="A90" s="4" t="s">
        <v>129</v>
      </c>
      <c r="B90" s="4" t="s">
        <v>203</v>
      </c>
      <c r="C90" s="4" t="s">
        <v>344</v>
      </c>
      <c r="D90" s="4" t="s">
        <v>416</v>
      </c>
      <c r="E90" s="22">
        <v>43640</v>
      </c>
      <c r="F90" s="22">
        <v>44196</v>
      </c>
      <c r="G90" s="23">
        <v>9330.8124999999982</v>
      </c>
      <c r="H90" s="23">
        <f>G90*80%*75%</f>
        <v>5598.4874999999993</v>
      </c>
      <c r="I90" s="7" t="s">
        <v>142</v>
      </c>
      <c r="J90" s="7" t="s">
        <v>13</v>
      </c>
      <c r="K90" s="7">
        <v>1</v>
      </c>
      <c r="L90" s="4" t="s">
        <v>185</v>
      </c>
    </row>
    <row r="91" spans="1:12" ht="62" x14ac:dyDescent="0.25">
      <c r="A91" s="4" t="s">
        <v>204</v>
      </c>
      <c r="B91" s="4" t="s">
        <v>153</v>
      </c>
      <c r="C91" s="4" t="s">
        <v>200</v>
      </c>
      <c r="D91" s="4" t="s">
        <v>417</v>
      </c>
      <c r="E91" s="22">
        <v>43641</v>
      </c>
      <c r="F91" s="22">
        <v>44196</v>
      </c>
      <c r="G91" s="23">
        <v>4692.3625000000002</v>
      </c>
      <c r="H91" s="23">
        <f>G91*80%*75%</f>
        <v>2815.4175000000005</v>
      </c>
      <c r="I91" s="7" t="s">
        <v>145</v>
      </c>
      <c r="J91" s="7" t="s">
        <v>13</v>
      </c>
      <c r="K91" s="7">
        <v>1</v>
      </c>
      <c r="L91" s="4" t="s">
        <v>185</v>
      </c>
    </row>
    <row r="92" spans="1:12" ht="62" x14ac:dyDescent="0.25">
      <c r="A92" s="4" t="s">
        <v>204</v>
      </c>
      <c r="B92" s="4" t="s">
        <v>153</v>
      </c>
      <c r="C92" s="4" t="s">
        <v>344</v>
      </c>
      <c r="D92" s="4" t="s">
        <v>416</v>
      </c>
      <c r="E92" s="22">
        <v>43641</v>
      </c>
      <c r="F92" s="22">
        <v>44196</v>
      </c>
      <c r="G92" s="23">
        <v>1494.7624999999998</v>
      </c>
      <c r="H92" s="23">
        <f t="shared" ref="H92:H94" si="9">G92*80%*75%</f>
        <v>896.85749999999996</v>
      </c>
      <c r="I92" s="7" t="s">
        <v>145</v>
      </c>
      <c r="J92" s="7" t="s">
        <v>13</v>
      </c>
      <c r="K92" s="7">
        <v>1</v>
      </c>
      <c r="L92" s="4" t="s">
        <v>185</v>
      </c>
    </row>
    <row r="93" spans="1:12" ht="62" x14ac:dyDescent="0.25">
      <c r="A93" s="4" t="s">
        <v>131</v>
      </c>
      <c r="B93" s="4" t="s">
        <v>302</v>
      </c>
      <c r="C93" s="4" t="s">
        <v>344</v>
      </c>
      <c r="D93" s="4" t="s">
        <v>416</v>
      </c>
      <c r="E93" s="22">
        <v>43641</v>
      </c>
      <c r="F93" s="22">
        <v>44196</v>
      </c>
      <c r="G93" s="23">
        <v>7334.3249999999998</v>
      </c>
      <c r="H93" s="23">
        <f t="shared" si="9"/>
        <v>4400.5950000000003</v>
      </c>
      <c r="I93" s="7" t="s">
        <v>144</v>
      </c>
      <c r="J93" s="7" t="s">
        <v>13</v>
      </c>
      <c r="K93" s="7">
        <v>1</v>
      </c>
      <c r="L93" s="4" t="s">
        <v>185</v>
      </c>
    </row>
    <row r="94" spans="1:12" ht="62" x14ac:dyDescent="0.25">
      <c r="A94" s="4" t="s">
        <v>130</v>
      </c>
      <c r="B94" s="4" t="s">
        <v>152</v>
      </c>
      <c r="C94" s="4" t="s">
        <v>344</v>
      </c>
      <c r="D94" s="4" t="s">
        <v>416</v>
      </c>
      <c r="E94" s="22">
        <v>43641</v>
      </c>
      <c r="F94" s="22">
        <v>44196</v>
      </c>
      <c r="G94" s="23">
        <v>2153.6999999999998</v>
      </c>
      <c r="H94" s="23">
        <f t="shared" si="9"/>
        <v>1292.22</v>
      </c>
      <c r="I94" s="7" t="s">
        <v>143</v>
      </c>
      <c r="J94" s="7" t="s">
        <v>13</v>
      </c>
      <c r="K94" s="7">
        <v>1</v>
      </c>
      <c r="L94" s="4" t="s">
        <v>185</v>
      </c>
    </row>
    <row r="95" spans="1:12" ht="62" x14ac:dyDescent="0.25">
      <c r="A95" s="4" t="s">
        <v>205</v>
      </c>
      <c r="B95" s="4" t="s">
        <v>149</v>
      </c>
      <c r="C95" s="4" t="s">
        <v>200</v>
      </c>
      <c r="D95" s="4" t="s">
        <v>417</v>
      </c>
      <c r="E95" s="22">
        <v>43642</v>
      </c>
      <c r="F95" s="22">
        <v>44196</v>
      </c>
      <c r="G95" s="23">
        <v>14254.887500000001</v>
      </c>
      <c r="H95" s="23">
        <f>G95*80%*75%</f>
        <v>8552.9325000000008</v>
      </c>
      <c r="I95" s="7" t="s">
        <v>139</v>
      </c>
      <c r="J95" s="7" t="s">
        <v>13</v>
      </c>
      <c r="K95" s="7">
        <v>1</v>
      </c>
      <c r="L95" s="4" t="s">
        <v>185</v>
      </c>
    </row>
    <row r="96" spans="1:12" ht="62" x14ac:dyDescent="0.25">
      <c r="A96" s="4" t="s">
        <v>205</v>
      </c>
      <c r="B96" s="4" t="s">
        <v>149</v>
      </c>
      <c r="C96" s="4" t="s">
        <v>344</v>
      </c>
      <c r="D96" s="4" t="s">
        <v>416</v>
      </c>
      <c r="E96" s="22">
        <v>43642</v>
      </c>
      <c r="F96" s="22">
        <v>44196</v>
      </c>
      <c r="G96" s="23">
        <v>8307.3000000000011</v>
      </c>
      <c r="H96" s="23">
        <f t="shared" ref="H96:H99" si="10">G96*80%*75%</f>
        <v>4984.380000000001</v>
      </c>
      <c r="I96" s="7" t="s">
        <v>139</v>
      </c>
      <c r="J96" s="7" t="s">
        <v>13</v>
      </c>
      <c r="K96" s="7">
        <v>1</v>
      </c>
      <c r="L96" s="4" t="s">
        <v>185</v>
      </c>
    </row>
    <row r="97" spans="1:12" ht="62" x14ac:dyDescent="0.25">
      <c r="A97" s="4" t="s">
        <v>206</v>
      </c>
      <c r="B97" s="4" t="s">
        <v>207</v>
      </c>
      <c r="C97" s="4" t="s">
        <v>200</v>
      </c>
      <c r="D97" s="4" t="s">
        <v>417</v>
      </c>
      <c r="E97" s="22">
        <v>43774</v>
      </c>
      <c r="F97" s="22">
        <v>44196</v>
      </c>
      <c r="G97" s="23">
        <v>7587.0874999999996</v>
      </c>
      <c r="H97" s="23">
        <f t="shared" si="10"/>
        <v>4552.2525000000005</v>
      </c>
      <c r="I97" s="7" t="s">
        <v>208</v>
      </c>
      <c r="J97" s="7" t="s">
        <v>13</v>
      </c>
      <c r="K97" s="7">
        <v>1</v>
      </c>
      <c r="L97" s="4" t="s">
        <v>185</v>
      </c>
    </row>
    <row r="98" spans="1:12" ht="62" x14ac:dyDescent="0.25">
      <c r="A98" s="4" t="s">
        <v>132</v>
      </c>
      <c r="B98" s="4" t="s">
        <v>155</v>
      </c>
      <c r="C98" s="4" t="s">
        <v>200</v>
      </c>
      <c r="D98" s="4" t="s">
        <v>417</v>
      </c>
      <c r="E98" s="22">
        <v>43781</v>
      </c>
      <c r="F98" s="22">
        <v>44196</v>
      </c>
      <c r="G98" s="23">
        <v>3556.6625000000004</v>
      </c>
      <c r="H98" s="23">
        <f t="shared" si="10"/>
        <v>2133.9975000000004</v>
      </c>
      <c r="I98" s="7" t="s">
        <v>154</v>
      </c>
      <c r="J98" s="7" t="s">
        <v>13</v>
      </c>
      <c r="K98" s="7">
        <v>1</v>
      </c>
      <c r="L98" s="4" t="s">
        <v>185</v>
      </c>
    </row>
    <row r="99" spans="1:12" ht="62" x14ac:dyDescent="0.25">
      <c r="A99" s="4" t="s">
        <v>209</v>
      </c>
      <c r="B99" s="4" t="s">
        <v>210</v>
      </c>
      <c r="C99" s="4" t="s">
        <v>200</v>
      </c>
      <c r="D99" s="4" t="s">
        <v>417</v>
      </c>
      <c r="E99" s="22">
        <v>43781</v>
      </c>
      <c r="F99" s="22">
        <v>44196</v>
      </c>
      <c r="G99" s="23">
        <v>7724.8249999999998</v>
      </c>
      <c r="H99" s="23">
        <f t="shared" si="10"/>
        <v>4634.8950000000004</v>
      </c>
      <c r="I99" s="7" t="s">
        <v>211</v>
      </c>
      <c r="J99" s="7" t="s">
        <v>13</v>
      </c>
      <c r="K99" s="7">
        <v>1</v>
      </c>
      <c r="L99" s="4" t="s">
        <v>185</v>
      </c>
    </row>
    <row r="100" spans="1:12" ht="62" x14ac:dyDescent="0.25">
      <c r="A100" s="4" t="s">
        <v>209</v>
      </c>
      <c r="B100" s="4" t="s">
        <v>210</v>
      </c>
      <c r="C100" s="4" t="s">
        <v>344</v>
      </c>
      <c r="D100" s="4" t="s">
        <v>416</v>
      </c>
      <c r="E100" s="22">
        <v>43781</v>
      </c>
      <c r="F100" s="22">
        <v>44196</v>
      </c>
      <c r="G100" s="23">
        <v>1063.7625</v>
      </c>
      <c r="H100" s="23">
        <f>G100*80%*75%</f>
        <v>638.25750000000005</v>
      </c>
      <c r="I100" s="7" t="s">
        <v>211</v>
      </c>
      <c r="J100" s="7" t="s">
        <v>13</v>
      </c>
      <c r="K100" s="7">
        <v>1</v>
      </c>
      <c r="L100" s="4" t="s">
        <v>185</v>
      </c>
    </row>
    <row r="101" spans="1:12" ht="62" x14ac:dyDescent="0.25">
      <c r="A101" s="4" t="s">
        <v>204</v>
      </c>
      <c r="B101" s="4" t="s">
        <v>153</v>
      </c>
      <c r="C101" s="4" t="s">
        <v>200</v>
      </c>
      <c r="D101" s="4" t="s">
        <v>417</v>
      </c>
      <c r="E101" s="22">
        <v>43781</v>
      </c>
      <c r="F101" s="22">
        <v>44196</v>
      </c>
      <c r="G101" s="23">
        <v>14624.574999999999</v>
      </c>
      <c r="H101" s="23">
        <f>G101*80%*75%</f>
        <v>8774.744999999999</v>
      </c>
      <c r="I101" s="7" t="s">
        <v>145</v>
      </c>
      <c r="J101" s="7" t="s">
        <v>13</v>
      </c>
      <c r="K101" s="7">
        <v>1</v>
      </c>
      <c r="L101" s="4" t="s">
        <v>185</v>
      </c>
    </row>
    <row r="102" spans="1:12" ht="62" x14ac:dyDescent="0.25">
      <c r="A102" s="4" t="s">
        <v>204</v>
      </c>
      <c r="B102" s="4" t="s">
        <v>153</v>
      </c>
      <c r="C102" s="4" t="s">
        <v>344</v>
      </c>
      <c r="D102" s="4" t="s">
        <v>416</v>
      </c>
      <c r="E102" s="22">
        <v>43781</v>
      </c>
      <c r="F102" s="22">
        <v>44196</v>
      </c>
      <c r="G102" s="23">
        <v>5249.8625000000002</v>
      </c>
      <c r="H102" s="23">
        <f t="shared" ref="H102" si="11">G102*80%*75%</f>
        <v>3149.9175000000005</v>
      </c>
      <c r="I102" s="7" t="s">
        <v>145</v>
      </c>
      <c r="J102" s="7" t="s">
        <v>13</v>
      </c>
      <c r="K102" s="7">
        <v>1</v>
      </c>
      <c r="L102" s="4" t="s">
        <v>185</v>
      </c>
    </row>
    <row r="103" spans="1:12" ht="62" x14ac:dyDescent="0.25">
      <c r="A103" s="4" t="s">
        <v>212</v>
      </c>
      <c r="B103" s="4" t="s">
        <v>213</v>
      </c>
      <c r="C103" s="4" t="s">
        <v>200</v>
      </c>
      <c r="D103" s="4" t="s">
        <v>417</v>
      </c>
      <c r="E103" s="22">
        <v>43785</v>
      </c>
      <c r="F103" s="22">
        <v>44196</v>
      </c>
      <c r="G103" s="23">
        <v>4205.4125000000004</v>
      </c>
      <c r="H103" s="23">
        <f>G103*80%*75%</f>
        <v>2523.2475000000004</v>
      </c>
      <c r="I103" s="7" t="s">
        <v>214</v>
      </c>
      <c r="J103" s="7" t="s">
        <v>13</v>
      </c>
      <c r="K103" s="7">
        <v>1</v>
      </c>
      <c r="L103" s="4" t="s">
        <v>185</v>
      </c>
    </row>
    <row r="104" spans="1:12" ht="62" x14ac:dyDescent="0.25">
      <c r="A104" s="4" t="s">
        <v>212</v>
      </c>
      <c r="B104" s="4" t="s">
        <v>213</v>
      </c>
      <c r="C104" s="4" t="s">
        <v>344</v>
      </c>
      <c r="D104" s="4" t="s">
        <v>416</v>
      </c>
      <c r="E104" s="22">
        <v>43785</v>
      </c>
      <c r="F104" s="22">
        <v>44196</v>
      </c>
      <c r="G104" s="23">
        <v>3451.0000000000005</v>
      </c>
      <c r="H104" s="23">
        <f>G104*80%*75%</f>
        <v>2070.6000000000004</v>
      </c>
      <c r="I104" s="7" t="s">
        <v>214</v>
      </c>
      <c r="J104" s="7" t="s">
        <v>13</v>
      </c>
      <c r="K104" s="7">
        <v>1</v>
      </c>
      <c r="L104" s="4" t="s">
        <v>185</v>
      </c>
    </row>
    <row r="105" spans="1:12" ht="62" x14ac:dyDescent="0.25">
      <c r="A105" s="4" t="s">
        <v>215</v>
      </c>
      <c r="B105" s="4" t="s">
        <v>216</v>
      </c>
      <c r="C105" s="4" t="s">
        <v>200</v>
      </c>
      <c r="D105" s="4" t="s">
        <v>417</v>
      </c>
      <c r="E105" s="22">
        <v>43787</v>
      </c>
      <c r="F105" s="22">
        <v>44196</v>
      </c>
      <c r="G105" s="23">
        <v>3553.3249999999994</v>
      </c>
      <c r="H105" s="23">
        <f>G105*80%*75%</f>
        <v>2131.9949999999999</v>
      </c>
      <c r="I105" s="7" t="s">
        <v>217</v>
      </c>
      <c r="J105" s="7" t="s">
        <v>13</v>
      </c>
      <c r="K105" s="7">
        <v>1</v>
      </c>
      <c r="L105" s="4" t="s">
        <v>185</v>
      </c>
    </row>
    <row r="106" spans="1:12" ht="62" x14ac:dyDescent="0.25">
      <c r="A106" s="4" t="s">
        <v>215</v>
      </c>
      <c r="B106" s="4" t="s">
        <v>216</v>
      </c>
      <c r="C106" s="4" t="s">
        <v>344</v>
      </c>
      <c r="D106" s="4" t="s">
        <v>416</v>
      </c>
      <c r="E106" s="22">
        <v>43787</v>
      </c>
      <c r="F106" s="22">
        <v>44196</v>
      </c>
      <c r="G106" s="23">
        <v>6497.2875000000004</v>
      </c>
      <c r="H106" s="23">
        <f>G106*80%*75%</f>
        <v>3898.3725000000004</v>
      </c>
      <c r="I106" s="7" t="s">
        <v>217</v>
      </c>
      <c r="J106" s="7" t="s">
        <v>13</v>
      </c>
      <c r="K106" s="7">
        <v>1</v>
      </c>
      <c r="L106" s="4" t="s">
        <v>185</v>
      </c>
    </row>
    <row r="107" spans="1:12" ht="62" x14ac:dyDescent="0.25">
      <c r="A107" s="4" t="s">
        <v>218</v>
      </c>
      <c r="B107" s="4" t="s">
        <v>219</v>
      </c>
      <c r="C107" s="4" t="s">
        <v>200</v>
      </c>
      <c r="D107" s="4" t="s">
        <v>417</v>
      </c>
      <c r="E107" s="22">
        <v>43789</v>
      </c>
      <c r="F107" s="22">
        <v>44196</v>
      </c>
      <c r="G107" s="23">
        <v>7339.5000000000009</v>
      </c>
      <c r="H107" s="23">
        <f t="shared" ref="H107:H108" si="12">G107*80%*75%</f>
        <v>4403.7000000000007</v>
      </c>
      <c r="I107" s="7" t="s">
        <v>220</v>
      </c>
      <c r="J107" s="7" t="s">
        <v>13</v>
      </c>
      <c r="K107" s="7">
        <v>1</v>
      </c>
      <c r="L107" s="4" t="s">
        <v>185</v>
      </c>
    </row>
    <row r="108" spans="1:12" ht="62" x14ac:dyDescent="0.25">
      <c r="A108" s="4" t="s">
        <v>221</v>
      </c>
      <c r="B108" s="4" t="s">
        <v>222</v>
      </c>
      <c r="C108" s="4" t="s">
        <v>200</v>
      </c>
      <c r="D108" s="4" t="s">
        <v>417</v>
      </c>
      <c r="E108" s="22">
        <v>43791</v>
      </c>
      <c r="F108" s="22">
        <v>44196</v>
      </c>
      <c r="G108" s="23">
        <v>1950.7749999999999</v>
      </c>
      <c r="H108" s="23">
        <f t="shared" si="12"/>
        <v>1170.4649999999999</v>
      </c>
      <c r="I108" s="7" t="s">
        <v>223</v>
      </c>
      <c r="J108" s="7" t="s">
        <v>13</v>
      </c>
      <c r="K108" s="7">
        <v>1</v>
      </c>
      <c r="L108" s="4" t="s">
        <v>185</v>
      </c>
    </row>
    <row r="109" spans="1:12" ht="62" x14ac:dyDescent="0.25">
      <c r="A109" s="4" t="s">
        <v>221</v>
      </c>
      <c r="B109" s="4" t="s">
        <v>222</v>
      </c>
      <c r="C109" s="4" t="s">
        <v>344</v>
      </c>
      <c r="D109" s="4" t="s">
        <v>416</v>
      </c>
      <c r="E109" s="22">
        <v>43791</v>
      </c>
      <c r="F109" s="22">
        <v>44196</v>
      </c>
      <c r="G109" s="23">
        <v>6951.8</v>
      </c>
      <c r="H109" s="23">
        <f t="shared" ref="H109:H115" si="13">G109*80%*75%</f>
        <v>4171.08</v>
      </c>
      <c r="I109" s="7" t="s">
        <v>223</v>
      </c>
      <c r="J109" s="7" t="s">
        <v>13</v>
      </c>
      <c r="K109" s="7">
        <v>1</v>
      </c>
      <c r="L109" s="4" t="s">
        <v>185</v>
      </c>
    </row>
    <row r="110" spans="1:12" ht="62" x14ac:dyDescent="0.25">
      <c r="A110" s="4" t="s">
        <v>224</v>
      </c>
      <c r="B110" s="4" t="s">
        <v>225</v>
      </c>
      <c r="C110" s="4" t="s">
        <v>200</v>
      </c>
      <c r="D110" s="4" t="s">
        <v>417</v>
      </c>
      <c r="E110" s="22">
        <v>43801</v>
      </c>
      <c r="F110" s="22">
        <v>44196</v>
      </c>
      <c r="G110" s="23">
        <v>7339.5000000000009</v>
      </c>
      <c r="H110" s="23">
        <f t="shared" si="13"/>
        <v>4403.7000000000007</v>
      </c>
      <c r="I110" s="7" t="s">
        <v>226</v>
      </c>
      <c r="J110" s="7" t="s">
        <v>13</v>
      </c>
      <c r="K110" s="7">
        <v>1</v>
      </c>
      <c r="L110" s="4" t="s">
        <v>185</v>
      </c>
    </row>
    <row r="111" spans="1:12" ht="62" x14ac:dyDescent="0.25">
      <c r="A111" s="4" t="s">
        <v>345</v>
      </c>
      <c r="B111" s="4" t="s">
        <v>346</v>
      </c>
      <c r="C111" s="4" t="s">
        <v>344</v>
      </c>
      <c r="D111" s="4" t="s">
        <v>416</v>
      </c>
      <c r="E111" s="22">
        <v>43803</v>
      </c>
      <c r="F111" s="22">
        <v>44196</v>
      </c>
      <c r="G111" s="23">
        <v>1885.2</v>
      </c>
      <c r="H111" s="23">
        <f t="shared" si="13"/>
        <v>1131.1200000000001</v>
      </c>
      <c r="I111" s="7" t="s">
        <v>356</v>
      </c>
      <c r="J111" s="7" t="s">
        <v>13</v>
      </c>
      <c r="K111" s="7">
        <v>1</v>
      </c>
      <c r="L111" s="4" t="s">
        <v>185</v>
      </c>
    </row>
    <row r="112" spans="1:12" ht="62" x14ac:dyDescent="0.25">
      <c r="A112" s="4" t="s">
        <v>227</v>
      </c>
      <c r="B112" s="4" t="s">
        <v>228</v>
      </c>
      <c r="C112" s="4" t="s">
        <v>200</v>
      </c>
      <c r="D112" s="4" t="s">
        <v>417</v>
      </c>
      <c r="E112" s="22">
        <v>43804</v>
      </c>
      <c r="F112" s="22">
        <v>44196</v>
      </c>
      <c r="G112" s="23">
        <v>7640.1750000000011</v>
      </c>
      <c r="H112" s="23">
        <f t="shared" si="13"/>
        <v>4584.1050000000014</v>
      </c>
      <c r="I112" s="7" t="s">
        <v>229</v>
      </c>
      <c r="J112" s="7" t="s">
        <v>13</v>
      </c>
      <c r="K112" s="7">
        <v>1</v>
      </c>
      <c r="L112" s="4" t="s">
        <v>185</v>
      </c>
    </row>
    <row r="113" spans="1:12" ht="62" x14ac:dyDescent="0.25">
      <c r="A113" s="4" t="s">
        <v>227</v>
      </c>
      <c r="B113" s="4" t="s">
        <v>228</v>
      </c>
      <c r="C113" s="4" t="s">
        <v>344</v>
      </c>
      <c r="D113" s="4" t="s">
        <v>416</v>
      </c>
      <c r="E113" s="22">
        <v>43804</v>
      </c>
      <c r="F113" s="22">
        <v>44196</v>
      </c>
      <c r="G113" s="23">
        <v>1531.8125</v>
      </c>
      <c r="H113" s="23">
        <f t="shared" si="13"/>
        <v>919.08750000000009</v>
      </c>
      <c r="I113" s="7" t="s">
        <v>229</v>
      </c>
      <c r="J113" s="7" t="s">
        <v>13</v>
      </c>
      <c r="K113" s="7">
        <v>1</v>
      </c>
      <c r="L113" s="4" t="s">
        <v>185</v>
      </c>
    </row>
    <row r="114" spans="1:12" ht="62" x14ac:dyDescent="0.25">
      <c r="A114" s="4" t="s">
        <v>230</v>
      </c>
      <c r="B114" s="4" t="s">
        <v>231</v>
      </c>
      <c r="C114" s="4" t="s">
        <v>200</v>
      </c>
      <c r="D114" s="4" t="s">
        <v>417</v>
      </c>
      <c r="E114" s="22">
        <v>43805</v>
      </c>
      <c r="F114" s="22">
        <v>44196</v>
      </c>
      <c r="G114" s="23">
        <v>18788.424999999999</v>
      </c>
      <c r="H114" s="23">
        <f t="shared" si="13"/>
        <v>11273.055</v>
      </c>
      <c r="I114" s="7" t="s">
        <v>232</v>
      </c>
      <c r="J114" s="7" t="s">
        <v>13</v>
      </c>
      <c r="K114" s="7">
        <v>1</v>
      </c>
      <c r="L114" s="4" t="s">
        <v>185</v>
      </c>
    </row>
    <row r="115" spans="1:12" ht="62" x14ac:dyDescent="0.25">
      <c r="A115" s="4" t="s">
        <v>230</v>
      </c>
      <c r="B115" s="4" t="s">
        <v>231</v>
      </c>
      <c r="C115" s="4" t="s">
        <v>344</v>
      </c>
      <c r="D115" s="4" t="s">
        <v>416</v>
      </c>
      <c r="E115" s="22">
        <v>43805</v>
      </c>
      <c r="F115" s="22">
        <v>44196</v>
      </c>
      <c r="G115" s="23">
        <v>5357.7374999999993</v>
      </c>
      <c r="H115" s="23">
        <f t="shared" si="13"/>
        <v>3214.6424999999999</v>
      </c>
      <c r="I115" s="7" t="s">
        <v>232</v>
      </c>
      <c r="J115" s="7" t="s">
        <v>13</v>
      </c>
      <c r="K115" s="7">
        <v>1</v>
      </c>
      <c r="L115" s="4" t="s">
        <v>185</v>
      </c>
    </row>
    <row r="116" spans="1:12" ht="62" x14ac:dyDescent="0.25">
      <c r="A116" s="4" t="s">
        <v>235</v>
      </c>
      <c r="B116" s="4" t="s">
        <v>236</v>
      </c>
      <c r="C116" s="4" t="s">
        <v>200</v>
      </c>
      <c r="D116" s="4" t="s">
        <v>417</v>
      </c>
      <c r="E116" s="22">
        <v>43809</v>
      </c>
      <c r="F116" s="22">
        <v>44196</v>
      </c>
      <c r="G116" s="23">
        <v>9414.4000000000015</v>
      </c>
      <c r="H116" s="23">
        <f t="shared" ref="H116" si="14">G116*80%*75%</f>
        <v>5648.6400000000012</v>
      </c>
      <c r="I116" s="7" t="s">
        <v>237</v>
      </c>
      <c r="J116" s="7" t="s">
        <v>13</v>
      </c>
      <c r="K116" s="7">
        <v>1</v>
      </c>
      <c r="L116" s="4" t="s">
        <v>185</v>
      </c>
    </row>
    <row r="117" spans="1:12" ht="62" x14ac:dyDescent="0.25">
      <c r="A117" s="4" t="s">
        <v>235</v>
      </c>
      <c r="B117" s="4" t="s">
        <v>236</v>
      </c>
      <c r="C117" s="4" t="s">
        <v>344</v>
      </c>
      <c r="D117" s="4" t="s">
        <v>416</v>
      </c>
      <c r="E117" s="22">
        <v>43809</v>
      </c>
      <c r="F117" s="22">
        <v>44196</v>
      </c>
      <c r="G117" s="23">
        <v>1117.95</v>
      </c>
      <c r="H117" s="23">
        <f>G117*80%*75%</f>
        <v>670.7700000000001</v>
      </c>
      <c r="I117" s="7" t="s">
        <v>237</v>
      </c>
      <c r="J117" s="7" t="s">
        <v>13</v>
      </c>
      <c r="K117" s="7">
        <v>1</v>
      </c>
      <c r="L117" s="4" t="s">
        <v>185</v>
      </c>
    </row>
    <row r="118" spans="1:12" ht="62" x14ac:dyDescent="0.25">
      <c r="A118" s="4" t="s">
        <v>238</v>
      </c>
      <c r="B118" s="4" t="s">
        <v>239</v>
      </c>
      <c r="C118" s="4" t="s">
        <v>200</v>
      </c>
      <c r="D118" s="4" t="s">
        <v>417</v>
      </c>
      <c r="E118" s="22">
        <v>43809</v>
      </c>
      <c r="F118" s="22">
        <v>44196</v>
      </c>
      <c r="G118" s="23">
        <v>8633.5375000000004</v>
      </c>
      <c r="H118" s="23">
        <f>G118*80%*75%</f>
        <v>5180.1225000000004</v>
      </c>
      <c r="I118" s="7" t="s">
        <v>240</v>
      </c>
      <c r="J118" s="7" t="s">
        <v>13</v>
      </c>
      <c r="K118" s="7">
        <v>1</v>
      </c>
      <c r="L118" s="4" t="s">
        <v>185</v>
      </c>
    </row>
    <row r="119" spans="1:12" ht="62" x14ac:dyDescent="0.25">
      <c r="A119" s="4" t="s">
        <v>238</v>
      </c>
      <c r="B119" s="4" t="s">
        <v>239</v>
      </c>
      <c r="C119" s="4" t="s">
        <v>344</v>
      </c>
      <c r="D119" s="4" t="s">
        <v>416</v>
      </c>
      <c r="E119" s="22">
        <v>43809</v>
      </c>
      <c r="F119" s="22">
        <v>44196</v>
      </c>
      <c r="G119" s="23">
        <v>5976.5250000000005</v>
      </c>
      <c r="H119" s="23">
        <f>G119*80%*75%</f>
        <v>3585.915</v>
      </c>
      <c r="I119" s="7" t="s">
        <v>240</v>
      </c>
      <c r="J119" s="7" t="s">
        <v>13</v>
      </c>
      <c r="K119" s="7">
        <v>1</v>
      </c>
      <c r="L119" s="4" t="s">
        <v>185</v>
      </c>
    </row>
    <row r="120" spans="1:12" ht="62" x14ac:dyDescent="0.25">
      <c r="A120" s="4" t="s">
        <v>233</v>
      </c>
      <c r="B120" s="4" t="s">
        <v>225</v>
      </c>
      <c r="C120" s="4" t="s">
        <v>200</v>
      </c>
      <c r="D120" s="4" t="s">
        <v>417</v>
      </c>
      <c r="E120" s="22">
        <v>43809</v>
      </c>
      <c r="F120" s="22">
        <v>44196</v>
      </c>
      <c r="G120" s="23">
        <v>7339.5000000000009</v>
      </c>
      <c r="H120" s="23">
        <f t="shared" ref="H120:H121" si="15">G120*80%*75%</f>
        <v>4403.7000000000007</v>
      </c>
      <c r="I120" s="7" t="s">
        <v>234</v>
      </c>
      <c r="J120" s="7" t="s">
        <v>13</v>
      </c>
      <c r="K120" s="7">
        <v>1</v>
      </c>
      <c r="L120" s="4" t="s">
        <v>185</v>
      </c>
    </row>
    <row r="121" spans="1:12" ht="62" x14ac:dyDescent="0.25">
      <c r="A121" s="4" t="s">
        <v>241</v>
      </c>
      <c r="B121" s="4" t="s">
        <v>175</v>
      </c>
      <c r="C121" s="4" t="s">
        <v>200</v>
      </c>
      <c r="D121" s="4" t="s">
        <v>417</v>
      </c>
      <c r="E121" s="22">
        <v>43810</v>
      </c>
      <c r="F121" s="22">
        <v>44196</v>
      </c>
      <c r="G121" s="23">
        <v>7587.0874999999996</v>
      </c>
      <c r="H121" s="23">
        <f t="shared" si="15"/>
        <v>4552.2525000000005</v>
      </c>
      <c r="I121" s="7" t="s">
        <v>242</v>
      </c>
      <c r="J121" s="7" t="s">
        <v>13</v>
      </c>
      <c r="K121" s="7">
        <v>1</v>
      </c>
      <c r="L121" s="4" t="s">
        <v>185</v>
      </c>
    </row>
    <row r="122" spans="1:12" ht="62" x14ac:dyDescent="0.25">
      <c r="A122" s="4" t="s">
        <v>347</v>
      </c>
      <c r="B122" s="4" t="s">
        <v>348</v>
      </c>
      <c r="C122" s="4" t="s">
        <v>344</v>
      </c>
      <c r="D122" s="4" t="s">
        <v>416</v>
      </c>
      <c r="E122" s="22">
        <v>43811</v>
      </c>
      <c r="F122" s="22">
        <v>44196</v>
      </c>
      <c r="G122" s="23">
        <v>3618.4874999999997</v>
      </c>
      <c r="H122" s="23">
        <f>G122*80%*75%</f>
        <v>2171.0924999999997</v>
      </c>
      <c r="I122" s="7" t="s">
        <v>357</v>
      </c>
      <c r="J122" s="7" t="s">
        <v>13</v>
      </c>
      <c r="K122" s="7">
        <v>1</v>
      </c>
      <c r="L122" s="4" t="s">
        <v>185</v>
      </c>
    </row>
    <row r="123" spans="1:12" ht="62" x14ac:dyDescent="0.25">
      <c r="A123" s="4" t="s">
        <v>243</v>
      </c>
      <c r="B123" s="4" t="s">
        <v>244</v>
      </c>
      <c r="C123" s="4" t="s">
        <v>200</v>
      </c>
      <c r="D123" s="4" t="s">
        <v>417</v>
      </c>
      <c r="E123" s="22">
        <v>43812</v>
      </c>
      <c r="F123" s="22">
        <v>44196</v>
      </c>
      <c r="G123" s="23">
        <v>14679.000000000002</v>
      </c>
      <c r="H123" s="23">
        <f t="shared" ref="H123:H125" si="16">G123*80%*75%</f>
        <v>8807.4000000000015</v>
      </c>
      <c r="I123" s="7" t="s">
        <v>245</v>
      </c>
      <c r="J123" s="7" t="s">
        <v>13</v>
      </c>
      <c r="K123" s="7">
        <v>1</v>
      </c>
      <c r="L123" s="4" t="s">
        <v>185</v>
      </c>
    </row>
    <row r="124" spans="1:12" ht="62" x14ac:dyDescent="0.25">
      <c r="A124" s="4" t="s">
        <v>249</v>
      </c>
      <c r="B124" s="4" t="s">
        <v>250</v>
      </c>
      <c r="C124" s="4" t="s">
        <v>200</v>
      </c>
      <c r="D124" s="4" t="s">
        <v>417</v>
      </c>
      <c r="E124" s="22">
        <v>43814</v>
      </c>
      <c r="F124" s="22">
        <v>44196</v>
      </c>
      <c r="G124" s="23">
        <v>14069.225</v>
      </c>
      <c r="H124" s="23">
        <f t="shared" si="16"/>
        <v>8441.5349999999999</v>
      </c>
      <c r="I124" s="7" t="s">
        <v>251</v>
      </c>
      <c r="J124" s="7" t="s">
        <v>13</v>
      </c>
      <c r="K124" s="7">
        <v>1</v>
      </c>
      <c r="L124" s="4" t="s">
        <v>185</v>
      </c>
    </row>
    <row r="125" spans="1:12" ht="62" x14ac:dyDescent="0.25">
      <c r="A125" s="4" t="s">
        <v>246</v>
      </c>
      <c r="B125" s="4" t="s">
        <v>247</v>
      </c>
      <c r="C125" s="4" t="s">
        <v>200</v>
      </c>
      <c r="D125" s="4" t="s">
        <v>417</v>
      </c>
      <c r="E125" s="22">
        <v>43814</v>
      </c>
      <c r="F125" s="22">
        <v>44196</v>
      </c>
      <c r="G125" s="23">
        <v>8800.15</v>
      </c>
      <c r="H125" s="23">
        <f t="shared" si="16"/>
        <v>5280.09</v>
      </c>
      <c r="I125" s="7" t="s">
        <v>248</v>
      </c>
      <c r="J125" s="7" t="s">
        <v>13</v>
      </c>
      <c r="K125" s="7">
        <v>1</v>
      </c>
      <c r="L125" s="4" t="s">
        <v>185</v>
      </c>
    </row>
    <row r="126" spans="1:12" ht="62" x14ac:dyDescent="0.25">
      <c r="A126" s="4" t="s">
        <v>246</v>
      </c>
      <c r="B126" s="4" t="s">
        <v>247</v>
      </c>
      <c r="C126" s="4" t="s">
        <v>344</v>
      </c>
      <c r="D126" s="4" t="s">
        <v>416</v>
      </c>
      <c r="E126" s="22">
        <v>43814</v>
      </c>
      <c r="F126" s="22">
        <v>44196</v>
      </c>
      <c r="G126" s="23">
        <v>5377.8499999999995</v>
      </c>
      <c r="H126" s="23">
        <f>G126*80%*75%</f>
        <v>3226.71</v>
      </c>
      <c r="I126" s="7" t="s">
        <v>248</v>
      </c>
      <c r="J126" s="7" t="s">
        <v>13</v>
      </c>
      <c r="K126" s="7">
        <v>1</v>
      </c>
      <c r="L126" s="4" t="s">
        <v>185</v>
      </c>
    </row>
    <row r="127" spans="1:12" ht="62" x14ac:dyDescent="0.25">
      <c r="A127" s="4" t="s">
        <v>129</v>
      </c>
      <c r="B127" s="4" t="s">
        <v>203</v>
      </c>
      <c r="C127" s="4" t="s">
        <v>200</v>
      </c>
      <c r="D127" s="4" t="s">
        <v>417</v>
      </c>
      <c r="E127" s="22">
        <v>43814</v>
      </c>
      <c r="F127" s="22">
        <v>44196</v>
      </c>
      <c r="G127" s="23">
        <v>1277.3500000000001</v>
      </c>
      <c r="H127" s="23">
        <f>G127*80%*75%</f>
        <v>766.41000000000008</v>
      </c>
      <c r="I127" s="7" t="s">
        <v>142</v>
      </c>
      <c r="J127" s="7" t="s">
        <v>13</v>
      </c>
      <c r="K127" s="7">
        <v>1</v>
      </c>
      <c r="L127" s="4" t="s">
        <v>185</v>
      </c>
    </row>
    <row r="128" spans="1:12" ht="62" x14ac:dyDescent="0.25">
      <c r="A128" s="4" t="s">
        <v>129</v>
      </c>
      <c r="B128" s="4" t="s">
        <v>203</v>
      </c>
      <c r="C128" s="4" t="s">
        <v>344</v>
      </c>
      <c r="D128" s="4" t="s">
        <v>416</v>
      </c>
      <c r="E128" s="22">
        <v>43814</v>
      </c>
      <c r="F128" s="22">
        <v>44196</v>
      </c>
      <c r="G128" s="23">
        <v>3849.1750000000002</v>
      </c>
      <c r="H128" s="23">
        <f t="shared" ref="H128:H130" si="17">G128*80%*75%</f>
        <v>2309.5050000000001</v>
      </c>
      <c r="I128" s="7" t="s">
        <v>142</v>
      </c>
      <c r="J128" s="7" t="s">
        <v>13</v>
      </c>
      <c r="K128" s="7">
        <v>1</v>
      </c>
      <c r="L128" s="4" t="s">
        <v>185</v>
      </c>
    </row>
    <row r="129" spans="1:12" ht="62" x14ac:dyDescent="0.25">
      <c r="A129" s="4" t="s">
        <v>252</v>
      </c>
      <c r="B129" s="4" t="s">
        <v>253</v>
      </c>
      <c r="C129" s="4" t="s">
        <v>200</v>
      </c>
      <c r="D129" s="4" t="s">
        <v>417</v>
      </c>
      <c r="E129" s="22">
        <v>43815</v>
      </c>
      <c r="F129" s="22">
        <v>44196</v>
      </c>
      <c r="G129" s="23">
        <v>7339.5000000000009</v>
      </c>
      <c r="H129" s="23">
        <f t="shared" si="17"/>
        <v>4403.7000000000007</v>
      </c>
      <c r="I129" s="7" t="s">
        <v>198</v>
      </c>
      <c r="J129" s="7" t="s">
        <v>13</v>
      </c>
      <c r="K129" s="7">
        <v>1</v>
      </c>
      <c r="L129" s="4" t="s">
        <v>185</v>
      </c>
    </row>
    <row r="130" spans="1:12" ht="62" x14ac:dyDescent="0.25">
      <c r="A130" s="4" t="s">
        <v>254</v>
      </c>
      <c r="B130" s="4" t="s">
        <v>255</v>
      </c>
      <c r="C130" s="4" t="s">
        <v>200</v>
      </c>
      <c r="D130" s="4" t="s">
        <v>417</v>
      </c>
      <c r="E130" s="22">
        <v>43815</v>
      </c>
      <c r="F130" s="22">
        <v>44196</v>
      </c>
      <c r="G130" s="23">
        <v>14009.125</v>
      </c>
      <c r="H130" s="23">
        <f t="shared" si="17"/>
        <v>8405.4750000000004</v>
      </c>
      <c r="I130" s="7" t="s">
        <v>256</v>
      </c>
      <c r="J130" s="7" t="s">
        <v>13</v>
      </c>
      <c r="K130" s="7">
        <v>1</v>
      </c>
      <c r="L130" s="4" t="s">
        <v>185</v>
      </c>
    </row>
    <row r="131" spans="1:12" ht="62" x14ac:dyDescent="0.25">
      <c r="A131" s="4" t="s">
        <v>254</v>
      </c>
      <c r="B131" s="4" t="s">
        <v>255</v>
      </c>
      <c r="C131" s="4" t="s">
        <v>344</v>
      </c>
      <c r="D131" s="4" t="s">
        <v>416</v>
      </c>
      <c r="E131" s="22">
        <v>43815</v>
      </c>
      <c r="F131" s="22">
        <v>44196</v>
      </c>
      <c r="G131" s="23">
        <v>5381.1249999999991</v>
      </c>
      <c r="H131" s="23">
        <f>G131*80%*75%</f>
        <v>3228.6749999999997</v>
      </c>
      <c r="I131" s="7" t="s">
        <v>256</v>
      </c>
      <c r="J131" s="7" t="s">
        <v>13</v>
      </c>
      <c r="K131" s="7">
        <v>1</v>
      </c>
      <c r="L131" s="4" t="s">
        <v>185</v>
      </c>
    </row>
    <row r="132" spans="1:12" ht="192.65" customHeight="1" x14ac:dyDescent="0.25">
      <c r="A132" s="4" t="s">
        <v>177</v>
      </c>
      <c r="B132" s="4"/>
      <c r="C132" s="4" t="s">
        <v>178</v>
      </c>
      <c r="D132" s="4" t="s">
        <v>179</v>
      </c>
      <c r="E132" s="5">
        <v>43873</v>
      </c>
      <c r="F132" s="5">
        <v>43890</v>
      </c>
      <c r="G132" s="6">
        <v>360000</v>
      </c>
      <c r="H132" s="6">
        <f>G132*50%*75%</f>
        <v>135000</v>
      </c>
      <c r="I132" s="7" t="s">
        <v>197</v>
      </c>
      <c r="J132" s="7" t="s">
        <v>13</v>
      </c>
      <c r="K132" s="7">
        <v>2</v>
      </c>
      <c r="L132" s="4" t="s">
        <v>191</v>
      </c>
    </row>
    <row r="133" spans="1:12" ht="62" x14ac:dyDescent="0.25">
      <c r="A133" s="4" t="s">
        <v>259</v>
      </c>
      <c r="B133" s="4" t="s">
        <v>260</v>
      </c>
      <c r="C133" s="4" t="s">
        <v>200</v>
      </c>
      <c r="D133" s="4" t="s">
        <v>417</v>
      </c>
      <c r="E133" s="22">
        <v>43956</v>
      </c>
      <c r="F133" s="22">
        <v>44561</v>
      </c>
      <c r="G133" s="23">
        <v>19593.287499999999</v>
      </c>
      <c r="H133" s="23">
        <f>G133*80%*75%</f>
        <v>11755.9725</v>
      </c>
      <c r="I133" s="7" t="s">
        <v>261</v>
      </c>
      <c r="J133" s="7" t="s">
        <v>13</v>
      </c>
      <c r="K133" s="7">
        <v>1</v>
      </c>
      <c r="L133" s="4" t="s">
        <v>185</v>
      </c>
    </row>
    <row r="134" spans="1:12" ht="62" x14ac:dyDescent="0.25">
      <c r="A134" s="4" t="s">
        <v>257</v>
      </c>
      <c r="B134" s="4" t="s">
        <v>354</v>
      </c>
      <c r="C134" s="4" t="s">
        <v>344</v>
      </c>
      <c r="D134" s="4" t="s">
        <v>416</v>
      </c>
      <c r="E134" s="22">
        <v>43956</v>
      </c>
      <c r="F134" s="22">
        <v>44561</v>
      </c>
      <c r="G134" s="23">
        <v>6468.7</v>
      </c>
      <c r="H134" s="23">
        <f t="shared" ref="H134:H135" si="18">G134*80%*75%</f>
        <v>3881.2200000000003</v>
      </c>
      <c r="I134" s="7" t="s">
        <v>258</v>
      </c>
      <c r="J134" s="7" t="s">
        <v>13</v>
      </c>
      <c r="K134" s="7">
        <v>1</v>
      </c>
      <c r="L134" s="4" t="s">
        <v>185</v>
      </c>
    </row>
    <row r="135" spans="1:12" ht="62" x14ac:dyDescent="0.25">
      <c r="A135" s="4" t="s">
        <v>123</v>
      </c>
      <c r="B135" s="4" t="s">
        <v>199</v>
      </c>
      <c r="C135" s="4" t="s">
        <v>344</v>
      </c>
      <c r="D135" s="4" t="s">
        <v>416</v>
      </c>
      <c r="E135" s="22">
        <v>43956</v>
      </c>
      <c r="F135" s="22">
        <v>44561</v>
      </c>
      <c r="G135" s="23">
        <v>2490.6749999999997</v>
      </c>
      <c r="H135" s="23">
        <f t="shared" si="18"/>
        <v>1494.405</v>
      </c>
      <c r="I135" s="7" t="s">
        <v>134</v>
      </c>
      <c r="J135" s="7" t="s">
        <v>13</v>
      </c>
      <c r="K135" s="7">
        <v>1</v>
      </c>
      <c r="L135" s="4" t="s">
        <v>185</v>
      </c>
    </row>
    <row r="136" spans="1:12" ht="62" x14ac:dyDescent="0.25">
      <c r="A136" s="4" t="s">
        <v>262</v>
      </c>
      <c r="B136" s="4" t="s">
        <v>263</v>
      </c>
      <c r="C136" s="4" t="s">
        <v>344</v>
      </c>
      <c r="D136" s="4" t="s">
        <v>416</v>
      </c>
      <c r="E136" s="22">
        <v>43957</v>
      </c>
      <c r="F136" s="22">
        <v>44561</v>
      </c>
      <c r="G136" s="23">
        <v>2201.2624999999998</v>
      </c>
      <c r="H136" s="23">
        <f t="shared" ref="H136:H142" si="19">G136*80%*75%</f>
        <v>1320.7574999999999</v>
      </c>
      <c r="I136" s="7" t="s">
        <v>264</v>
      </c>
      <c r="J136" s="7" t="s">
        <v>13</v>
      </c>
      <c r="K136" s="7">
        <v>1</v>
      </c>
      <c r="L136" s="4" t="s">
        <v>185</v>
      </c>
    </row>
    <row r="137" spans="1:12" ht="62" x14ac:dyDescent="0.25">
      <c r="A137" s="4" t="s">
        <v>265</v>
      </c>
      <c r="B137" s="4" t="s">
        <v>266</v>
      </c>
      <c r="C137" s="4" t="s">
        <v>200</v>
      </c>
      <c r="D137" s="4" t="s">
        <v>417</v>
      </c>
      <c r="E137" s="22">
        <v>43957</v>
      </c>
      <c r="F137" s="22">
        <v>44561</v>
      </c>
      <c r="G137" s="23">
        <v>3745.9874999999997</v>
      </c>
      <c r="H137" s="23">
        <f t="shared" si="19"/>
        <v>2247.5924999999997</v>
      </c>
      <c r="I137" s="7" t="s">
        <v>267</v>
      </c>
      <c r="J137" s="7" t="s">
        <v>13</v>
      </c>
      <c r="K137" s="7">
        <v>1</v>
      </c>
      <c r="L137" s="4" t="s">
        <v>185</v>
      </c>
    </row>
    <row r="138" spans="1:12" ht="62" x14ac:dyDescent="0.25">
      <c r="A138" s="4" t="s">
        <v>265</v>
      </c>
      <c r="B138" s="4" t="s">
        <v>266</v>
      </c>
      <c r="C138" s="4" t="s">
        <v>344</v>
      </c>
      <c r="D138" s="4" t="s">
        <v>416</v>
      </c>
      <c r="E138" s="22">
        <v>43957</v>
      </c>
      <c r="F138" s="22">
        <v>44561</v>
      </c>
      <c r="G138" s="23">
        <v>5436.9250000000002</v>
      </c>
      <c r="H138" s="23">
        <f t="shared" si="19"/>
        <v>3262.1549999999997</v>
      </c>
      <c r="I138" s="7" t="s">
        <v>267</v>
      </c>
      <c r="J138" s="7" t="s">
        <v>13</v>
      </c>
      <c r="K138" s="7">
        <v>1</v>
      </c>
      <c r="L138" s="4" t="s">
        <v>185</v>
      </c>
    </row>
    <row r="139" spans="1:12" ht="62" x14ac:dyDescent="0.25">
      <c r="A139" s="4" t="s">
        <v>268</v>
      </c>
      <c r="B139" s="4" t="s">
        <v>269</v>
      </c>
      <c r="C139" s="4" t="s">
        <v>200</v>
      </c>
      <c r="D139" s="4" t="s">
        <v>417</v>
      </c>
      <c r="E139" s="22">
        <v>43958</v>
      </c>
      <c r="F139" s="22">
        <v>44561</v>
      </c>
      <c r="G139" s="23">
        <v>8084.5625</v>
      </c>
      <c r="H139" s="23">
        <f t="shared" si="19"/>
        <v>4850.7375000000002</v>
      </c>
      <c r="I139" s="7" t="s">
        <v>270</v>
      </c>
      <c r="J139" s="7" t="s">
        <v>13</v>
      </c>
      <c r="K139" s="7">
        <v>1</v>
      </c>
      <c r="L139" s="4" t="s">
        <v>185</v>
      </c>
    </row>
    <row r="140" spans="1:12" ht="62" x14ac:dyDescent="0.25">
      <c r="A140" s="4" t="s">
        <v>268</v>
      </c>
      <c r="B140" s="4" t="s">
        <v>269</v>
      </c>
      <c r="C140" s="4" t="s">
        <v>344</v>
      </c>
      <c r="D140" s="4" t="s">
        <v>416</v>
      </c>
      <c r="E140" s="22">
        <v>43958</v>
      </c>
      <c r="F140" s="22">
        <v>44561</v>
      </c>
      <c r="G140" s="23">
        <v>15626.612500000001</v>
      </c>
      <c r="H140" s="23">
        <f t="shared" si="19"/>
        <v>9375.9675000000007</v>
      </c>
      <c r="I140" s="7" t="s">
        <v>270</v>
      </c>
      <c r="J140" s="7" t="s">
        <v>13</v>
      </c>
      <c r="K140" s="7">
        <v>1</v>
      </c>
      <c r="L140" s="4" t="s">
        <v>185</v>
      </c>
    </row>
    <row r="141" spans="1:12" ht="161.5" customHeight="1" x14ac:dyDescent="0.25">
      <c r="A141" s="4" t="s">
        <v>180</v>
      </c>
      <c r="B141" s="4"/>
      <c r="C141" s="4" t="s">
        <v>181</v>
      </c>
      <c r="D141" s="4" t="s">
        <v>182</v>
      </c>
      <c r="E141" s="5">
        <v>43959</v>
      </c>
      <c r="F141" s="5">
        <v>45077</v>
      </c>
      <c r="G141" s="6">
        <v>119587</v>
      </c>
      <c r="H141" s="6">
        <f t="shared" si="19"/>
        <v>71752.200000000012</v>
      </c>
      <c r="I141" s="7" t="s">
        <v>198</v>
      </c>
      <c r="J141" s="7" t="s">
        <v>13</v>
      </c>
      <c r="K141" s="7">
        <v>1</v>
      </c>
      <c r="L141" s="4" t="s">
        <v>185</v>
      </c>
    </row>
    <row r="142" spans="1:12" ht="62" x14ac:dyDescent="0.25">
      <c r="A142" s="4" t="s">
        <v>271</v>
      </c>
      <c r="B142" s="4" t="s">
        <v>272</v>
      </c>
      <c r="C142" s="4" t="s">
        <v>200</v>
      </c>
      <c r="D142" s="4" t="s">
        <v>417</v>
      </c>
      <c r="E142" s="22">
        <v>43959</v>
      </c>
      <c r="F142" s="22">
        <v>44561</v>
      </c>
      <c r="G142" s="23">
        <v>15265.525</v>
      </c>
      <c r="H142" s="23">
        <f t="shared" si="19"/>
        <v>9159.3150000000005</v>
      </c>
      <c r="I142" s="7" t="s">
        <v>273</v>
      </c>
      <c r="J142" s="7" t="s">
        <v>13</v>
      </c>
      <c r="K142" s="7">
        <v>1</v>
      </c>
      <c r="L142" s="4" t="s">
        <v>185</v>
      </c>
    </row>
    <row r="143" spans="1:12" ht="62" x14ac:dyDescent="0.25">
      <c r="A143" s="4" t="s">
        <v>271</v>
      </c>
      <c r="B143" s="4" t="s">
        <v>272</v>
      </c>
      <c r="C143" s="4" t="s">
        <v>344</v>
      </c>
      <c r="D143" s="4" t="s">
        <v>416</v>
      </c>
      <c r="E143" s="22">
        <v>43959</v>
      </c>
      <c r="F143" s="22">
        <v>44561</v>
      </c>
      <c r="G143" s="23">
        <v>7656.625</v>
      </c>
      <c r="H143" s="23">
        <f t="shared" ref="H143:H144" si="20">G143*80%*75%</f>
        <v>4593.9750000000004</v>
      </c>
      <c r="I143" s="7" t="s">
        <v>273</v>
      </c>
      <c r="J143" s="7" t="s">
        <v>13</v>
      </c>
      <c r="K143" s="7">
        <v>1</v>
      </c>
      <c r="L143" s="4" t="s">
        <v>185</v>
      </c>
    </row>
    <row r="144" spans="1:12" ht="62" x14ac:dyDescent="0.25">
      <c r="A144" s="4" t="s">
        <v>92</v>
      </c>
      <c r="B144" s="4" t="s">
        <v>202</v>
      </c>
      <c r="C144" s="4" t="s">
        <v>344</v>
      </c>
      <c r="D144" s="4" t="s">
        <v>416</v>
      </c>
      <c r="E144" s="22">
        <v>43962</v>
      </c>
      <c r="F144" s="22">
        <v>44561</v>
      </c>
      <c r="G144" s="23">
        <v>5602.9999999999991</v>
      </c>
      <c r="H144" s="23">
        <f t="shared" si="20"/>
        <v>3361.7999999999997</v>
      </c>
      <c r="I144" s="7" t="s">
        <v>137</v>
      </c>
      <c r="J144" s="7" t="s">
        <v>13</v>
      </c>
      <c r="K144" s="7">
        <v>1</v>
      </c>
      <c r="L144" s="4" t="s">
        <v>185</v>
      </c>
    </row>
    <row r="145" spans="1:12" ht="62" x14ac:dyDescent="0.25">
      <c r="A145" s="4" t="s">
        <v>122</v>
      </c>
      <c r="B145" s="4" t="s">
        <v>274</v>
      </c>
      <c r="C145" s="4" t="s">
        <v>200</v>
      </c>
      <c r="D145" s="4" t="s">
        <v>417</v>
      </c>
      <c r="E145" s="22">
        <v>43962</v>
      </c>
      <c r="F145" s="22">
        <v>44561</v>
      </c>
      <c r="G145" s="23">
        <v>11610.0875</v>
      </c>
      <c r="H145" s="23">
        <f>G145*80%*75%</f>
        <v>6966.0524999999998</v>
      </c>
      <c r="I145" s="7" t="s">
        <v>133</v>
      </c>
      <c r="J145" s="7" t="s">
        <v>13</v>
      </c>
      <c r="K145" s="7">
        <v>1</v>
      </c>
      <c r="L145" s="4" t="s">
        <v>185</v>
      </c>
    </row>
    <row r="146" spans="1:12" ht="62" x14ac:dyDescent="0.25">
      <c r="A146" s="4" t="s">
        <v>351</v>
      </c>
      <c r="B146" s="4" t="s">
        <v>352</v>
      </c>
      <c r="C146" s="4" t="s">
        <v>344</v>
      </c>
      <c r="D146" s="4" t="s">
        <v>416</v>
      </c>
      <c r="E146" s="22">
        <v>43964</v>
      </c>
      <c r="F146" s="22">
        <v>44561</v>
      </c>
      <c r="G146" s="23">
        <v>1799.175</v>
      </c>
      <c r="H146" s="23">
        <f>G146*80%*75%</f>
        <v>1079.5050000000001</v>
      </c>
      <c r="I146" s="7" t="s">
        <v>359</v>
      </c>
      <c r="J146" s="7" t="s">
        <v>13</v>
      </c>
      <c r="K146" s="7">
        <v>1</v>
      </c>
      <c r="L146" s="4" t="s">
        <v>185</v>
      </c>
    </row>
    <row r="147" spans="1:12" ht="62" x14ac:dyDescent="0.25">
      <c r="A147" s="4" t="s">
        <v>275</v>
      </c>
      <c r="B147" s="4" t="s">
        <v>276</v>
      </c>
      <c r="C147" s="4" t="s">
        <v>200</v>
      </c>
      <c r="D147" s="4" t="s">
        <v>417</v>
      </c>
      <c r="E147" s="22">
        <v>43965</v>
      </c>
      <c r="F147" s="22">
        <v>44561</v>
      </c>
      <c r="G147" s="23">
        <v>11826.412499999999</v>
      </c>
      <c r="H147" s="23">
        <f>G147*80%*75%</f>
        <v>7095.8474999999999</v>
      </c>
      <c r="I147" s="7" t="s">
        <v>277</v>
      </c>
      <c r="J147" s="7" t="s">
        <v>13</v>
      </c>
      <c r="K147" s="7">
        <v>1</v>
      </c>
      <c r="L147" s="4" t="s">
        <v>185</v>
      </c>
    </row>
    <row r="148" spans="1:12" ht="62" x14ac:dyDescent="0.25">
      <c r="A148" s="4" t="s">
        <v>275</v>
      </c>
      <c r="B148" s="4" t="s">
        <v>276</v>
      </c>
      <c r="C148" s="4" t="s">
        <v>344</v>
      </c>
      <c r="D148" s="4" t="s">
        <v>416</v>
      </c>
      <c r="E148" s="22">
        <v>43965</v>
      </c>
      <c r="F148" s="22">
        <v>44561</v>
      </c>
      <c r="G148" s="23">
        <v>1155.8625000000002</v>
      </c>
      <c r="H148" s="23">
        <f>G148*80%*75%</f>
        <v>693.51750000000015</v>
      </c>
      <c r="I148" s="7" t="s">
        <v>277</v>
      </c>
      <c r="J148" s="7" t="s">
        <v>13</v>
      </c>
      <c r="K148" s="7">
        <v>1</v>
      </c>
      <c r="L148" s="4" t="s">
        <v>185</v>
      </c>
    </row>
    <row r="149" spans="1:12" ht="62" x14ac:dyDescent="0.25">
      <c r="A149" s="4" t="s">
        <v>278</v>
      </c>
      <c r="B149" s="4" t="s">
        <v>279</v>
      </c>
      <c r="C149" s="4" t="s">
        <v>200</v>
      </c>
      <c r="D149" s="4" t="s">
        <v>417</v>
      </c>
      <c r="E149" s="22">
        <v>43967</v>
      </c>
      <c r="F149" s="22">
        <v>44561</v>
      </c>
      <c r="G149" s="23">
        <v>12264.825000000001</v>
      </c>
      <c r="H149" s="23">
        <f t="shared" ref="H149:H150" si="21">G149*80%*75%</f>
        <v>7358.8950000000004</v>
      </c>
      <c r="I149" s="7" t="s">
        <v>280</v>
      </c>
      <c r="J149" s="7" t="s">
        <v>13</v>
      </c>
      <c r="K149" s="7">
        <v>1</v>
      </c>
      <c r="L149" s="4" t="s">
        <v>185</v>
      </c>
    </row>
    <row r="150" spans="1:12" ht="62" x14ac:dyDescent="0.25">
      <c r="A150" s="4" t="s">
        <v>281</v>
      </c>
      <c r="B150" s="4" t="s">
        <v>282</v>
      </c>
      <c r="C150" s="4" t="s">
        <v>200</v>
      </c>
      <c r="D150" s="4" t="s">
        <v>417</v>
      </c>
      <c r="E150" s="22">
        <v>43969</v>
      </c>
      <c r="F150" s="22">
        <v>44561</v>
      </c>
      <c r="G150" s="23">
        <v>9717.9125000000004</v>
      </c>
      <c r="H150" s="23">
        <f t="shared" si="21"/>
        <v>5830.7475000000004</v>
      </c>
      <c r="I150" s="7" t="s">
        <v>283</v>
      </c>
      <c r="J150" s="7" t="s">
        <v>13</v>
      </c>
      <c r="K150" s="7">
        <v>1</v>
      </c>
      <c r="L150" s="4" t="s">
        <v>185</v>
      </c>
    </row>
    <row r="151" spans="1:12" ht="62" x14ac:dyDescent="0.25">
      <c r="A151" s="4" t="s">
        <v>281</v>
      </c>
      <c r="B151" s="4" t="s">
        <v>282</v>
      </c>
      <c r="C151" s="4" t="s">
        <v>344</v>
      </c>
      <c r="D151" s="4" t="s">
        <v>416</v>
      </c>
      <c r="E151" s="22">
        <v>43969</v>
      </c>
      <c r="F151" s="22">
        <v>44561</v>
      </c>
      <c r="G151" s="23">
        <v>8947.2999999999993</v>
      </c>
      <c r="H151" s="23">
        <f>G151*80%*75%</f>
        <v>5368.38</v>
      </c>
      <c r="I151" s="7" t="s">
        <v>283</v>
      </c>
      <c r="J151" s="7" t="s">
        <v>13</v>
      </c>
      <c r="K151" s="7">
        <v>1</v>
      </c>
      <c r="L151" s="4" t="s">
        <v>185</v>
      </c>
    </row>
    <row r="152" spans="1:12" ht="62" x14ac:dyDescent="0.25">
      <c r="A152" s="4" t="s">
        <v>212</v>
      </c>
      <c r="B152" s="4" t="s">
        <v>213</v>
      </c>
      <c r="C152" s="4" t="s">
        <v>200</v>
      </c>
      <c r="D152" s="4" t="s">
        <v>417</v>
      </c>
      <c r="E152" s="22">
        <v>43970</v>
      </c>
      <c r="F152" s="22">
        <v>44561</v>
      </c>
      <c r="G152" s="23">
        <v>6822.5625000000009</v>
      </c>
      <c r="H152" s="23">
        <f t="shared" ref="H152:H154" si="22">G152*80%*75%</f>
        <v>4093.5375000000008</v>
      </c>
      <c r="I152" s="7" t="s">
        <v>214</v>
      </c>
      <c r="J152" s="7" t="s">
        <v>13</v>
      </c>
      <c r="K152" s="7">
        <v>1</v>
      </c>
      <c r="L152" s="4" t="s">
        <v>185</v>
      </c>
    </row>
    <row r="153" spans="1:12" ht="62" x14ac:dyDescent="0.25">
      <c r="A153" s="4" t="s">
        <v>284</v>
      </c>
      <c r="B153" s="4" t="s">
        <v>285</v>
      </c>
      <c r="C153" s="4" t="s">
        <v>200</v>
      </c>
      <c r="D153" s="4" t="s">
        <v>417</v>
      </c>
      <c r="E153" s="22">
        <v>43971</v>
      </c>
      <c r="F153" s="22">
        <v>44561</v>
      </c>
      <c r="G153" s="23">
        <v>12494.725</v>
      </c>
      <c r="H153" s="23">
        <f t="shared" si="22"/>
        <v>7496.8350000000009</v>
      </c>
      <c r="I153" s="7" t="s">
        <v>286</v>
      </c>
      <c r="J153" s="7" t="s">
        <v>13</v>
      </c>
      <c r="K153" s="7">
        <v>1</v>
      </c>
      <c r="L153" s="4" t="s">
        <v>185</v>
      </c>
    </row>
    <row r="154" spans="1:12" ht="62" x14ac:dyDescent="0.25">
      <c r="A154" s="4" t="s">
        <v>126</v>
      </c>
      <c r="B154" s="4" t="s">
        <v>148</v>
      </c>
      <c r="C154" s="4" t="s">
        <v>200</v>
      </c>
      <c r="D154" s="4" t="s">
        <v>417</v>
      </c>
      <c r="E154" s="22">
        <v>43972</v>
      </c>
      <c r="F154" s="22">
        <v>44561</v>
      </c>
      <c r="G154" s="23">
        <v>7750.4875000000002</v>
      </c>
      <c r="H154" s="23">
        <f t="shared" si="22"/>
        <v>4650.2925000000005</v>
      </c>
      <c r="I154" s="7" t="s">
        <v>138</v>
      </c>
      <c r="J154" s="7" t="s">
        <v>13</v>
      </c>
      <c r="K154" s="7">
        <v>1</v>
      </c>
      <c r="L154" s="4" t="s">
        <v>185</v>
      </c>
    </row>
    <row r="155" spans="1:12" ht="62" x14ac:dyDescent="0.25">
      <c r="A155" s="4" t="s">
        <v>126</v>
      </c>
      <c r="B155" s="4" t="s">
        <v>148</v>
      </c>
      <c r="C155" s="4" t="s">
        <v>344</v>
      </c>
      <c r="D155" s="4" t="s">
        <v>416</v>
      </c>
      <c r="E155" s="22">
        <v>43972</v>
      </c>
      <c r="F155" s="22">
        <v>44561</v>
      </c>
      <c r="G155" s="23">
        <v>2303.7125000000001</v>
      </c>
      <c r="H155" s="23">
        <f>G155*80%*75%</f>
        <v>1382.2275000000002</v>
      </c>
      <c r="I155" s="7" t="s">
        <v>138</v>
      </c>
      <c r="J155" s="7" t="s">
        <v>13</v>
      </c>
      <c r="K155" s="7">
        <v>1</v>
      </c>
      <c r="L155" s="4" t="s">
        <v>185</v>
      </c>
    </row>
    <row r="156" spans="1:12" ht="62" x14ac:dyDescent="0.25">
      <c r="A156" s="4" t="s">
        <v>287</v>
      </c>
      <c r="B156" s="4" t="s">
        <v>288</v>
      </c>
      <c r="C156" s="4" t="s">
        <v>200</v>
      </c>
      <c r="D156" s="4" t="s">
        <v>417</v>
      </c>
      <c r="E156" s="22">
        <v>43972</v>
      </c>
      <c r="F156" s="22">
        <v>44561</v>
      </c>
      <c r="G156" s="23">
        <v>23626.062499999996</v>
      </c>
      <c r="H156" s="23">
        <f t="shared" ref="H156:H158" si="23">G156*80%*75%</f>
        <v>14175.637499999999</v>
      </c>
      <c r="I156" s="7" t="s">
        <v>289</v>
      </c>
      <c r="J156" s="7" t="s">
        <v>13</v>
      </c>
      <c r="K156" s="7">
        <v>1</v>
      </c>
      <c r="L156" s="4" t="s">
        <v>185</v>
      </c>
    </row>
    <row r="157" spans="1:12" ht="62" x14ac:dyDescent="0.25">
      <c r="A157" s="4" t="s">
        <v>290</v>
      </c>
      <c r="B157" s="4" t="s">
        <v>291</v>
      </c>
      <c r="C157" s="4" t="s">
        <v>200</v>
      </c>
      <c r="D157" s="4" t="s">
        <v>417</v>
      </c>
      <c r="E157" s="22">
        <v>43972</v>
      </c>
      <c r="F157" s="22">
        <v>44561</v>
      </c>
      <c r="G157" s="23">
        <v>2446.5</v>
      </c>
      <c r="H157" s="23">
        <f t="shared" si="23"/>
        <v>1467.9</v>
      </c>
      <c r="I157" s="7" t="s">
        <v>292</v>
      </c>
      <c r="J157" s="7" t="s">
        <v>13</v>
      </c>
      <c r="K157" s="7">
        <v>1</v>
      </c>
      <c r="L157" s="4" t="s">
        <v>185</v>
      </c>
    </row>
    <row r="158" spans="1:12" ht="62" x14ac:dyDescent="0.25">
      <c r="A158" s="4" t="s">
        <v>293</v>
      </c>
      <c r="B158" s="4" t="s">
        <v>294</v>
      </c>
      <c r="C158" s="4" t="s">
        <v>200</v>
      </c>
      <c r="D158" s="4" t="s">
        <v>417</v>
      </c>
      <c r="E158" s="22">
        <v>43973</v>
      </c>
      <c r="F158" s="22">
        <v>44561</v>
      </c>
      <c r="G158" s="23">
        <v>8800.15</v>
      </c>
      <c r="H158" s="23">
        <f t="shared" si="23"/>
        <v>5280.09</v>
      </c>
      <c r="I158" s="7" t="s">
        <v>295</v>
      </c>
      <c r="J158" s="7" t="s">
        <v>13</v>
      </c>
      <c r="K158" s="7">
        <v>1</v>
      </c>
      <c r="L158" s="4" t="s">
        <v>185</v>
      </c>
    </row>
    <row r="159" spans="1:12" ht="62" x14ac:dyDescent="0.25">
      <c r="A159" s="4" t="s">
        <v>293</v>
      </c>
      <c r="B159" s="4" t="s">
        <v>294</v>
      </c>
      <c r="C159" s="4" t="s">
        <v>344</v>
      </c>
      <c r="D159" s="4" t="s">
        <v>416</v>
      </c>
      <c r="E159" s="22">
        <v>43973</v>
      </c>
      <c r="F159" s="22">
        <v>44561</v>
      </c>
      <c r="G159" s="23">
        <v>6848.4749999999995</v>
      </c>
      <c r="H159" s="23">
        <f t="shared" ref="H159:H163" si="24">G159*80%*75%</f>
        <v>4109.085</v>
      </c>
      <c r="I159" s="7" t="s">
        <v>295</v>
      </c>
      <c r="J159" s="7" t="s">
        <v>13</v>
      </c>
      <c r="K159" s="7">
        <v>1</v>
      </c>
      <c r="L159" s="4" t="s">
        <v>185</v>
      </c>
    </row>
    <row r="160" spans="1:12" ht="62" x14ac:dyDescent="0.25">
      <c r="A160" s="4" t="s">
        <v>296</v>
      </c>
      <c r="B160" s="4" t="s">
        <v>297</v>
      </c>
      <c r="C160" s="4" t="s">
        <v>200</v>
      </c>
      <c r="D160" s="4" t="s">
        <v>417</v>
      </c>
      <c r="E160" s="22">
        <v>43974</v>
      </c>
      <c r="F160" s="22">
        <v>44561</v>
      </c>
      <c r="G160" s="23">
        <v>7487.4375</v>
      </c>
      <c r="H160" s="23">
        <f t="shared" si="24"/>
        <v>4492.4625000000005</v>
      </c>
      <c r="I160" s="7" t="s">
        <v>298</v>
      </c>
      <c r="J160" s="7" t="s">
        <v>13</v>
      </c>
      <c r="K160" s="7">
        <v>1</v>
      </c>
      <c r="L160" s="4" t="s">
        <v>185</v>
      </c>
    </row>
    <row r="161" spans="1:12" ht="62" x14ac:dyDescent="0.25">
      <c r="A161" s="4" t="s">
        <v>296</v>
      </c>
      <c r="B161" s="4" t="s">
        <v>297</v>
      </c>
      <c r="C161" s="4" t="s">
        <v>344</v>
      </c>
      <c r="D161" s="4" t="s">
        <v>416</v>
      </c>
      <c r="E161" s="22">
        <v>43974</v>
      </c>
      <c r="F161" s="22">
        <v>44561</v>
      </c>
      <c r="G161" s="23">
        <v>1127.7249999999999</v>
      </c>
      <c r="H161" s="23">
        <f t="shared" si="24"/>
        <v>676.63499999999999</v>
      </c>
      <c r="I161" s="7" t="s">
        <v>298</v>
      </c>
      <c r="J161" s="7" t="s">
        <v>13</v>
      </c>
      <c r="K161" s="7">
        <v>1</v>
      </c>
      <c r="L161" s="4" t="s">
        <v>185</v>
      </c>
    </row>
    <row r="162" spans="1:12" ht="62" x14ac:dyDescent="0.25">
      <c r="A162" s="4" t="s">
        <v>299</v>
      </c>
      <c r="B162" s="4" t="s">
        <v>300</v>
      </c>
      <c r="C162" s="4" t="s">
        <v>200</v>
      </c>
      <c r="D162" s="4" t="s">
        <v>417</v>
      </c>
      <c r="E162" s="22">
        <v>43974</v>
      </c>
      <c r="F162" s="22">
        <v>44561</v>
      </c>
      <c r="G162" s="23">
        <v>7587.0874999999996</v>
      </c>
      <c r="H162" s="23">
        <f t="shared" si="24"/>
        <v>4552.2525000000005</v>
      </c>
      <c r="I162" s="7" t="s">
        <v>301</v>
      </c>
      <c r="J162" s="7" t="s">
        <v>13</v>
      </c>
      <c r="K162" s="7">
        <v>1</v>
      </c>
      <c r="L162" s="4" t="s">
        <v>185</v>
      </c>
    </row>
    <row r="163" spans="1:12" ht="62" x14ac:dyDescent="0.25">
      <c r="A163" s="4" t="s">
        <v>212</v>
      </c>
      <c r="B163" s="4" t="s">
        <v>213</v>
      </c>
      <c r="C163" s="4" t="s">
        <v>344</v>
      </c>
      <c r="D163" s="4" t="s">
        <v>416</v>
      </c>
      <c r="E163" s="22">
        <v>43983</v>
      </c>
      <c r="F163" s="22">
        <v>44561</v>
      </c>
      <c r="G163" s="23">
        <v>3590.9875000000002</v>
      </c>
      <c r="H163" s="23">
        <f t="shared" si="24"/>
        <v>2154.5925000000002</v>
      </c>
      <c r="I163" s="7" t="s">
        <v>214</v>
      </c>
      <c r="J163" s="7" t="s">
        <v>13</v>
      </c>
      <c r="K163" s="7">
        <v>1</v>
      </c>
      <c r="L163" s="4" t="s">
        <v>185</v>
      </c>
    </row>
    <row r="164" spans="1:12" ht="62" x14ac:dyDescent="0.25">
      <c r="A164" s="4" t="s">
        <v>131</v>
      </c>
      <c r="B164" s="4" t="s">
        <v>302</v>
      </c>
      <c r="C164" s="4" t="s">
        <v>200</v>
      </c>
      <c r="D164" s="4" t="s">
        <v>417</v>
      </c>
      <c r="E164" s="22">
        <v>43983</v>
      </c>
      <c r="F164" s="22">
        <v>44561</v>
      </c>
      <c r="G164" s="23">
        <v>4131.3125</v>
      </c>
      <c r="H164" s="23">
        <f t="shared" ref="H164:H165" si="25">G164*80%*75%</f>
        <v>2478.7875000000004</v>
      </c>
      <c r="I164" s="7" t="s">
        <v>144</v>
      </c>
      <c r="J164" s="7" t="s">
        <v>13</v>
      </c>
      <c r="K164" s="7">
        <v>1</v>
      </c>
      <c r="L164" s="4" t="s">
        <v>185</v>
      </c>
    </row>
    <row r="165" spans="1:12" ht="62" x14ac:dyDescent="0.25">
      <c r="A165" s="4" t="s">
        <v>303</v>
      </c>
      <c r="B165" s="4" t="s">
        <v>304</v>
      </c>
      <c r="C165" s="4" t="s">
        <v>200</v>
      </c>
      <c r="D165" s="4" t="s">
        <v>417</v>
      </c>
      <c r="E165" s="22">
        <v>43984</v>
      </c>
      <c r="F165" s="22">
        <v>44561</v>
      </c>
      <c r="G165" s="23">
        <v>7927.4</v>
      </c>
      <c r="H165" s="23">
        <f t="shared" si="25"/>
        <v>4756.4400000000005</v>
      </c>
      <c r="I165" s="7" t="s">
        <v>305</v>
      </c>
      <c r="J165" s="7" t="s">
        <v>13</v>
      </c>
      <c r="K165" s="7">
        <v>1</v>
      </c>
      <c r="L165" s="4" t="s">
        <v>185</v>
      </c>
    </row>
    <row r="166" spans="1:12" ht="62" x14ac:dyDescent="0.25">
      <c r="A166" s="4" t="s">
        <v>303</v>
      </c>
      <c r="B166" s="4" t="s">
        <v>304</v>
      </c>
      <c r="C166" s="4" t="s">
        <v>344</v>
      </c>
      <c r="D166" s="4" t="s">
        <v>416</v>
      </c>
      <c r="E166" s="22">
        <v>43984</v>
      </c>
      <c r="F166" s="22">
        <v>44561</v>
      </c>
      <c r="G166" s="23">
        <v>2859.2624999999998</v>
      </c>
      <c r="H166" s="23">
        <f>G166*80%*75%</f>
        <v>1715.5574999999999</v>
      </c>
      <c r="I166" s="7" t="s">
        <v>305</v>
      </c>
      <c r="J166" s="7" t="s">
        <v>13</v>
      </c>
      <c r="K166" s="7">
        <v>1</v>
      </c>
      <c r="L166" s="4" t="s">
        <v>185</v>
      </c>
    </row>
    <row r="167" spans="1:12" ht="62" x14ac:dyDescent="0.25">
      <c r="A167" s="4" t="s">
        <v>221</v>
      </c>
      <c r="B167" s="4" t="s">
        <v>222</v>
      </c>
      <c r="C167" s="4" t="s">
        <v>200</v>
      </c>
      <c r="D167" s="4" t="s">
        <v>417</v>
      </c>
      <c r="E167" s="22">
        <v>43985</v>
      </c>
      <c r="F167" s="22">
        <v>44561</v>
      </c>
      <c r="G167" s="23">
        <v>9334.6500000000015</v>
      </c>
      <c r="H167" s="23">
        <f t="shared" ref="H167:H168" si="26">G167*80%*75%</f>
        <v>5600.7900000000009</v>
      </c>
      <c r="I167" s="7" t="s">
        <v>223</v>
      </c>
      <c r="J167" s="7" t="s">
        <v>13</v>
      </c>
      <c r="K167" s="7">
        <v>1</v>
      </c>
      <c r="L167" s="4" t="s">
        <v>185</v>
      </c>
    </row>
    <row r="168" spans="1:12" ht="62" x14ac:dyDescent="0.25">
      <c r="A168" s="4" t="s">
        <v>306</v>
      </c>
      <c r="B168" s="4" t="s">
        <v>307</v>
      </c>
      <c r="C168" s="4" t="s">
        <v>200</v>
      </c>
      <c r="D168" s="4" t="s">
        <v>417</v>
      </c>
      <c r="E168" s="22">
        <v>43986</v>
      </c>
      <c r="F168" s="22">
        <v>44561</v>
      </c>
      <c r="G168" s="23">
        <v>3745.9874999999997</v>
      </c>
      <c r="H168" s="23">
        <f t="shared" si="26"/>
        <v>2247.5924999999997</v>
      </c>
      <c r="I168" s="7" t="s">
        <v>308</v>
      </c>
      <c r="J168" s="7" t="s">
        <v>13</v>
      </c>
      <c r="K168" s="7">
        <v>1</v>
      </c>
      <c r="L168" s="4" t="s">
        <v>185</v>
      </c>
    </row>
    <row r="169" spans="1:12" ht="62" x14ac:dyDescent="0.25">
      <c r="A169" s="4" t="s">
        <v>314</v>
      </c>
      <c r="B169" s="4" t="s">
        <v>315</v>
      </c>
      <c r="C169" s="4" t="s">
        <v>344</v>
      </c>
      <c r="D169" s="4" t="s">
        <v>416</v>
      </c>
      <c r="E169" s="22">
        <v>43986</v>
      </c>
      <c r="F169" s="22">
        <v>44561</v>
      </c>
      <c r="G169" s="23">
        <v>1263.925</v>
      </c>
      <c r="H169" s="23">
        <f>G169*80%*75%</f>
        <v>758.35500000000002</v>
      </c>
      <c r="I169" s="7" t="s">
        <v>316</v>
      </c>
      <c r="J169" s="7" t="s">
        <v>13</v>
      </c>
      <c r="K169" s="7">
        <v>1</v>
      </c>
      <c r="L169" s="4" t="s">
        <v>185</v>
      </c>
    </row>
    <row r="170" spans="1:12" ht="62" x14ac:dyDescent="0.25">
      <c r="A170" s="4" t="s">
        <v>125</v>
      </c>
      <c r="B170" s="4" t="s">
        <v>147</v>
      </c>
      <c r="C170" s="4" t="s">
        <v>200</v>
      </c>
      <c r="D170" s="4" t="s">
        <v>417</v>
      </c>
      <c r="E170" s="22">
        <v>43986</v>
      </c>
      <c r="F170" s="22">
        <v>44561</v>
      </c>
      <c r="G170" s="23">
        <v>3094.3249999999998</v>
      </c>
      <c r="H170" s="23">
        <f>G170*80%*75%</f>
        <v>1856.595</v>
      </c>
      <c r="I170" s="7" t="s">
        <v>136</v>
      </c>
      <c r="J170" s="7" t="s">
        <v>13</v>
      </c>
      <c r="K170" s="7">
        <v>1</v>
      </c>
      <c r="L170" s="4" t="s">
        <v>185</v>
      </c>
    </row>
    <row r="171" spans="1:12" ht="62" x14ac:dyDescent="0.25">
      <c r="A171" s="4" t="s">
        <v>125</v>
      </c>
      <c r="B171" s="4" t="s">
        <v>147</v>
      </c>
      <c r="C171" s="4" t="s">
        <v>344</v>
      </c>
      <c r="D171" s="4" t="s">
        <v>416</v>
      </c>
      <c r="E171" s="22">
        <v>43986</v>
      </c>
      <c r="F171" s="22">
        <v>44561</v>
      </c>
      <c r="G171" s="23">
        <v>2479.7249999999999</v>
      </c>
      <c r="H171" s="23">
        <f>G171*80%*75%</f>
        <v>1487.835</v>
      </c>
      <c r="I171" s="7" t="s">
        <v>136</v>
      </c>
      <c r="J171" s="7" t="s">
        <v>13</v>
      </c>
      <c r="K171" s="7">
        <v>1</v>
      </c>
      <c r="L171" s="4" t="s">
        <v>185</v>
      </c>
    </row>
    <row r="172" spans="1:12" ht="62" x14ac:dyDescent="0.25">
      <c r="A172" s="4" t="s">
        <v>209</v>
      </c>
      <c r="B172" s="4" t="s">
        <v>210</v>
      </c>
      <c r="C172" s="4" t="s">
        <v>200</v>
      </c>
      <c r="D172" s="4" t="s">
        <v>417</v>
      </c>
      <c r="E172" s="22">
        <v>43989</v>
      </c>
      <c r="F172" s="22">
        <v>44561</v>
      </c>
      <c r="G172" s="23">
        <v>10586.9125</v>
      </c>
      <c r="H172" s="23">
        <f>G172*80%*75%</f>
        <v>6352.1475000000009</v>
      </c>
      <c r="I172" s="7" t="s">
        <v>211</v>
      </c>
      <c r="J172" s="7" t="s">
        <v>13</v>
      </c>
      <c r="K172" s="7">
        <v>1</v>
      </c>
      <c r="L172" s="4" t="s">
        <v>185</v>
      </c>
    </row>
    <row r="173" spans="1:12" ht="62" x14ac:dyDescent="0.25">
      <c r="A173" s="4" t="s">
        <v>209</v>
      </c>
      <c r="B173" s="4" t="s">
        <v>210</v>
      </c>
      <c r="C173" s="4" t="s">
        <v>344</v>
      </c>
      <c r="D173" s="4" t="s">
        <v>416</v>
      </c>
      <c r="E173" s="22">
        <v>43989</v>
      </c>
      <c r="F173" s="22">
        <v>44561</v>
      </c>
      <c r="G173" s="23">
        <v>3628.5624999999995</v>
      </c>
      <c r="H173" s="23">
        <f>G173*80%*75%</f>
        <v>2177.1374999999998</v>
      </c>
      <c r="I173" s="7" t="s">
        <v>211</v>
      </c>
      <c r="J173" s="7" t="s">
        <v>13</v>
      </c>
      <c r="K173" s="7">
        <v>1</v>
      </c>
      <c r="L173" s="4" t="s">
        <v>185</v>
      </c>
    </row>
    <row r="174" spans="1:12" ht="62" x14ac:dyDescent="0.25">
      <c r="A174" s="4" t="s">
        <v>309</v>
      </c>
      <c r="B174" s="4" t="s">
        <v>310</v>
      </c>
      <c r="C174" s="4" t="s">
        <v>200</v>
      </c>
      <c r="D174" s="4" t="s">
        <v>417</v>
      </c>
      <c r="E174" s="22">
        <v>43989</v>
      </c>
      <c r="F174" s="22">
        <v>44561</v>
      </c>
      <c r="G174" s="23">
        <v>6116.25</v>
      </c>
      <c r="H174" s="23">
        <f t="shared" ref="H174:H175" si="27">G174*80%*75%</f>
        <v>3669.75</v>
      </c>
      <c r="I174" s="7" t="s">
        <v>311</v>
      </c>
      <c r="J174" s="7" t="s">
        <v>13</v>
      </c>
      <c r="K174" s="7">
        <v>1</v>
      </c>
      <c r="L174" s="4" t="s">
        <v>185</v>
      </c>
    </row>
    <row r="175" spans="1:12" ht="62" x14ac:dyDescent="0.25">
      <c r="A175" s="4" t="s">
        <v>76</v>
      </c>
      <c r="B175" s="4" t="s">
        <v>312</v>
      </c>
      <c r="C175" s="4" t="s">
        <v>200</v>
      </c>
      <c r="D175" s="4" t="s">
        <v>417</v>
      </c>
      <c r="E175" s="22">
        <v>43990</v>
      </c>
      <c r="F175" s="22">
        <v>44561</v>
      </c>
      <c r="G175" s="23">
        <v>4661.1125000000002</v>
      </c>
      <c r="H175" s="23">
        <f t="shared" si="27"/>
        <v>2796.6675000000005</v>
      </c>
      <c r="I175" s="7" t="s">
        <v>313</v>
      </c>
      <c r="J175" s="7" t="s">
        <v>13</v>
      </c>
      <c r="K175" s="7">
        <v>1</v>
      </c>
      <c r="L175" s="4" t="s">
        <v>185</v>
      </c>
    </row>
    <row r="176" spans="1:12" ht="62" x14ac:dyDescent="0.25">
      <c r="A176" s="4" t="s">
        <v>349</v>
      </c>
      <c r="B176" s="4" t="s">
        <v>350</v>
      </c>
      <c r="C176" s="4" t="s">
        <v>344</v>
      </c>
      <c r="D176" s="4" t="s">
        <v>416</v>
      </c>
      <c r="E176" s="22">
        <v>43990</v>
      </c>
      <c r="F176" s="22">
        <v>44561</v>
      </c>
      <c r="G176" s="23">
        <v>3929.4375</v>
      </c>
      <c r="H176" s="23">
        <f>G176*80%*75%</f>
        <v>2357.6625000000004</v>
      </c>
      <c r="I176" s="7" t="s">
        <v>358</v>
      </c>
      <c r="J176" s="7" t="s">
        <v>13</v>
      </c>
      <c r="K176" s="7">
        <v>1</v>
      </c>
      <c r="L176" s="4" t="s">
        <v>185</v>
      </c>
    </row>
    <row r="177" spans="1:12" ht="62" x14ac:dyDescent="0.25">
      <c r="A177" s="4" t="s">
        <v>320</v>
      </c>
      <c r="B177" s="4" t="s">
        <v>321</v>
      </c>
      <c r="C177" s="4" t="s">
        <v>200</v>
      </c>
      <c r="D177" s="4" t="s">
        <v>417</v>
      </c>
      <c r="E177" s="22">
        <v>43993</v>
      </c>
      <c r="F177" s="22">
        <v>44561</v>
      </c>
      <c r="G177" s="23">
        <v>11193.499999999998</v>
      </c>
      <c r="H177" s="23">
        <f>G177*80%*75%</f>
        <v>6716.0999999999995</v>
      </c>
      <c r="I177" s="7" t="s">
        <v>322</v>
      </c>
      <c r="J177" s="7" t="s">
        <v>13</v>
      </c>
      <c r="K177" s="7">
        <v>1</v>
      </c>
      <c r="L177" s="4" t="s">
        <v>185</v>
      </c>
    </row>
    <row r="178" spans="1:12" ht="62" x14ac:dyDescent="0.25">
      <c r="A178" s="4" t="s">
        <v>320</v>
      </c>
      <c r="B178" s="4" t="s">
        <v>321</v>
      </c>
      <c r="C178" s="4" t="s">
        <v>344</v>
      </c>
      <c r="D178" s="4" t="s">
        <v>416</v>
      </c>
      <c r="E178" s="22">
        <v>43993</v>
      </c>
      <c r="F178" s="22">
        <v>44561</v>
      </c>
      <c r="G178" s="23">
        <v>1199.7624999999998</v>
      </c>
      <c r="H178" s="23">
        <f>G178*80%*75%</f>
        <v>719.85749999999996</v>
      </c>
      <c r="I178" s="7" t="s">
        <v>322</v>
      </c>
      <c r="J178" s="7" t="s">
        <v>13</v>
      </c>
      <c r="K178" s="7">
        <v>1</v>
      </c>
      <c r="L178" s="4" t="s">
        <v>185</v>
      </c>
    </row>
    <row r="179" spans="1:12" ht="62" x14ac:dyDescent="0.25">
      <c r="A179" s="4" t="s">
        <v>326</v>
      </c>
      <c r="B179" s="4" t="s">
        <v>327</v>
      </c>
      <c r="C179" s="4" t="s">
        <v>200</v>
      </c>
      <c r="D179" s="4" t="s">
        <v>417</v>
      </c>
      <c r="E179" s="22">
        <v>43993</v>
      </c>
      <c r="F179" s="22">
        <v>44561</v>
      </c>
      <c r="G179" s="23">
        <v>2305.5875000000001</v>
      </c>
      <c r="H179" s="23">
        <f t="shared" ref="H179:H180" si="28">G179*80%*75%</f>
        <v>1383.3525000000002</v>
      </c>
      <c r="I179" s="7" t="s">
        <v>328</v>
      </c>
      <c r="J179" s="7" t="s">
        <v>13</v>
      </c>
      <c r="K179" s="7">
        <v>1</v>
      </c>
      <c r="L179" s="4" t="s">
        <v>185</v>
      </c>
    </row>
    <row r="180" spans="1:12" ht="62" x14ac:dyDescent="0.25">
      <c r="A180" s="4" t="s">
        <v>317</v>
      </c>
      <c r="B180" s="4" t="s">
        <v>318</v>
      </c>
      <c r="C180" s="4" t="s">
        <v>200</v>
      </c>
      <c r="D180" s="4" t="s">
        <v>417</v>
      </c>
      <c r="E180" s="22">
        <v>43993</v>
      </c>
      <c r="F180" s="22">
        <v>44561</v>
      </c>
      <c r="G180" s="23">
        <v>7750.4875000000002</v>
      </c>
      <c r="H180" s="23">
        <f t="shared" si="28"/>
        <v>4650.2925000000005</v>
      </c>
      <c r="I180" s="7" t="s">
        <v>319</v>
      </c>
      <c r="J180" s="7" t="s">
        <v>13</v>
      </c>
      <c r="K180" s="7">
        <v>1</v>
      </c>
      <c r="L180" s="4" t="s">
        <v>185</v>
      </c>
    </row>
    <row r="181" spans="1:12" ht="62" x14ac:dyDescent="0.25">
      <c r="A181" s="4" t="s">
        <v>123</v>
      </c>
      <c r="B181" s="4" t="s">
        <v>146</v>
      </c>
      <c r="C181" s="4" t="s">
        <v>200</v>
      </c>
      <c r="D181" s="4" t="s">
        <v>417</v>
      </c>
      <c r="E181" s="22">
        <v>43993</v>
      </c>
      <c r="F181" s="22">
        <v>44561</v>
      </c>
      <c r="G181" s="23">
        <v>3154.9500000000003</v>
      </c>
      <c r="H181" s="23">
        <f t="shared" ref="H181:H182" si="29">G181*80%*75%</f>
        <v>1892.9700000000003</v>
      </c>
      <c r="I181" s="7" t="s">
        <v>134</v>
      </c>
      <c r="J181" s="7" t="s">
        <v>13</v>
      </c>
      <c r="K181" s="7">
        <v>1</v>
      </c>
      <c r="L181" s="4" t="s">
        <v>185</v>
      </c>
    </row>
    <row r="182" spans="1:12" ht="62" x14ac:dyDescent="0.25">
      <c r="A182" s="4" t="s">
        <v>323</v>
      </c>
      <c r="B182" s="4" t="s">
        <v>324</v>
      </c>
      <c r="C182" s="4" t="s">
        <v>200</v>
      </c>
      <c r="D182" s="4" t="s">
        <v>417</v>
      </c>
      <c r="E182" s="22">
        <v>43993</v>
      </c>
      <c r="F182" s="22">
        <v>44561</v>
      </c>
      <c r="G182" s="23">
        <v>11459.75</v>
      </c>
      <c r="H182" s="23">
        <f t="shared" si="29"/>
        <v>6875.85</v>
      </c>
      <c r="I182" s="7" t="s">
        <v>325</v>
      </c>
      <c r="J182" s="7" t="s">
        <v>13</v>
      </c>
      <c r="K182" s="7">
        <v>1</v>
      </c>
      <c r="L182" s="4" t="s">
        <v>185</v>
      </c>
    </row>
    <row r="183" spans="1:12" ht="62" x14ac:dyDescent="0.25">
      <c r="A183" s="4" t="s">
        <v>323</v>
      </c>
      <c r="B183" s="4" t="s">
        <v>324</v>
      </c>
      <c r="C183" s="4" t="s">
        <v>344</v>
      </c>
      <c r="D183" s="4" t="s">
        <v>416</v>
      </c>
      <c r="E183" s="22">
        <v>43993</v>
      </c>
      <c r="F183" s="22">
        <v>44561</v>
      </c>
      <c r="G183" s="23">
        <v>5791.5125000000007</v>
      </c>
      <c r="H183" s="23">
        <f t="shared" ref="H183:H184" si="30">G183*80%*75%</f>
        <v>3474.9075000000007</v>
      </c>
      <c r="I183" s="7" t="s">
        <v>325</v>
      </c>
      <c r="J183" s="7" t="s">
        <v>13</v>
      </c>
      <c r="K183" s="7">
        <v>1</v>
      </c>
      <c r="L183" s="4" t="s">
        <v>185</v>
      </c>
    </row>
    <row r="184" spans="1:12" ht="62" x14ac:dyDescent="0.25">
      <c r="A184" s="4" t="s">
        <v>290</v>
      </c>
      <c r="B184" s="4" t="s">
        <v>353</v>
      </c>
      <c r="C184" s="4" t="s">
        <v>344</v>
      </c>
      <c r="D184" s="4" t="s">
        <v>416</v>
      </c>
      <c r="E184" s="22">
        <v>43993</v>
      </c>
      <c r="F184" s="22">
        <v>44561</v>
      </c>
      <c r="G184" s="23">
        <v>1004.5874999999999</v>
      </c>
      <c r="H184" s="23">
        <f t="shared" si="30"/>
        <v>602.75249999999994</v>
      </c>
      <c r="I184" s="7" t="s">
        <v>292</v>
      </c>
      <c r="J184" s="7" t="s">
        <v>13</v>
      </c>
      <c r="K184" s="7">
        <v>1</v>
      </c>
      <c r="L184" s="4" t="s">
        <v>185</v>
      </c>
    </row>
    <row r="185" spans="1:12" ht="62" x14ac:dyDescent="0.25">
      <c r="A185" s="4" t="s">
        <v>254</v>
      </c>
      <c r="B185" s="4" t="s">
        <v>255</v>
      </c>
      <c r="C185" s="4" t="s">
        <v>200</v>
      </c>
      <c r="D185" s="4" t="s">
        <v>417</v>
      </c>
      <c r="E185" s="22">
        <v>43993</v>
      </c>
      <c r="F185" s="22">
        <v>44561</v>
      </c>
      <c r="G185" s="23">
        <v>15821.075000000003</v>
      </c>
      <c r="H185" s="23">
        <f>G185*80%*75%</f>
        <v>9492.6450000000023</v>
      </c>
      <c r="I185" s="7" t="s">
        <v>256</v>
      </c>
      <c r="J185" s="7" t="s">
        <v>13</v>
      </c>
      <c r="K185" s="7">
        <v>1</v>
      </c>
      <c r="L185" s="4" t="s">
        <v>185</v>
      </c>
    </row>
    <row r="186" spans="1:12" ht="62" x14ac:dyDescent="0.25">
      <c r="A186" s="4" t="s">
        <v>254</v>
      </c>
      <c r="B186" s="4" t="s">
        <v>255</v>
      </c>
      <c r="C186" s="4" t="s">
        <v>344</v>
      </c>
      <c r="D186" s="4" t="s">
        <v>416</v>
      </c>
      <c r="E186" s="22">
        <v>43993</v>
      </c>
      <c r="F186" s="22">
        <v>44561</v>
      </c>
      <c r="G186" s="23">
        <v>2206.3375000000001</v>
      </c>
      <c r="H186" s="23">
        <f>G186*80%*75%</f>
        <v>1323.8025000000002</v>
      </c>
      <c r="I186" s="7" t="s">
        <v>256</v>
      </c>
      <c r="J186" s="7" t="s">
        <v>13</v>
      </c>
      <c r="K186" s="7">
        <v>1</v>
      </c>
      <c r="L186" s="4" t="s">
        <v>185</v>
      </c>
    </row>
    <row r="187" spans="1:12" ht="62" x14ac:dyDescent="0.25">
      <c r="A187" s="4" t="s">
        <v>335</v>
      </c>
      <c r="B187" s="4" t="s">
        <v>336</v>
      </c>
      <c r="C187" s="4" t="s">
        <v>200</v>
      </c>
      <c r="D187" s="4" t="s">
        <v>417</v>
      </c>
      <c r="E187" s="22">
        <v>43994</v>
      </c>
      <c r="F187" s="22">
        <v>44561</v>
      </c>
      <c r="G187" s="23">
        <v>1371.05</v>
      </c>
      <c r="H187" s="23">
        <f>G187*80%*75%</f>
        <v>822.62999999999988</v>
      </c>
      <c r="I187" s="7" t="s">
        <v>337</v>
      </c>
      <c r="J187" s="7" t="s">
        <v>13</v>
      </c>
      <c r="K187" s="7">
        <v>1</v>
      </c>
      <c r="L187" s="4" t="s">
        <v>185</v>
      </c>
    </row>
    <row r="188" spans="1:12" ht="62" x14ac:dyDescent="0.25">
      <c r="A188" s="4" t="s">
        <v>335</v>
      </c>
      <c r="B188" s="4" t="s">
        <v>336</v>
      </c>
      <c r="C188" s="4" t="s">
        <v>344</v>
      </c>
      <c r="D188" s="4" t="s">
        <v>416</v>
      </c>
      <c r="E188" s="22">
        <v>43994</v>
      </c>
      <c r="F188" s="22">
        <v>44561</v>
      </c>
      <c r="G188" s="23">
        <v>1146.2250000000001</v>
      </c>
      <c r="H188" s="23">
        <f>G188*80%*75%</f>
        <v>687.73500000000013</v>
      </c>
      <c r="I188" s="7" t="s">
        <v>337</v>
      </c>
      <c r="J188" s="7" t="s">
        <v>13</v>
      </c>
      <c r="K188" s="7">
        <v>1</v>
      </c>
      <c r="L188" s="4" t="s">
        <v>185</v>
      </c>
    </row>
    <row r="189" spans="1:12" ht="62" x14ac:dyDescent="0.25">
      <c r="A189" s="4" t="s">
        <v>329</v>
      </c>
      <c r="B189" s="4" t="s">
        <v>330</v>
      </c>
      <c r="C189" s="4" t="s">
        <v>200</v>
      </c>
      <c r="D189" s="4" t="s">
        <v>417</v>
      </c>
      <c r="E189" s="22">
        <v>43994</v>
      </c>
      <c r="F189" s="22">
        <v>44561</v>
      </c>
      <c r="G189" s="23">
        <v>3553.3249999999994</v>
      </c>
      <c r="H189" s="23">
        <f t="shared" ref="H189:H190" si="31">G189*80%*75%</f>
        <v>2131.9949999999999</v>
      </c>
      <c r="I189" s="7" t="s">
        <v>331</v>
      </c>
      <c r="J189" s="7" t="s">
        <v>13</v>
      </c>
      <c r="K189" s="7">
        <v>1</v>
      </c>
      <c r="L189" s="4" t="s">
        <v>185</v>
      </c>
    </row>
    <row r="190" spans="1:12" ht="62" x14ac:dyDescent="0.25">
      <c r="A190" s="4" t="s">
        <v>332</v>
      </c>
      <c r="B190" s="4" t="s">
        <v>333</v>
      </c>
      <c r="C190" s="4" t="s">
        <v>200</v>
      </c>
      <c r="D190" s="4" t="s">
        <v>417</v>
      </c>
      <c r="E190" s="22">
        <v>43994</v>
      </c>
      <c r="F190" s="22">
        <v>44561</v>
      </c>
      <c r="G190" s="23">
        <v>1371.05</v>
      </c>
      <c r="H190" s="23">
        <f t="shared" si="31"/>
        <v>822.62999999999988</v>
      </c>
      <c r="I190" s="7" t="s">
        <v>334</v>
      </c>
      <c r="J190" s="7" t="s">
        <v>13</v>
      </c>
      <c r="K190" s="7">
        <v>1</v>
      </c>
      <c r="L190" s="4" t="s">
        <v>185</v>
      </c>
    </row>
    <row r="191" spans="1:12" ht="62" x14ac:dyDescent="0.25">
      <c r="A191" s="4" t="s">
        <v>246</v>
      </c>
      <c r="B191" s="4" t="s">
        <v>247</v>
      </c>
      <c r="C191" s="4" t="s">
        <v>344</v>
      </c>
      <c r="D191" s="4" t="s">
        <v>416</v>
      </c>
      <c r="E191" s="22">
        <v>43994</v>
      </c>
      <c r="F191" s="22">
        <v>44561</v>
      </c>
      <c r="G191" s="23">
        <v>6430.4000000000005</v>
      </c>
      <c r="H191" s="23">
        <f>G191*80%*75%</f>
        <v>3858.2400000000007</v>
      </c>
      <c r="I191" s="7" t="s">
        <v>248</v>
      </c>
      <c r="J191" s="7" t="s">
        <v>13</v>
      </c>
      <c r="K191" s="7">
        <v>1</v>
      </c>
      <c r="L191" s="4" t="s">
        <v>185</v>
      </c>
    </row>
    <row r="192" spans="1:12" ht="62" x14ac:dyDescent="0.25">
      <c r="A192" s="4" t="s">
        <v>338</v>
      </c>
      <c r="B192" s="4" t="s">
        <v>339</v>
      </c>
      <c r="C192" s="4" t="s">
        <v>200</v>
      </c>
      <c r="D192" s="4" t="s">
        <v>417</v>
      </c>
      <c r="E192" s="22">
        <v>44069</v>
      </c>
      <c r="F192" s="22">
        <v>44561</v>
      </c>
      <c r="G192" s="23">
        <v>9686.3250000000007</v>
      </c>
      <c r="H192" s="23">
        <f>G192*80%*75%</f>
        <v>5811.795000000001</v>
      </c>
      <c r="I192" s="7" t="s">
        <v>340</v>
      </c>
      <c r="J192" s="7" t="s">
        <v>13</v>
      </c>
      <c r="K192" s="7">
        <v>1</v>
      </c>
      <c r="L192" s="4" t="s">
        <v>185</v>
      </c>
    </row>
    <row r="193" spans="1:12" ht="62" x14ac:dyDescent="0.25">
      <c r="A193" s="4" t="s">
        <v>421</v>
      </c>
      <c r="B193" s="4" t="s">
        <v>422</v>
      </c>
      <c r="C193" s="4" t="s">
        <v>344</v>
      </c>
      <c r="D193" s="4" t="s">
        <v>416</v>
      </c>
      <c r="E193" s="22">
        <v>44089</v>
      </c>
      <c r="F193" s="22">
        <v>44196</v>
      </c>
      <c r="G193" s="24">
        <v>2158.8749999999995</v>
      </c>
      <c r="H193" s="24">
        <v>1295.33</v>
      </c>
      <c r="I193" s="7" t="s">
        <v>423</v>
      </c>
      <c r="J193" s="7" t="s">
        <v>13</v>
      </c>
      <c r="K193" s="7">
        <v>1</v>
      </c>
      <c r="L193" s="4" t="s">
        <v>185</v>
      </c>
    </row>
    <row r="194" spans="1:12" ht="62" x14ac:dyDescent="0.25">
      <c r="A194" s="4" t="s">
        <v>284</v>
      </c>
      <c r="B194" s="4" t="s">
        <v>424</v>
      </c>
      <c r="C194" s="4" t="s">
        <v>344</v>
      </c>
      <c r="D194" s="4" t="s">
        <v>416</v>
      </c>
      <c r="E194" s="22">
        <v>44069</v>
      </c>
      <c r="F194" s="22">
        <v>44196</v>
      </c>
      <c r="G194" s="24">
        <v>7512.625</v>
      </c>
      <c r="H194" s="24">
        <v>4507.58</v>
      </c>
      <c r="I194" s="7" t="s">
        <v>286</v>
      </c>
      <c r="J194" s="7" t="s">
        <v>13</v>
      </c>
      <c r="K194" s="7">
        <v>1</v>
      </c>
      <c r="L194" s="4" t="s">
        <v>185</v>
      </c>
    </row>
    <row r="195" spans="1:12" ht="62" x14ac:dyDescent="0.25">
      <c r="A195" s="4" t="s">
        <v>299</v>
      </c>
      <c r="B195" s="4" t="s">
        <v>300</v>
      </c>
      <c r="C195" s="4" t="s">
        <v>344</v>
      </c>
      <c r="D195" s="4" t="s">
        <v>416</v>
      </c>
      <c r="E195" s="22">
        <v>44096</v>
      </c>
      <c r="F195" s="22">
        <v>44196</v>
      </c>
      <c r="G195" s="24">
        <v>1160.2375</v>
      </c>
      <c r="H195" s="24">
        <v>696.14</v>
      </c>
      <c r="I195" s="7" t="s">
        <v>301</v>
      </c>
      <c r="J195" s="7" t="s">
        <v>13</v>
      </c>
      <c r="K195" s="7">
        <v>1</v>
      </c>
      <c r="L195" s="4" t="s">
        <v>185</v>
      </c>
    </row>
    <row r="196" spans="1:12" ht="62" x14ac:dyDescent="0.25">
      <c r="A196" s="4" t="s">
        <v>332</v>
      </c>
      <c r="B196" s="4" t="s">
        <v>333</v>
      </c>
      <c r="C196" s="4" t="s">
        <v>344</v>
      </c>
      <c r="D196" s="4" t="s">
        <v>416</v>
      </c>
      <c r="E196" s="22">
        <v>44091</v>
      </c>
      <c r="F196" s="22">
        <v>44196</v>
      </c>
      <c r="G196" s="24">
        <v>1093.875</v>
      </c>
      <c r="H196" s="24">
        <v>656.33</v>
      </c>
      <c r="I196" s="7" t="s">
        <v>334</v>
      </c>
      <c r="J196" s="7" t="s">
        <v>13</v>
      </c>
      <c r="K196" s="7">
        <v>1</v>
      </c>
      <c r="L196" s="4" t="s">
        <v>185</v>
      </c>
    </row>
    <row r="197" spans="1:12" ht="62" x14ac:dyDescent="0.25">
      <c r="A197" s="4" t="s">
        <v>425</v>
      </c>
      <c r="B197" s="4" t="s">
        <v>426</v>
      </c>
      <c r="C197" s="4" t="s">
        <v>344</v>
      </c>
      <c r="D197" s="4" t="s">
        <v>416</v>
      </c>
      <c r="E197" s="22">
        <v>43900</v>
      </c>
      <c r="F197" s="22">
        <v>44196</v>
      </c>
      <c r="G197" s="24">
        <v>3454.1125000000002</v>
      </c>
      <c r="H197" s="24">
        <v>2072.4699999999998</v>
      </c>
      <c r="I197" s="7" t="s">
        <v>355</v>
      </c>
      <c r="J197" s="7" t="s">
        <v>13</v>
      </c>
      <c r="K197" s="7">
        <v>1</v>
      </c>
      <c r="L197" s="4" t="s">
        <v>185</v>
      </c>
    </row>
    <row r="198" spans="1:12" ht="62" x14ac:dyDescent="0.25">
      <c r="A198" s="4" t="s">
        <v>243</v>
      </c>
      <c r="B198" s="4" t="s">
        <v>427</v>
      </c>
      <c r="C198" s="4" t="s">
        <v>344</v>
      </c>
      <c r="D198" s="4" t="s">
        <v>416</v>
      </c>
      <c r="E198" s="22">
        <v>43900</v>
      </c>
      <c r="F198" s="22">
        <v>44196</v>
      </c>
      <c r="G198" s="24">
        <v>1548.2375000000002</v>
      </c>
      <c r="H198" s="24">
        <v>928.94</v>
      </c>
      <c r="I198" s="7" t="s">
        <v>245</v>
      </c>
      <c r="J198" s="7" t="s">
        <v>13</v>
      </c>
      <c r="K198" s="7">
        <v>1</v>
      </c>
      <c r="L198" s="4" t="s">
        <v>185</v>
      </c>
    </row>
    <row r="199" spans="1:12" ht="62" x14ac:dyDescent="0.25">
      <c r="A199" s="4" t="s">
        <v>428</v>
      </c>
      <c r="B199" s="4" t="s">
        <v>247</v>
      </c>
      <c r="C199" s="4" t="s">
        <v>200</v>
      </c>
      <c r="D199" s="4" t="s">
        <v>417</v>
      </c>
      <c r="E199" s="22">
        <v>43900</v>
      </c>
      <c r="F199" s="22">
        <v>44196</v>
      </c>
      <c r="G199" s="24">
        <v>3451.4124999999999</v>
      </c>
      <c r="H199" s="24">
        <v>2070.85</v>
      </c>
      <c r="I199" s="7" t="s">
        <v>248</v>
      </c>
      <c r="J199" s="7" t="s">
        <v>13</v>
      </c>
      <c r="K199" s="7">
        <v>1</v>
      </c>
      <c r="L199" s="4" t="s">
        <v>185</v>
      </c>
    </row>
    <row r="200" spans="1:12" ht="96.65" customHeight="1" x14ac:dyDescent="0.25">
      <c r="A200" s="4" t="s">
        <v>9</v>
      </c>
      <c r="B200" s="4"/>
      <c r="C200" s="4" t="s">
        <v>435</v>
      </c>
      <c r="D200" s="4" t="s">
        <v>430</v>
      </c>
      <c r="E200" s="22">
        <v>43466</v>
      </c>
      <c r="F200" s="22">
        <v>43830</v>
      </c>
      <c r="G200" s="6">
        <v>10562.86</v>
      </c>
      <c r="H200" s="6">
        <v>7922.15</v>
      </c>
      <c r="I200" s="7" t="s">
        <v>12</v>
      </c>
      <c r="J200" s="7" t="s">
        <v>13</v>
      </c>
      <c r="K200" s="7">
        <v>4</v>
      </c>
      <c r="L200" s="4" t="s">
        <v>183</v>
      </c>
    </row>
    <row r="201" spans="1:12" ht="95.15" customHeight="1" x14ac:dyDescent="0.25">
      <c r="A201" s="4" t="s">
        <v>9</v>
      </c>
      <c r="B201" s="4"/>
      <c r="C201" s="4" t="s">
        <v>436</v>
      </c>
      <c r="D201" s="4" t="s">
        <v>429</v>
      </c>
      <c r="E201" s="22">
        <v>44158</v>
      </c>
      <c r="F201" s="22">
        <v>45016</v>
      </c>
      <c r="G201" s="15">
        <v>68553</v>
      </c>
      <c r="H201" s="15">
        <v>49164.75</v>
      </c>
      <c r="I201" s="7" t="s">
        <v>12</v>
      </c>
      <c r="J201" s="7" t="s">
        <v>13</v>
      </c>
      <c r="K201" s="7">
        <v>4</v>
      </c>
      <c r="L201" s="4" t="s">
        <v>183</v>
      </c>
    </row>
    <row r="202" spans="1:12" ht="97" customHeight="1" x14ac:dyDescent="0.25">
      <c r="A202" s="4" t="s">
        <v>9</v>
      </c>
      <c r="B202" s="4"/>
      <c r="C202" s="4" t="s">
        <v>437</v>
      </c>
      <c r="D202" s="4" t="s">
        <v>431</v>
      </c>
      <c r="E202" s="22">
        <v>44197</v>
      </c>
      <c r="F202" s="22">
        <v>44469</v>
      </c>
      <c r="G202" s="15">
        <v>44028</v>
      </c>
      <c r="H202" s="15">
        <v>27441.75</v>
      </c>
      <c r="I202" s="7" t="s">
        <v>12</v>
      </c>
      <c r="J202" s="7" t="s">
        <v>13</v>
      </c>
      <c r="K202" s="7">
        <v>4</v>
      </c>
      <c r="L202" s="4" t="s">
        <v>183</v>
      </c>
    </row>
    <row r="203" spans="1:12" ht="95.15" customHeight="1" x14ac:dyDescent="0.25">
      <c r="A203" s="4" t="s">
        <v>9</v>
      </c>
      <c r="B203" s="4"/>
      <c r="C203" s="4" t="s">
        <v>438</v>
      </c>
      <c r="D203" s="4" t="s">
        <v>432</v>
      </c>
      <c r="E203" s="22">
        <v>44270</v>
      </c>
      <c r="F203" s="22">
        <v>45016</v>
      </c>
      <c r="G203" s="15">
        <v>158039.54999999999</v>
      </c>
      <c r="H203" s="15">
        <v>27000</v>
      </c>
      <c r="I203" s="7" t="s">
        <v>12</v>
      </c>
      <c r="J203" s="7" t="s">
        <v>13</v>
      </c>
      <c r="K203" s="7">
        <v>4</v>
      </c>
      <c r="L203" s="4" t="s">
        <v>183</v>
      </c>
    </row>
    <row r="204" spans="1:12" ht="98.5" customHeight="1" x14ac:dyDescent="0.25">
      <c r="A204" s="4" t="s">
        <v>9</v>
      </c>
      <c r="B204" s="4"/>
      <c r="C204" s="4" t="s">
        <v>439</v>
      </c>
      <c r="D204" s="4" t="s">
        <v>499</v>
      </c>
      <c r="E204" s="22">
        <v>44228</v>
      </c>
      <c r="F204" s="22">
        <v>45016</v>
      </c>
      <c r="G204" s="15">
        <v>24548</v>
      </c>
      <c r="H204" s="15">
        <v>18411</v>
      </c>
      <c r="I204" s="7" t="s">
        <v>12</v>
      </c>
      <c r="J204" s="7" t="s">
        <v>13</v>
      </c>
      <c r="K204" s="7">
        <v>4</v>
      </c>
      <c r="L204" s="4" t="s">
        <v>183</v>
      </c>
    </row>
    <row r="205" spans="1:12" ht="95.15" customHeight="1" x14ac:dyDescent="0.25">
      <c r="A205" s="4" t="s">
        <v>9</v>
      </c>
      <c r="B205" s="4"/>
      <c r="C205" s="4" t="s">
        <v>440</v>
      </c>
      <c r="D205" s="4" t="s">
        <v>433</v>
      </c>
      <c r="E205" s="22">
        <v>44154</v>
      </c>
      <c r="F205" s="22">
        <v>44834</v>
      </c>
      <c r="G205" s="15">
        <v>14822.83</v>
      </c>
      <c r="H205" s="15">
        <v>11117.25</v>
      </c>
      <c r="I205" s="7" t="s">
        <v>12</v>
      </c>
      <c r="J205" s="7" t="s">
        <v>13</v>
      </c>
      <c r="K205" s="7">
        <v>4</v>
      </c>
      <c r="L205" s="4" t="s">
        <v>183</v>
      </c>
    </row>
    <row r="206" spans="1:12" ht="97" customHeight="1" x14ac:dyDescent="0.25">
      <c r="A206" s="4" t="s">
        <v>9</v>
      </c>
      <c r="B206" s="4"/>
      <c r="C206" s="4" t="s">
        <v>441</v>
      </c>
      <c r="D206" s="4" t="s">
        <v>434</v>
      </c>
      <c r="E206" s="22">
        <v>44154</v>
      </c>
      <c r="F206" s="22">
        <v>44865</v>
      </c>
      <c r="G206" s="15">
        <v>26869</v>
      </c>
      <c r="H206" s="15">
        <v>20151.75</v>
      </c>
      <c r="I206" s="7" t="s">
        <v>12</v>
      </c>
      <c r="J206" s="7" t="s">
        <v>13</v>
      </c>
      <c r="K206" s="7">
        <v>4</v>
      </c>
      <c r="L206" s="4" t="s">
        <v>183</v>
      </c>
    </row>
    <row r="207" spans="1:12" ht="96.65" customHeight="1" x14ac:dyDescent="0.25">
      <c r="A207" s="4" t="s">
        <v>22</v>
      </c>
      <c r="B207" s="4"/>
      <c r="C207" s="4" t="s">
        <v>450</v>
      </c>
      <c r="D207" s="4" t="s">
        <v>452</v>
      </c>
      <c r="E207" s="22">
        <v>44183</v>
      </c>
      <c r="F207" s="22">
        <v>44500</v>
      </c>
      <c r="G207" s="6">
        <v>268000</v>
      </c>
      <c r="H207" s="6">
        <v>97271.03</v>
      </c>
      <c r="I207" s="7" t="s">
        <v>511</v>
      </c>
      <c r="J207" s="7" t="s">
        <v>13</v>
      </c>
      <c r="K207" s="7">
        <v>4</v>
      </c>
      <c r="L207" s="4" t="s">
        <v>183</v>
      </c>
    </row>
    <row r="208" spans="1:12" ht="97" customHeight="1" x14ac:dyDescent="0.25">
      <c r="A208" s="4" t="s">
        <v>22</v>
      </c>
      <c r="B208" s="4"/>
      <c r="C208" s="4" t="s">
        <v>451</v>
      </c>
      <c r="D208" s="4" t="s">
        <v>453</v>
      </c>
      <c r="E208" s="22">
        <v>44209</v>
      </c>
      <c r="F208" s="22">
        <v>44742</v>
      </c>
      <c r="G208" s="6">
        <v>27868</v>
      </c>
      <c r="H208" s="6">
        <v>20901</v>
      </c>
      <c r="I208" s="7" t="s">
        <v>511</v>
      </c>
      <c r="J208" s="7" t="s">
        <v>13</v>
      </c>
      <c r="K208" s="7">
        <v>4</v>
      </c>
      <c r="L208" s="4" t="s">
        <v>183</v>
      </c>
    </row>
    <row r="209" spans="1:12" ht="95.5" customHeight="1" x14ac:dyDescent="0.25">
      <c r="A209" s="18" t="s">
        <v>18</v>
      </c>
      <c r="B209" s="4"/>
      <c r="C209" s="18" t="s">
        <v>442</v>
      </c>
      <c r="D209" s="25" t="s">
        <v>447</v>
      </c>
      <c r="E209" s="26">
        <v>44378</v>
      </c>
      <c r="F209" s="26">
        <v>44592</v>
      </c>
      <c r="G209" s="6">
        <v>84740</v>
      </c>
      <c r="H209" s="6">
        <v>63555</v>
      </c>
      <c r="I209" s="21" t="s">
        <v>20</v>
      </c>
      <c r="J209" s="21" t="s">
        <v>13</v>
      </c>
      <c r="K209" s="21">
        <v>4</v>
      </c>
      <c r="L209" s="18" t="s">
        <v>183</v>
      </c>
    </row>
    <row r="210" spans="1:12" ht="95.5" customHeight="1" x14ac:dyDescent="0.25">
      <c r="A210" s="4" t="s">
        <v>18</v>
      </c>
      <c r="B210" s="4"/>
      <c r="C210" s="4" t="s">
        <v>443</v>
      </c>
      <c r="D210" s="27" t="s">
        <v>497</v>
      </c>
      <c r="E210" s="22">
        <v>44228</v>
      </c>
      <c r="F210" s="22">
        <v>44650</v>
      </c>
      <c r="G210" s="6">
        <v>81017.399999999994</v>
      </c>
      <c r="H210" s="6">
        <v>60763.05</v>
      </c>
      <c r="I210" s="7" t="s">
        <v>20</v>
      </c>
      <c r="J210" s="7" t="s">
        <v>13</v>
      </c>
      <c r="K210" s="7">
        <v>4</v>
      </c>
      <c r="L210" s="4" t="s">
        <v>183</v>
      </c>
    </row>
    <row r="211" spans="1:12" ht="93.65" customHeight="1" x14ac:dyDescent="0.25">
      <c r="A211" s="4" t="s">
        <v>18</v>
      </c>
      <c r="B211" s="4"/>
      <c r="C211" s="4" t="s">
        <v>444</v>
      </c>
      <c r="D211" s="4" t="s">
        <v>448</v>
      </c>
      <c r="E211" s="22">
        <v>44287</v>
      </c>
      <c r="F211" s="22">
        <v>44347</v>
      </c>
      <c r="G211" s="6">
        <v>29172.560000000001</v>
      </c>
      <c r="H211" s="6">
        <v>21879.75</v>
      </c>
      <c r="I211" s="7" t="s">
        <v>20</v>
      </c>
      <c r="J211" s="7" t="s">
        <v>13</v>
      </c>
      <c r="K211" s="7">
        <v>4</v>
      </c>
      <c r="L211" s="4" t="s">
        <v>183</v>
      </c>
    </row>
    <row r="212" spans="1:12" ht="95.5" customHeight="1" x14ac:dyDescent="0.25">
      <c r="A212" s="4" t="s">
        <v>18</v>
      </c>
      <c r="B212" s="4"/>
      <c r="C212" s="4" t="s">
        <v>445</v>
      </c>
      <c r="D212" s="4" t="s">
        <v>449</v>
      </c>
      <c r="E212" s="22">
        <v>44357</v>
      </c>
      <c r="F212" s="22">
        <v>44742</v>
      </c>
      <c r="G212" s="6">
        <v>31457.4</v>
      </c>
      <c r="H212" s="6">
        <v>23593.05</v>
      </c>
      <c r="I212" s="7" t="s">
        <v>20</v>
      </c>
      <c r="J212" s="7" t="s">
        <v>13</v>
      </c>
      <c r="K212" s="7">
        <v>4</v>
      </c>
      <c r="L212" s="4" t="s">
        <v>183</v>
      </c>
    </row>
    <row r="213" spans="1:12" ht="95.15" customHeight="1" x14ac:dyDescent="0.25">
      <c r="A213" s="28" t="s">
        <v>18</v>
      </c>
      <c r="B213" s="4"/>
      <c r="C213" s="28" t="s">
        <v>446</v>
      </c>
      <c r="D213" s="28" t="s">
        <v>498</v>
      </c>
      <c r="E213" s="29">
        <v>44442</v>
      </c>
      <c r="F213" s="29">
        <v>44834</v>
      </c>
      <c r="G213" s="6">
        <v>23061.93</v>
      </c>
      <c r="H213" s="6">
        <v>17296.45</v>
      </c>
      <c r="I213" s="7" t="s">
        <v>20</v>
      </c>
      <c r="J213" s="7" t="s">
        <v>13</v>
      </c>
      <c r="K213" s="7">
        <v>4</v>
      </c>
      <c r="L213" s="28" t="s">
        <v>183</v>
      </c>
    </row>
    <row r="214" spans="1:12" ht="96.65" customHeight="1" x14ac:dyDescent="0.25">
      <c r="A214" s="4" t="s">
        <v>9</v>
      </c>
      <c r="B214" s="4"/>
      <c r="C214" s="4" t="s">
        <v>464</v>
      </c>
      <c r="D214" s="4" t="s">
        <v>463</v>
      </c>
      <c r="E214" s="22">
        <v>44251</v>
      </c>
      <c r="F214" s="22">
        <v>44880</v>
      </c>
      <c r="G214" s="15">
        <v>5562.5</v>
      </c>
      <c r="H214" s="15">
        <v>4171.88</v>
      </c>
      <c r="I214" s="7" t="s">
        <v>12</v>
      </c>
      <c r="J214" s="7" t="s">
        <v>13</v>
      </c>
      <c r="K214" s="7">
        <v>4</v>
      </c>
      <c r="L214" s="4" t="s">
        <v>183</v>
      </c>
    </row>
    <row r="215" spans="1:12" ht="62" x14ac:dyDescent="0.25">
      <c r="A215" s="30" t="s">
        <v>469</v>
      </c>
      <c r="B215" s="4"/>
      <c r="C215" s="4" t="s">
        <v>466</v>
      </c>
      <c r="D215" s="4" t="s">
        <v>472</v>
      </c>
      <c r="E215" s="22">
        <v>44371</v>
      </c>
      <c r="F215" s="22">
        <v>45107</v>
      </c>
      <c r="G215" s="15">
        <v>160000</v>
      </c>
      <c r="H215" s="15">
        <v>56250</v>
      </c>
      <c r="I215" s="7" t="s">
        <v>470</v>
      </c>
      <c r="J215" s="7" t="s">
        <v>13</v>
      </c>
      <c r="K215" s="7">
        <v>5</v>
      </c>
      <c r="L215" s="4" t="s">
        <v>195</v>
      </c>
    </row>
    <row r="216" spans="1:12" ht="124" x14ac:dyDescent="0.25">
      <c r="A216" s="4" t="s">
        <v>465</v>
      </c>
      <c r="B216" s="4"/>
      <c r="C216" s="4" t="s">
        <v>467</v>
      </c>
      <c r="D216" s="4" t="s">
        <v>493</v>
      </c>
      <c r="E216" s="22">
        <v>44301</v>
      </c>
      <c r="F216" s="22">
        <v>45107</v>
      </c>
      <c r="G216" s="15">
        <v>90000</v>
      </c>
      <c r="H216" s="15">
        <v>33750</v>
      </c>
      <c r="I216" s="7" t="s">
        <v>471</v>
      </c>
      <c r="J216" s="7" t="s">
        <v>13</v>
      </c>
      <c r="K216" s="7">
        <v>5</v>
      </c>
      <c r="L216" s="4" t="s">
        <v>195</v>
      </c>
    </row>
    <row r="217" spans="1:12" ht="224.15" customHeight="1" x14ac:dyDescent="0.25">
      <c r="A217" s="4" t="s">
        <v>52</v>
      </c>
      <c r="B217" s="4"/>
      <c r="C217" s="4" t="s">
        <v>468</v>
      </c>
      <c r="D217" s="4" t="s">
        <v>473</v>
      </c>
      <c r="E217" s="22">
        <v>44530</v>
      </c>
      <c r="F217" s="22">
        <v>45138</v>
      </c>
      <c r="G217" s="15">
        <v>71000</v>
      </c>
      <c r="H217" s="15">
        <v>26625</v>
      </c>
      <c r="I217" s="7" t="s">
        <v>474</v>
      </c>
      <c r="J217" s="7" t="s">
        <v>13</v>
      </c>
      <c r="K217" s="7">
        <v>5</v>
      </c>
      <c r="L217" s="4" t="s">
        <v>187</v>
      </c>
    </row>
    <row r="218" spans="1:12" ht="160.5" customHeight="1" x14ac:dyDescent="0.25">
      <c r="A218" s="4" t="s">
        <v>177</v>
      </c>
      <c r="B218" s="4"/>
      <c r="C218" s="4" t="s">
        <v>475</v>
      </c>
      <c r="D218" s="4" t="s">
        <v>557</v>
      </c>
      <c r="E218" s="22">
        <v>44308</v>
      </c>
      <c r="F218" s="22">
        <v>44681</v>
      </c>
      <c r="G218" s="15">
        <v>252000</v>
      </c>
      <c r="H218" s="15">
        <v>94500</v>
      </c>
      <c r="I218" s="7" t="s">
        <v>197</v>
      </c>
      <c r="J218" s="7" t="s">
        <v>13</v>
      </c>
      <c r="K218" s="7">
        <v>2</v>
      </c>
      <c r="L218" s="4" t="s">
        <v>191</v>
      </c>
    </row>
    <row r="219" spans="1:12" ht="252.65" customHeight="1" x14ac:dyDescent="0.25">
      <c r="A219" s="31" t="s">
        <v>41</v>
      </c>
      <c r="B219" s="4"/>
      <c r="C219" s="31" t="s">
        <v>476</v>
      </c>
      <c r="D219" s="4" t="s">
        <v>477</v>
      </c>
      <c r="E219" s="22">
        <v>44348</v>
      </c>
      <c r="F219" s="22">
        <v>45107</v>
      </c>
      <c r="G219" s="15">
        <v>210082</v>
      </c>
      <c r="H219" s="15">
        <v>157561.5</v>
      </c>
      <c r="I219" s="32" t="s">
        <v>43</v>
      </c>
      <c r="J219" s="7" t="s">
        <v>13</v>
      </c>
      <c r="K219" s="7">
        <v>2</v>
      </c>
      <c r="L219" s="31" t="s">
        <v>189</v>
      </c>
    </row>
    <row r="220" spans="1:12" ht="283" customHeight="1" x14ac:dyDescent="0.25">
      <c r="A220" s="4" t="s">
        <v>52</v>
      </c>
      <c r="B220" s="4"/>
      <c r="C220" s="31" t="s">
        <v>478</v>
      </c>
      <c r="D220" s="4" t="s">
        <v>479</v>
      </c>
      <c r="E220" s="22">
        <v>44530</v>
      </c>
      <c r="F220" s="22">
        <v>44895</v>
      </c>
      <c r="G220" s="15">
        <v>130000</v>
      </c>
      <c r="H220" s="15">
        <v>48750</v>
      </c>
      <c r="I220" s="7" t="s">
        <v>46</v>
      </c>
      <c r="J220" s="7" t="s">
        <v>13</v>
      </c>
      <c r="K220" s="7">
        <v>2</v>
      </c>
      <c r="L220" s="31" t="s">
        <v>189</v>
      </c>
    </row>
    <row r="221" spans="1:12" ht="175.5" customHeight="1" x14ac:dyDescent="0.25">
      <c r="A221" s="4" t="s">
        <v>480</v>
      </c>
      <c r="B221" s="4"/>
      <c r="C221" s="31" t="s">
        <v>481</v>
      </c>
      <c r="D221" s="4" t="s">
        <v>558</v>
      </c>
      <c r="E221" s="22">
        <v>44581</v>
      </c>
      <c r="F221" s="22">
        <v>45107</v>
      </c>
      <c r="G221" s="15">
        <v>300000</v>
      </c>
      <c r="H221" s="15">
        <v>225000</v>
      </c>
      <c r="I221" s="7" t="s">
        <v>482</v>
      </c>
      <c r="J221" s="7" t="s">
        <v>13</v>
      </c>
      <c r="K221" s="7">
        <v>2</v>
      </c>
      <c r="L221" s="31" t="s">
        <v>191</v>
      </c>
    </row>
    <row r="222" spans="1:12" ht="334.5" customHeight="1" x14ac:dyDescent="0.25">
      <c r="A222" s="4" t="s">
        <v>70</v>
      </c>
      <c r="B222" s="4"/>
      <c r="C222" s="31" t="s">
        <v>483</v>
      </c>
      <c r="D222" s="4" t="s">
        <v>496</v>
      </c>
      <c r="E222" s="22">
        <v>44409</v>
      </c>
      <c r="F222" s="22">
        <v>45077</v>
      </c>
      <c r="G222" s="15">
        <v>360904</v>
      </c>
      <c r="H222" s="15">
        <v>270678</v>
      </c>
      <c r="I222" s="7" t="s">
        <v>484</v>
      </c>
      <c r="J222" s="7" t="s">
        <v>13</v>
      </c>
      <c r="K222" s="7">
        <v>2</v>
      </c>
      <c r="L222" s="31" t="s">
        <v>193</v>
      </c>
    </row>
    <row r="223" spans="1:12" ht="62" x14ac:dyDescent="0.25">
      <c r="A223" s="4" t="s">
        <v>32</v>
      </c>
      <c r="B223" s="4"/>
      <c r="C223" s="4" t="s">
        <v>485</v>
      </c>
      <c r="D223" s="4" t="s">
        <v>495</v>
      </c>
      <c r="E223" s="22">
        <v>44322</v>
      </c>
      <c r="F223" s="22">
        <v>44773</v>
      </c>
      <c r="G223" s="15">
        <v>22500</v>
      </c>
      <c r="H223" s="15">
        <v>13500</v>
      </c>
      <c r="I223" s="32" t="s">
        <v>33</v>
      </c>
      <c r="J223" s="7" t="s">
        <v>13</v>
      </c>
      <c r="K223" s="7">
        <v>1</v>
      </c>
      <c r="L223" s="31" t="s">
        <v>185</v>
      </c>
    </row>
    <row r="224" spans="1:12" ht="257.14999999999998" customHeight="1" x14ac:dyDescent="0.25">
      <c r="A224" s="31" t="s">
        <v>70</v>
      </c>
      <c r="B224" s="4"/>
      <c r="C224" s="31" t="s">
        <v>487</v>
      </c>
      <c r="D224" s="4" t="s">
        <v>486</v>
      </c>
      <c r="E224" s="22">
        <v>44322</v>
      </c>
      <c r="F224" s="22">
        <v>44773</v>
      </c>
      <c r="G224" s="15">
        <v>100000</v>
      </c>
      <c r="H224" s="15">
        <v>75000</v>
      </c>
      <c r="I224" s="32" t="s">
        <v>73</v>
      </c>
      <c r="J224" s="7" t="s">
        <v>13</v>
      </c>
      <c r="K224" s="7">
        <v>1</v>
      </c>
      <c r="L224" s="31" t="s">
        <v>196</v>
      </c>
    </row>
    <row r="225" spans="1:12" ht="95.15" customHeight="1" x14ac:dyDescent="0.25">
      <c r="A225" s="31" t="s">
        <v>61</v>
      </c>
      <c r="B225" s="4"/>
      <c r="C225" s="31" t="s">
        <v>488</v>
      </c>
      <c r="D225" s="31" t="s">
        <v>489</v>
      </c>
      <c r="E225" s="5">
        <v>44526</v>
      </c>
      <c r="F225" s="5">
        <v>45107</v>
      </c>
      <c r="G225" s="6">
        <v>332246</v>
      </c>
      <c r="H225" s="6">
        <v>249184.5</v>
      </c>
      <c r="I225" s="32" t="s">
        <v>64</v>
      </c>
      <c r="J225" s="7" t="s">
        <v>13</v>
      </c>
      <c r="K225" s="7">
        <v>1</v>
      </c>
      <c r="L225" s="31" t="s">
        <v>192</v>
      </c>
    </row>
    <row r="226" spans="1:12" ht="77.5" x14ac:dyDescent="0.25">
      <c r="A226" s="4" t="s">
        <v>512</v>
      </c>
      <c r="B226" s="31"/>
      <c r="C226" s="31" t="s">
        <v>515</v>
      </c>
      <c r="D226" s="31" t="s">
        <v>559</v>
      </c>
      <c r="E226" s="5">
        <v>44713</v>
      </c>
      <c r="F226" s="5">
        <v>44834</v>
      </c>
      <c r="G226" s="6">
        <v>5100</v>
      </c>
      <c r="H226" s="6">
        <v>3060</v>
      </c>
      <c r="I226" s="32" t="s">
        <v>523</v>
      </c>
      <c r="J226" s="7" t="s">
        <v>13</v>
      </c>
      <c r="K226" s="7">
        <v>1</v>
      </c>
      <c r="L226" s="31" t="s">
        <v>196</v>
      </c>
    </row>
    <row r="227" spans="1:12" ht="78" customHeight="1" x14ac:dyDescent="0.25">
      <c r="A227" s="4" t="s">
        <v>513</v>
      </c>
      <c r="B227" s="31"/>
      <c r="C227" s="31" t="s">
        <v>516</v>
      </c>
      <c r="D227" s="31" t="s">
        <v>521</v>
      </c>
      <c r="E227" s="5">
        <v>44652</v>
      </c>
      <c r="F227" s="5">
        <v>44773</v>
      </c>
      <c r="G227" s="6">
        <v>9000</v>
      </c>
      <c r="H227" s="6">
        <v>5400</v>
      </c>
      <c r="I227" s="32" t="s">
        <v>524</v>
      </c>
      <c r="J227" s="7" t="s">
        <v>13</v>
      </c>
      <c r="K227" s="7">
        <v>1</v>
      </c>
      <c r="L227" s="31" t="s">
        <v>185</v>
      </c>
    </row>
    <row r="228" spans="1:12" ht="285.64999999999998" customHeight="1" x14ac:dyDescent="0.25">
      <c r="A228" s="4" t="s">
        <v>27</v>
      </c>
      <c r="B228" s="31"/>
      <c r="C228" s="31" t="s">
        <v>517</v>
      </c>
      <c r="D228" s="4" t="s">
        <v>560</v>
      </c>
      <c r="E228" s="5">
        <v>44712</v>
      </c>
      <c r="F228" s="5">
        <v>44926</v>
      </c>
      <c r="G228" s="6">
        <v>61500</v>
      </c>
      <c r="H228" s="6">
        <v>55350</v>
      </c>
      <c r="I228" s="32" t="s">
        <v>29</v>
      </c>
      <c r="J228" s="7" t="s">
        <v>13</v>
      </c>
      <c r="K228" s="7">
        <v>3</v>
      </c>
      <c r="L228" s="31" t="s">
        <v>194</v>
      </c>
    </row>
    <row r="229" spans="1:12" ht="64" customHeight="1" x14ac:dyDescent="0.25">
      <c r="A229" s="4" t="s">
        <v>512</v>
      </c>
      <c r="B229" s="31"/>
      <c r="C229" s="31" t="s">
        <v>518</v>
      </c>
      <c r="D229" s="31" t="s">
        <v>561</v>
      </c>
      <c r="E229" s="5">
        <v>44767</v>
      </c>
      <c r="F229" s="5">
        <v>44804</v>
      </c>
      <c r="G229" s="6">
        <v>7274</v>
      </c>
      <c r="H229" s="6">
        <v>4364.25</v>
      </c>
      <c r="I229" s="32" t="s">
        <v>523</v>
      </c>
      <c r="J229" s="7" t="s">
        <v>13</v>
      </c>
      <c r="K229" s="7">
        <v>1</v>
      </c>
      <c r="L229" s="31" t="s">
        <v>185</v>
      </c>
    </row>
    <row r="230" spans="1:12" ht="46.5" x14ac:dyDescent="0.25">
      <c r="A230" s="4" t="s">
        <v>514</v>
      </c>
      <c r="B230" s="31"/>
      <c r="C230" s="31" t="s">
        <v>519</v>
      </c>
      <c r="D230" s="31" t="s">
        <v>522</v>
      </c>
      <c r="E230" s="5">
        <v>44834</v>
      </c>
      <c r="F230" s="5">
        <v>45077</v>
      </c>
      <c r="G230" s="6">
        <v>169098</v>
      </c>
      <c r="H230" s="6">
        <v>126823.5</v>
      </c>
      <c r="I230" s="32" t="s">
        <v>525</v>
      </c>
      <c r="J230" s="7" t="s">
        <v>13</v>
      </c>
      <c r="K230" s="7">
        <v>2</v>
      </c>
      <c r="L230" s="31" t="s">
        <v>193</v>
      </c>
    </row>
    <row r="231" spans="1:12" ht="62" x14ac:dyDescent="0.25">
      <c r="A231" s="4" t="s">
        <v>419</v>
      </c>
      <c r="B231" s="31"/>
      <c r="C231" s="31" t="s">
        <v>520</v>
      </c>
      <c r="D231" s="31" t="s">
        <v>562</v>
      </c>
      <c r="E231" s="5">
        <v>44852</v>
      </c>
      <c r="F231" s="5">
        <v>45107</v>
      </c>
      <c r="G231" s="6">
        <v>170000</v>
      </c>
      <c r="H231" s="6">
        <v>63750</v>
      </c>
      <c r="I231" s="32" t="s">
        <v>526</v>
      </c>
      <c r="J231" s="7" t="s">
        <v>13</v>
      </c>
      <c r="K231" s="7">
        <v>5</v>
      </c>
      <c r="L231" s="31" t="s">
        <v>195</v>
      </c>
    </row>
    <row r="232" spans="1:12" ht="97" customHeight="1" x14ac:dyDescent="0.25">
      <c r="A232" s="4" t="s">
        <v>128</v>
      </c>
      <c r="B232" s="4"/>
      <c r="C232" s="4" t="s">
        <v>527</v>
      </c>
      <c r="D232" s="4" t="s">
        <v>530</v>
      </c>
      <c r="E232" s="22">
        <v>44530</v>
      </c>
      <c r="F232" s="22">
        <v>44742</v>
      </c>
      <c r="G232" s="15">
        <v>4550</v>
      </c>
      <c r="H232" s="15">
        <v>2730</v>
      </c>
      <c r="I232" s="7" t="s">
        <v>534</v>
      </c>
      <c r="J232" s="7" t="s">
        <v>13</v>
      </c>
      <c r="K232" s="7">
        <v>4</v>
      </c>
      <c r="L232" s="4" t="s">
        <v>183</v>
      </c>
    </row>
    <row r="233" spans="1:12" ht="95.15" customHeight="1" x14ac:dyDescent="0.25">
      <c r="A233" s="4" t="s">
        <v>112</v>
      </c>
      <c r="B233" s="4"/>
      <c r="C233" s="4" t="s">
        <v>528</v>
      </c>
      <c r="D233" s="4" t="s">
        <v>531</v>
      </c>
      <c r="E233" s="22">
        <v>44530</v>
      </c>
      <c r="F233" s="22">
        <v>44742</v>
      </c>
      <c r="G233" s="15">
        <v>4500</v>
      </c>
      <c r="H233" s="15">
        <v>2700</v>
      </c>
      <c r="I233" s="7" t="s">
        <v>133</v>
      </c>
      <c r="J233" s="7" t="s">
        <v>13</v>
      </c>
      <c r="K233" s="7">
        <v>4</v>
      </c>
      <c r="L233" s="4" t="s">
        <v>183</v>
      </c>
    </row>
    <row r="234" spans="1:12" ht="98.15" customHeight="1" x14ac:dyDescent="0.25">
      <c r="A234" s="4" t="s">
        <v>533</v>
      </c>
      <c r="B234" s="4"/>
      <c r="C234" s="4" t="s">
        <v>529</v>
      </c>
      <c r="D234" s="4" t="s">
        <v>532</v>
      </c>
      <c r="E234" s="22">
        <v>44681</v>
      </c>
      <c r="F234" s="22">
        <v>45016</v>
      </c>
      <c r="G234" s="15">
        <v>12774.32</v>
      </c>
      <c r="H234" s="15">
        <v>5907</v>
      </c>
      <c r="I234" s="7" t="s">
        <v>535</v>
      </c>
      <c r="J234" s="7" t="s">
        <v>13</v>
      </c>
      <c r="K234" s="7">
        <v>4</v>
      </c>
      <c r="L234" s="4" t="s">
        <v>183</v>
      </c>
    </row>
    <row r="235" spans="1:12" ht="97" customHeight="1" x14ac:dyDescent="0.25">
      <c r="A235" s="4" t="s">
        <v>543</v>
      </c>
      <c r="B235" s="4"/>
      <c r="C235" s="4" t="s">
        <v>536</v>
      </c>
      <c r="D235" s="4" t="s">
        <v>546</v>
      </c>
      <c r="E235" s="22">
        <v>44648</v>
      </c>
      <c r="F235" s="22">
        <v>45107</v>
      </c>
      <c r="G235" s="15">
        <v>11750</v>
      </c>
      <c r="H235" s="15">
        <v>7050</v>
      </c>
      <c r="I235" s="7" t="s">
        <v>554</v>
      </c>
      <c r="J235" s="7" t="s">
        <v>13</v>
      </c>
      <c r="K235" s="7">
        <v>4</v>
      </c>
      <c r="L235" s="4" t="s">
        <v>183</v>
      </c>
    </row>
    <row r="236" spans="1:12" ht="95.5" customHeight="1" x14ac:dyDescent="0.25">
      <c r="A236" s="4" t="s">
        <v>545</v>
      </c>
      <c r="B236" s="4"/>
      <c r="C236" s="4" t="s">
        <v>537</v>
      </c>
      <c r="D236" s="4" t="s">
        <v>547</v>
      </c>
      <c r="E236" s="22">
        <v>44762</v>
      </c>
      <c r="F236" s="22">
        <v>45046</v>
      </c>
      <c r="G236" s="15">
        <v>49065</v>
      </c>
      <c r="H236" s="15">
        <v>18399.375</v>
      </c>
      <c r="I236" s="7" t="s">
        <v>553</v>
      </c>
      <c r="J236" s="7" t="s">
        <v>13</v>
      </c>
      <c r="K236" s="7">
        <v>4</v>
      </c>
      <c r="L236" s="4" t="s">
        <v>183</v>
      </c>
    </row>
    <row r="237" spans="1:12" ht="95.15" customHeight="1" x14ac:dyDescent="0.25">
      <c r="A237" s="4" t="s">
        <v>30</v>
      </c>
      <c r="B237" s="4"/>
      <c r="C237" s="4" t="s">
        <v>538</v>
      </c>
      <c r="D237" s="4" t="s">
        <v>548</v>
      </c>
      <c r="E237" s="22">
        <v>44652</v>
      </c>
      <c r="F237" s="22">
        <v>44926</v>
      </c>
      <c r="G237" s="15">
        <v>15000</v>
      </c>
      <c r="H237" s="15">
        <v>11250</v>
      </c>
      <c r="I237" s="15" t="s">
        <v>556</v>
      </c>
      <c r="J237" s="7" t="s">
        <v>13</v>
      </c>
      <c r="K237" s="7">
        <v>4</v>
      </c>
      <c r="L237" s="4" t="s">
        <v>183</v>
      </c>
    </row>
    <row r="238" spans="1:12" ht="95.15" customHeight="1" x14ac:dyDescent="0.25">
      <c r="A238" s="4" t="s">
        <v>544</v>
      </c>
      <c r="B238" s="4"/>
      <c r="C238" s="4" t="s">
        <v>539</v>
      </c>
      <c r="D238" s="4" t="s">
        <v>549</v>
      </c>
      <c r="E238" s="22">
        <v>44762</v>
      </c>
      <c r="F238" s="22">
        <v>45046</v>
      </c>
      <c r="G238" s="15">
        <v>74230</v>
      </c>
      <c r="H238" s="15">
        <v>55673</v>
      </c>
      <c r="I238" s="15" t="s">
        <v>555</v>
      </c>
      <c r="J238" s="7" t="s">
        <v>13</v>
      </c>
      <c r="K238" s="7">
        <v>4</v>
      </c>
      <c r="L238" s="4" t="s">
        <v>183</v>
      </c>
    </row>
    <row r="239" spans="1:12" ht="95.15" customHeight="1" x14ac:dyDescent="0.25">
      <c r="A239" s="4" t="s">
        <v>30</v>
      </c>
      <c r="B239" s="4"/>
      <c r="C239" s="4" t="s">
        <v>540</v>
      </c>
      <c r="D239" s="4" t="s">
        <v>550</v>
      </c>
      <c r="E239" s="22">
        <v>44634</v>
      </c>
      <c r="F239" s="22">
        <v>44742</v>
      </c>
      <c r="G239" s="15">
        <v>14100</v>
      </c>
      <c r="H239" s="15">
        <v>10575</v>
      </c>
      <c r="I239" s="15" t="s">
        <v>556</v>
      </c>
      <c r="J239" s="7" t="s">
        <v>13</v>
      </c>
      <c r="K239" s="7">
        <v>4</v>
      </c>
      <c r="L239" s="4" t="s">
        <v>183</v>
      </c>
    </row>
    <row r="240" spans="1:12" ht="96.65" customHeight="1" x14ac:dyDescent="0.25">
      <c r="A240" s="4" t="s">
        <v>30</v>
      </c>
      <c r="B240" s="4"/>
      <c r="C240" s="4" t="s">
        <v>541</v>
      </c>
      <c r="D240" s="4" t="s">
        <v>551</v>
      </c>
      <c r="E240" s="22">
        <v>44692</v>
      </c>
      <c r="F240" s="22">
        <v>45016</v>
      </c>
      <c r="G240" s="15">
        <v>9995</v>
      </c>
      <c r="H240" s="15">
        <v>7496</v>
      </c>
      <c r="I240" s="15" t="s">
        <v>556</v>
      </c>
      <c r="J240" s="7" t="s">
        <v>13</v>
      </c>
      <c r="K240" s="7">
        <v>4</v>
      </c>
      <c r="L240" s="4" t="s">
        <v>183</v>
      </c>
    </row>
    <row r="241" spans="1:12" ht="95.5" customHeight="1" x14ac:dyDescent="0.25">
      <c r="A241" s="4" t="s">
        <v>30</v>
      </c>
      <c r="B241" s="4"/>
      <c r="C241" s="4" t="s">
        <v>542</v>
      </c>
      <c r="D241" s="4" t="s">
        <v>552</v>
      </c>
      <c r="E241" s="22">
        <v>44860</v>
      </c>
      <c r="F241" s="22">
        <v>45107</v>
      </c>
      <c r="G241" s="15">
        <v>24999</v>
      </c>
      <c r="H241" s="15">
        <v>18749</v>
      </c>
      <c r="I241" s="15" t="s">
        <v>556</v>
      </c>
      <c r="J241" s="7" t="s">
        <v>13</v>
      </c>
      <c r="K241" s="7">
        <v>4</v>
      </c>
      <c r="L241" s="4" t="s">
        <v>183</v>
      </c>
    </row>
    <row r="242" spans="1:12" ht="93" x14ac:dyDescent="0.25">
      <c r="A242" s="33" t="s">
        <v>233</v>
      </c>
      <c r="B242" s="4" t="s">
        <v>225</v>
      </c>
      <c r="C242" s="33" t="s">
        <v>564</v>
      </c>
      <c r="D242" s="33" t="s">
        <v>565</v>
      </c>
      <c r="E242" s="34">
        <v>44888</v>
      </c>
      <c r="F242" s="34">
        <v>45016</v>
      </c>
      <c r="G242" s="35">
        <v>11558</v>
      </c>
      <c r="H242" s="36">
        <v>6934.8</v>
      </c>
      <c r="I242" s="37" t="s">
        <v>234</v>
      </c>
      <c r="J242" s="38" t="s">
        <v>13</v>
      </c>
      <c r="K242" s="38">
        <v>1</v>
      </c>
      <c r="L242" s="4" t="s">
        <v>185</v>
      </c>
    </row>
    <row r="243" spans="1:12" ht="123.75" customHeight="1" x14ac:dyDescent="0.25">
      <c r="A243" s="33" t="s">
        <v>566</v>
      </c>
      <c r="B243" s="33"/>
      <c r="C243" s="39" t="s">
        <v>567</v>
      </c>
      <c r="D243" s="33" t="s">
        <v>569</v>
      </c>
      <c r="E243" s="34">
        <v>44896</v>
      </c>
      <c r="F243" s="34">
        <v>45107</v>
      </c>
      <c r="G243" s="35">
        <v>21340</v>
      </c>
      <c r="H243" s="35">
        <v>12804</v>
      </c>
      <c r="I243" s="37" t="s">
        <v>568</v>
      </c>
      <c r="J243" s="38" t="s">
        <v>13</v>
      </c>
      <c r="K243" s="38">
        <v>1</v>
      </c>
      <c r="L243" s="4" t="s">
        <v>185</v>
      </c>
    </row>
    <row r="244" spans="1:12" ht="62" x14ac:dyDescent="0.25">
      <c r="A244" s="55" t="s">
        <v>570</v>
      </c>
      <c r="B244" s="33" t="s">
        <v>222</v>
      </c>
      <c r="C244" s="51" t="s">
        <v>582</v>
      </c>
      <c r="D244" s="51" t="s">
        <v>583</v>
      </c>
      <c r="E244" s="34">
        <v>44911</v>
      </c>
      <c r="F244" s="34">
        <v>45107</v>
      </c>
      <c r="G244" s="35">
        <v>3426</v>
      </c>
      <c r="H244" s="36">
        <v>2055.6</v>
      </c>
      <c r="I244" s="38" t="s">
        <v>223</v>
      </c>
      <c r="J244" s="38" t="s">
        <v>13</v>
      </c>
      <c r="K244" s="38">
        <v>1</v>
      </c>
      <c r="L244" s="4" t="s">
        <v>185</v>
      </c>
    </row>
    <row r="245" spans="1:12" ht="93" x14ac:dyDescent="0.25">
      <c r="A245" s="39" t="s">
        <v>571</v>
      </c>
      <c r="B245" s="37" t="s">
        <v>574</v>
      </c>
      <c r="C245" s="40" t="s">
        <v>572</v>
      </c>
      <c r="D245" s="33" t="s">
        <v>575</v>
      </c>
      <c r="E245" s="34">
        <v>44911</v>
      </c>
      <c r="F245" s="34">
        <v>45107</v>
      </c>
      <c r="G245" s="35">
        <v>9005</v>
      </c>
      <c r="H245" s="35">
        <v>5403</v>
      </c>
      <c r="I245" s="41" t="s">
        <v>573</v>
      </c>
      <c r="J245" s="38" t="s">
        <v>13</v>
      </c>
      <c r="K245" s="38">
        <v>1</v>
      </c>
      <c r="L245" s="4" t="s">
        <v>185</v>
      </c>
    </row>
    <row r="246" spans="1:12" ht="93" x14ac:dyDescent="0.25">
      <c r="A246" s="42" t="s">
        <v>576</v>
      </c>
      <c r="B246" s="43"/>
      <c r="C246" s="44" t="s">
        <v>577</v>
      </c>
      <c r="D246" s="52" t="s">
        <v>584</v>
      </c>
      <c r="E246" s="45">
        <v>44881</v>
      </c>
      <c r="F246" s="45">
        <v>45107</v>
      </c>
      <c r="G246" s="46">
        <v>6363</v>
      </c>
      <c r="H246" s="46">
        <v>3818</v>
      </c>
      <c r="I246" s="47" t="s">
        <v>578</v>
      </c>
      <c r="J246" s="48" t="s">
        <v>13</v>
      </c>
      <c r="K246" s="48">
        <v>5</v>
      </c>
      <c r="L246" s="49" t="s">
        <v>195</v>
      </c>
    </row>
    <row r="247" spans="1:12" s="56" customFormat="1" ht="139.5" x14ac:dyDescent="0.25">
      <c r="A247" s="54" t="s">
        <v>579</v>
      </c>
      <c r="B247" s="33"/>
      <c r="C247" s="33" t="s">
        <v>580</v>
      </c>
      <c r="D247" s="53" t="s">
        <v>585</v>
      </c>
      <c r="E247" s="34">
        <v>44896</v>
      </c>
      <c r="F247" s="34">
        <v>45107</v>
      </c>
      <c r="G247" s="35">
        <v>143934</v>
      </c>
      <c r="H247" s="35">
        <v>86360</v>
      </c>
      <c r="I247" s="37" t="s">
        <v>581</v>
      </c>
      <c r="J247" s="50" t="s">
        <v>13</v>
      </c>
      <c r="K247" s="38">
        <v>5</v>
      </c>
      <c r="L247" s="31" t="s">
        <v>195</v>
      </c>
    </row>
    <row r="248" spans="1:12" x14ac:dyDescent="0.25">
      <c r="C248" s="8"/>
      <c r="E248" s="9"/>
      <c r="F248" s="9"/>
      <c r="G248" s="10"/>
    </row>
  </sheetData>
  <autoFilter ref="A2:L247" xr:uid="{00000000-0001-0000-0000-000000000000}"/>
  <sortState xmlns:xlrd2="http://schemas.microsoft.com/office/spreadsheetml/2017/richdata2" ref="A3:L186">
    <sortCondition ref="E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62DAE3A82A36499D19913A4C6817CB" ma:contentTypeVersion="13" ma:contentTypeDescription="Create a new document." ma:contentTypeScope="" ma:versionID="8bc5b915627a796aa17f4400daf0e0cc">
  <xsd:schema xmlns:xsd="http://www.w3.org/2001/XMLSchema" xmlns:xs="http://www.w3.org/2001/XMLSchema" xmlns:p="http://schemas.microsoft.com/office/2006/metadata/properties" xmlns:ns3="ca04616a-a65b-4e7e-b60d-e93509ebd1e6" xmlns:ns4="f5ce6b8f-dcf4-4b70-8b8e-8ea793a7ba37" targetNamespace="http://schemas.microsoft.com/office/2006/metadata/properties" ma:root="true" ma:fieldsID="0e113387360ae1abb52f1129ab2b118e" ns3:_="" ns4:_="">
    <xsd:import namespace="ca04616a-a65b-4e7e-b60d-e93509ebd1e6"/>
    <xsd:import namespace="f5ce6b8f-dcf4-4b70-8b8e-8ea793a7ba3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4616a-a65b-4e7e-b60d-e93509ebd1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ce6b8f-dcf4-4b70-8b8e-8ea793a7ba3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FF3C5B18883D4E21973B57C2EEED7FD1" version="1.0.0">
  <systemFields>
    <field name="Objective-Id">
      <value order="0">A43784581</value>
    </field>
    <field name="Objective-Title">
      <value order="0">December 2022 - Transparency report</value>
    </field>
    <field name="Objective-Description">
      <value order="0"/>
    </field>
    <field name="Objective-CreationStamp">
      <value order="0">2023-01-24T13:28:09Z</value>
    </field>
    <field name="Objective-IsApproved">
      <value order="0">false</value>
    </field>
    <field name="Objective-IsPublished">
      <value order="0">true</value>
    </field>
    <field name="Objective-DatePublished">
      <value order="0">2023-01-24T13:58:54Z</value>
    </field>
    <field name="Objective-ModificationStamp">
      <value order="0">2023-01-24T13:59:25Z</value>
    </field>
    <field name="Objective-Owner">
      <value order="0">Edwards, John (CCRA - ERA - Rural Payments Wales)</value>
    </field>
    <field name="Objective-Path">
      <value order="0">Objective Global Folder:#Business File Plan:WG Organisational Groups:NEW - Post April 2022 - Climate Change &amp; Rural Affairs:Climate Change &amp; Rural Affairs (CCRA) - Rural Payments Wales:1 - Save:Rural Payments Wales:SMU - Actual Files:Scheme Management Unit:Rural Programmes - 2014-2020:EMFF 2014-2020 - Management:European Maritime Fisheries Fund (EMFF) - Publicity, transparency &amp; Website - 2014-2020</value>
    </field>
    <field name="Objective-Parent">
      <value order="0">European Maritime Fisheries Fund (EMFF) - Publicity, transparency &amp; Website - 2014-2020</value>
    </field>
    <field name="Objective-State">
      <value order="0">Published</value>
    </field>
    <field name="Objective-VersionId">
      <value order="0">vA83434062</value>
    </field>
    <field name="Objective-Version">
      <value order="0">1.0</value>
    </field>
    <field name="Objective-VersionNumber">
      <value order="0">2</value>
    </field>
    <field name="Objective-VersionComment">
      <value order="0"/>
    </field>
    <field name="Objective-FileNumber">
      <value order="0">qA1248456</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0F916157-161A-4564-8F75-3D4F6679E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4616a-a65b-4e7e-b60d-e93509ebd1e6"/>
    <ds:schemaRef ds:uri="f5ce6b8f-dcf4-4b70-8b8e-8ea793a7ba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D55BF9-E51B-4FB1-81F4-8E2E11B62977}">
  <ds:schemaRefs>
    <ds:schemaRef ds:uri="http://purl.org/dc/elements/1.1/"/>
    <ds:schemaRef ds:uri="http://schemas.microsoft.com/office/2006/metadata/properties"/>
    <ds:schemaRef ds:uri="f5ce6b8f-dcf4-4b70-8b8e-8ea793a7ba37"/>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ca04616a-a65b-4e7e-b60d-e93509ebd1e6"/>
    <ds:schemaRef ds:uri="http://www.w3.org/XML/1998/namespace"/>
    <ds:schemaRef ds:uri="http://purl.org/dc/dcmitype/"/>
  </ds:schemaRefs>
</ds:datastoreItem>
</file>

<file path=customXml/itemProps3.xml><?xml version="1.0" encoding="utf-8"?>
<ds:datastoreItem xmlns:ds="http://schemas.openxmlformats.org/officeDocument/2006/customXml" ds:itemID="{BD9133C0-B534-470C-97E2-926DBF0FCB2C}">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WilliamsJM</cp:lastModifiedBy>
  <dcterms:created xsi:type="dcterms:W3CDTF">2019-01-01T06:10:37Z</dcterms:created>
  <dcterms:modified xsi:type="dcterms:W3CDTF">2023-01-24T15:18:35Z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A43784581</vt:lpwstr>
  </property>
  <property fmtid="{D5CDD505-2E9C-101B-9397-08002B2CF9AE}" pid="4" name="Objective-Title">
    <vt:lpwstr>December 2022 - Transparency report</vt:lpwstr>
  </property>
  <property fmtid="{D5CDD505-2E9C-101B-9397-08002B2CF9AE}" pid="5" name="Objective-Description">
    <vt:lpwstr/>
  </property>
  <property fmtid="{D5CDD505-2E9C-101B-9397-08002B2CF9AE}" pid="6" name="Objective-CreationStamp">
    <vt:filetime>2023-01-24T13:28:30Z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2023-01-24T13:58:54Z</vt:filetime>
  </property>
  <property fmtid="{D5CDD505-2E9C-101B-9397-08002B2CF9AE}" pid="10" name="Objective-ModificationStamp">
    <vt:filetime>2023-01-24T13:59:25Z</vt:filetime>
  </property>
  <property fmtid="{D5CDD505-2E9C-101B-9397-08002B2CF9AE}" pid="11" name="Objective-Owner">
    <vt:lpwstr>Edwards, John (CCRA - ERA - Rural Payments Wales)</vt:lpwstr>
  </property>
  <property fmtid="{D5CDD505-2E9C-101B-9397-08002B2CF9AE}" pid="12" name="Objective-Path">
    <vt:lpwstr>Objective Global Folder:#Business File Plan:WG Organisational Groups:NEW - Post April 2022 - Climate Change &amp; Rural Affairs:Climate Change &amp; Rural Affairs (CCRA) - Rural Payments Wales:1 - Save:Rural Payments Wales:SMU - Actual Files:Scheme Management Unit:Rural Programmes - 2014-2020:EMFF 2014-2020 - Management:European Maritime Fisheries Fund (EMFF) - Publicity, transparency &amp; Website - 2014-2020:</vt:lpwstr>
  </property>
  <property fmtid="{D5CDD505-2E9C-101B-9397-08002B2CF9AE}" pid="13" name="Objective-Parent">
    <vt:lpwstr>European Maritime Fisheries Fund (EMFF) - Publicity, transparency &amp; Website - 2014-2020</vt:lpwstr>
  </property>
  <property fmtid="{D5CDD505-2E9C-101B-9397-08002B2CF9AE}" pid="14" name="Objective-State">
    <vt:lpwstr>Published</vt:lpwstr>
  </property>
  <property fmtid="{D5CDD505-2E9C-101B-9397-08002B2CF9AE}" pid="15" name="Objective-VersionId">
    <vt:lpwstr>vA83434062</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Language [system]">
    <vt:lpwstr>English (eng)</vt:lpwstr>
  </property>
  <property fmtid="{D5CDD505-2E9C-101B-9397-08002B2CF9AE}" pid="29" name="Objective-Date Acquired [system]">
    <vt:lpwstr/>
  </property>
  <property fmtid="{D5CDD505-2E9C-101B-9397-08002B2CF9AE}" pid="30" name="Objective-What to Keep [system]">
    <vt:lpwstr>No</vt:lpwstr>
  </property>
  <property fmtid="{D5CDD505-2E9C-101B-9397-08002B2CF9AE}" pid="31" name="Objective-Official Translation [system]">
    <vt:lpwstr/>
  </property>
  <property fmtid="{D5CDD505-2E9C-101B-9397-08002B2CF9AE}" pid="32" name="Objective-Connect Creator [system]">
    <vt:lpwstr/>
  </property>
  <property fmtid="{D5CDD505-2E9C-101B-9397-08002B2CF9AE}" pid="33" name="ContentTypeId">
    <vt:lpwstr>0x010100CC62DAE3A82A36499D19913A4C6817CB</vt:lpwstr>
  </property>
</Properties>
</file>