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1\2021-02-19\Final files\"/>
    </mc:Choice>
  </mc:AlternateContent>
  <xr:revisionPtr revIDLastSave="0" documentId="13_ncr:1_{E2CD2FA4-A78F-476F-B42D-371FF27AB937}" xr6:coauthVersionLast="46" xr6:coauthVersionMax="46" xr10:uidLastSave="{00000000-0000-0000-0000-000000000000}"/>
  <bookViews>
    <workbookView xWindow="-108" yWindow="-108" windowWidth="30936" windowHeight="16896" xr2:uid="{AF4E7C7C-E190-492A-987D-1C19C1E120FB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definedNames>
    <definedName name="CNRRounded">TableA1Hide!$B$132:$H$165</definedName>
    <definedName name="CNRRoundedHeader">TableA1Hide!$A$128</definedName>
    <definedName name="ContentsHead">Cynhwysion!$A$1</definedName>
    <definedName name="CRERounded">TableA1Hide!$B$48:$H$81</definedName>
    <definedName name="CRERoundedHeader">TableA1Hide!$A$44</definedName>
    <definedName name="CRHRounded">TableA1Hide!$B$90:$H$123</definedName>
    <definedName name="CRHRoundedHeader">TableA1Hide!$A$86</definedName>
    <definedName name="CTORounded">TableA1Hide!$B$6:$H$39</definedName>
    <definedName name="CTORoundedHeader">TableA1Hide!$A$2</definedName>
    <definedName name="DNRRounded">TableA2Hide!$B$136:$H$169</definedName>
    <definedName name="DNRRoundedHeader">TableA2Hide!$A$132</definedName>
    <definedName name="DRERounded">TableA2Hide!$B$50:$H$83</definedName>
    <definedName name="DRERoundedHeader">TableA2Hide!$A$46</definedName>
    <definedName name="DRHRounded">TableA2Hide!$B$92:$H$125</definedName>
    <definedName name="DRHRoundedHeader">TableA2Hide!$A$88</definedName>
    <definedName name="DTORounded">TableA2Hide!$B$6:$H$39</definedName>
    <definedName name="DTORoundedHeader">TableA2Hide!$A$2</definedName>
    <definedName name="EndRP">TableA1Hide!$S$2</definedName>
    <definedName name="fig2_1">SiartData!$A$3</definedName>
    <definedName name="Fig2_5">SiartData!#REF!</definedName>
    <definedName name="Fig2_6a">SiartData!#REF!</definedName>
    <definedName name="Fig2_6b">SiartData!#REF!</definedName>
    <definedName name="Fig2_7">SiartData!#REF!</definedName>
    <definedName name="Fig3_1">SiartData!#REF!</definedName>
    <definedName name="Fig3_2">SiartData!#REF!</definedName>
    <definedName name="Fig3_3">SiartData!#REF!</definedName>
    <definedName name="Fig4_1">SiartData!#REF!</definedName>
    <definedName name="Fig4_2">SiartData!#REF!</definedName>
    <definedName name="Fig4_3">SiartData!#REF!</definedName>
    <definedName name="Fig4_4">SiartData!#REF!</definedName>
    <definedName name="Fig5_1">SiartData!#REF!</definedName>
    <definedName name="Fig5_2">SiartData!#REF!</definedName>
    <definedName name="Fig6_1">SiartData!#REF!</definedName>
    <definedName name="Fig7_1">SiartData!#REF!</definedName>
    <definedName name="FigA1">SiartData!#REF!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Tabl5!$A$31</definedName>
    <definedName name="Table5Quarter">Tabl5!$B$6:$B$19</definedName>
    <definedName name="Table6">Tabl6!$A$2</definedName>
    <definedName name="Table6a">Tabl6a!$A$2</definedName>
    <definedName name="Table7">Tabl7!$A$2</definedName>
    <definedName name="TableA1DeleteColumns" localSheetId="12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TablA1!$B$6:$H$40</definedName>
    <definedName name="TableA2DeleteColumns" localSheetId="13">TablA2!$K:$Q</definedName>
    <definedName name="TableA2DeleteColumns">TableA2Hide!$K:$Q</definedName>
    <definedName name="TableA2FormulasFootnotes">TablA2!$B$42:$H$44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TablA2!$B$6:$H$40</definedName>
    <definedName name="TableCNR">TableA1Hide!$B$132:$H$165</definedName>
    <definedName name="TableCRE">TableA1Hide!$B$48:$H$81</definedName>
    <definedName name="TableCRH">TableA1Hide!$B$90:$H$123</definedName>
    <definedName name="TableCTO" localSheetId="12">TablA1!$B$6:$H$25</definedName>
    <definedName name="TableCTO">TableA1Hide!$B$6:$H$39</definedName>
    <definedName name="TableDNR">TableA2Hide!$B$136:$H$169</definedName>
    <definedName name="TableDRE">TableA2Hide!$B$50:$H$83</definedName>
    <definedName name="TableDRH">TableA2Hide!$B$92:$H$125</definedName>
    <definedName name="TableDTO" localSheetId="13">TablA2!$B$6:$H$31</definedName>
    <definedName name="TableDTO">TableA2Hide!$B$6:$H$39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5" l="1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A44" i="15"/>
  <c r="V10" i="15"/>
  <c r="B42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V4" i="14"/>
  <c r="H26" i="15"/>
  <c r="H8" i="15"/>
  <c r="H33" i="15"/>
  <c r="E14" i="15"/>
  <c r="E24" i="14"/>
  <c r="E13" i="14"/>
  <c r="G38" i="14"/>
  <c r="G26" i="14"/>
  <c r="G39" i="15"/>
  <c r="H13" i="15"/>
  <c r="E26" i="15"/>
  <c r="F29" i="15"/>
  <c r="F14" i="15"/>
  <c r="G17" i="15"/>
  <c r="F35" i="15"/>
  <c r="A2" i="15"/>
  <c r="D26" i="15"/>
  <c r="G30" i="15"/>
  <c r="G11" i="15"/>
  <c r="F17" i="15"/>
  <c r="E35" i="15"/>
  <c r="D37" i="15"/>
  <c r="G20" i="15"/>
  <c r="H27" i="15"/>
  <c r="G8" i="15"/>
  <c r="H33" i="14"/>
  <c r="F14" i="14"/>
  <c r="G29" i="14"/>
  <c r="E18" i="14"/>
  <c r="F17" i="14"/>
  <c r="D18" i="14"/>
  <c r="F38" i="14"/>
  <c r="D27" i="14"/>
  <c r="H7" i="14"/>
  <c r="G9" i="14"/>
  <c r="G7" i="14"/>
  <c r="H10" i="14"/>
  <c r="F11" i="14"/>
  <c r="H31" i="14"/>
  <c r="F20" i="14"/>
  <c r="E23" i="14"/>
  <c r="H24" i="14"/>
  <c r="G20" i="14"/>
  <c r="D18" i="15"/>
  <c r="G10" i="14"/>
  <c r="E23" i="15"/>
  <c r="F11" i="15"/>
  <c r="E32" i="15"/>
  <c r="F16" i="15"/>
  <c r="D17" i="15"/>
  <c r="D38" i="15"/>
  <c r="G34" i="15"/>
  <c r="H14" i="14"/>
  <c r="F24" i="14"/>
  <c r="F39" i="14"/>
  <c r="H8" i="14"/>
  <c r="G39" i="14"/>
  <c r="H32" i="14"/>
  <c r="F22" i="14"/>
  <c r="H30" i="14"/>
  <c r="G7" i="15"/>
  <c r="E11" i="15"/>
  <c r="F36" i="15"/>
  <c r="H25" i="15"/>
  <c r="D39" i="15"/>
  <c r="E16" i="14"/>
  <c r="E28" i="14"/>
  <c r="G14" i="14"/>
  <c r="E10" i="15"/>
  <c r="F18" i="15"/>
  <c r="G29" i="15"/>
  <c r="H6" i="15"/>
  <c r="D15" i="15"/>
  <c r="G27" i="15"/>
  <c r="D32" i="15"/>
  <c r="H15" i="15"/>
  <c r="H18" i="15"/>
  <c r="H36" i="15"/>
  <c r="D7" i="15"/>
  <c r="F27" i="15"/>
  <c r="E33" i="15"/>
  <c r="G15" i="15"/>
  <c r="G18" i="15"/>
  <c r="G36" i="15"/>
  <c r="F38" i="15"/>
  <c r="E19" i="14"/>
  <c r="E27" i="14"/>
  <c r="D25" i="14"/>
  <c r="H13" i="14"/>
  <c r="E34" i="14"/>
  <c r="D28" i="14"/>
  <c r="H28" i="14"/>
  <c r="H34" i="14"/>
  <c r="H37" i="14"/>
  <c r="F18" i="14"/>
  <c r="D7" i="14"/>
  <c r="G23" i="14"/>
  <c r="F21" i="14"/>
  <c r="D22" i="14"/>
  <c r="G12" i="14"/>
  <c r="D31" i="14"/>
  <c r="H11" i="14"/>
  <c r="F35" i="14"/>
  <c r="D6" i="15"/>
  <c r="D29" i="15"/>
  <c r="D8" i="15"/>
  <c r="F33" i="15"/>
  <c r="D20" i="15"/>
  <c r="H28" i="15"/>
  <c r="E21" i="15"/>
  <c r="H35" i="14"/>
  <c r="E35" i="14"/>
  <c r="D8" i="14"/>
  <c r="H17" i="14"/>
  <c r="D32" i="14"/>
  <c r="E39" i="14"/>
  <c r="E14" i="14"/>
  <c r="G21" i="14"/>
  <c r="D14" i="14"/>
  <c r="A1" i="15"/>
  <c r="H34" i="15"/>
  <c r="H17" i="15"/>
  <c r="E8" i="14"/>
  <c r="E20" i="14"/>
  <c r="H19" i="15"/>
  <c r="E30" i="15"/>
  <c r="F8" i="15"/>
  <c r="F19" i="15"/>
  <c r="F15" i="14"/>
  <c r="H38" i="14"/>
  <c r="D29" i="14"/>
  <c r="D24" i="14"/>
  <c r="F31" i="14"/>
  <c r="F34" i="14"/>
  <c r="E6" i="15"/>
  <c r="F24" i="15"/>
  <c r="D23" i="15"/>
  <c r="G16" i="15"/>
  <c r="H37" i="15"/>
  <c r="G36" i="14"/>
  <c r="E17" i="14"/>
  <c r="E33" i="14"/>
  <c r="E39" i="15"/>
  <c r="H39" i="15"/>
  <c r="G24" i="15"/>
  <c r="F30" i="15"/>
  <c r="H12" i="15"/>
  <c r="D21" i="15"/>
  <c r="G33" i="15"/>
  <c r="F9" i="15"/>
  <c r="E20" i="15"/>
  <c r="G31" i="15"/>
  <c r="D36" i="15"/>
  <c r="E18" i="15"/>
  <c r="F21" i="15"/>
  <c r="F39" i="15"/>
  <c r="H9" i="15"/>
  <c r="D30" i="15"/>
  <c r="E37" i="15"/>
  <c r="F25" i="14"/>
  <c r="D26" i="14"/>
  <c r="H21" i="14"/>
  <c r="D35" i="14"/>
  <c r="H15" i="14"/>
  <c r="G33" i="14"/>
  <c r="G19" i="14"/>
  <c r="H18" i="14"/>
  <c r="F19" i="14"/>
  <c r="H39" i="14"/>
  <c r="F28" i="14"/>
  <c r="D9" i="14"/>
  <c r="G13" i="14"/>
  <c r="E10" i="14"/>
  <c r="D12" i="14"/>
  <c r="H12" i="14"/>
  <c r="D33" i="14"/>
  <c r="E30" i="14"/>
  <c r="H22" i="14"/>
  <c r="G16" i="14"/>
  <c r="D13" i="14"/>
  <c r="H23" i="14"/>
  <c r="F20" i="15"/>
  <c r="E25" i="14"/>
  <c r="D13" i="15"/>
  <c r="H24" i="15"/>
  <c r="G32" i="15"/>
  <c r="F26" i="15"/>
  <c r="D23" i="14"/>
  <c r="H6" i="14"/>
  <c r="E38" i="14"/>
  <c r="G27" i="14"/>
  <c r="D35" i="15"/>
  <c r="D10" i="15"/>
  <c r="H30" i="15"/>
  <c r="H38" i="15"/>
  <c r="H29" i="15"/>
  <c r="G22" i="14"/>
  <c r="G30" i="14"/>
  <c r="E29" i="14"/>
  <c r="H20" i="15"/>
  <c r="G22" i="15"/>
  <c r="F6" i="15"/>
  <c r="D12" i="15"/>
  <c r="E27" i="15"/>
  <c r="H31" i="15"/>
  <c r="D14" i="15"/>
  <c r="F22" i="15"/>
  <c r="E36" i="15"/>
  <c r="H10" i="15"/>
  <c r="G21" i="15"/>
  <c r="E34" i="15"/>
  <c r="F37" i="15"/>
  <c r="G19" i="15"/>
  <c r="D24" i="15"/>
  <c r="G10" i="15"/>
  <c r="E12" i="15"/>
  <c r="D36" i="14"/>
  <c r="H36" i="14"/>
  <c r="G32" i="14"/>
  <c r="D6" i="14"/>
  <c r="F26" i="14"/>
  <c r="D15" i="14"/>
  <c r="G35" i="14"/>
  <c r="F29" i="14"/>
  <c r="D30" i="14"/>
  <c r="D11" i="14"/>
  <c r="D39" i="14"/>
  <c r="H19" i="14"/>
  <c r="F8" i="14"/>
  <c r="E26" i="14"/>
  <c r="F23" i="14"/>
  <c r="G28" i="14"/>
  <c r="E15" i="14"/>
  <c r="G12" i="15"/>
  <c r="F32" i="15"/>
  <c r="G34" i="14"/>
  <c r="E16" i="15"/>
  <c r="E29" i="15"/>
  <c r="H35" i="15"/>
  <c r="E17" i="15"/>
  <c r="D38" i="14"/>
  <c r="F16" i="14"/>
  <c r="H9" i="14"/>
  <c r="D27" i="15"/>
  <c r="D31" i="15"/>
  <c r="E15" i="15"/>
  <c r="H21" i="15"/>
  <c r="A1" i="14"/>
  <c r="G6" i="14"/>
  <c r="E36" i="14"/>
  <c r="E9" i="14"/>
  <c r="F31" i="15"/>
  <c r="G38" i="15"/>
  <c r="D22" i="15"/>
  <c r="E25" i="15"/>
  <c r="H7" i="15"/>
  <c r="F13" i="15"/>
  <c r="G28" i="15"/>
  <c r="D33" i="15"/>
  <c r="F15" i="15"/>
  <c r="H23" i="15"/>
  <c r="G37" i="15"/>
  <c r="E13" i="15"/>
  <c r="E24" i="15"/>
  <c r="G35" i="15"/>
  <c r="D11" i="15"/>
  <c r="E22" i="15"/>
  <c r="F25" i="15"/>
  <c r="G25" i="14"/>
  <c r="G15" i="14"/>
  <c r="D16" i="14"/>
  <c r="H16" i="14"/>
  <c r="D37" i="14"/>
  <c r="H25" i="14"/>
  <c r="F6" i="14"/>
  <c r="A2" i="14"/>
  <c r="E6" i="14"/>
  <c r="F9" i="14"/>
  <c r="D10" i="14"/>
  <c r="F30" i="14"/>
  <c r="D19" i="14"/>
  <c r="E11" i="14"/>
  <c r="F33" i="14"/>
  <c r="D34" i="14"/>
  <c r="F13" i="14"/>
  <c r="E32" i="14"/>
  <c r="G23" i="15"/>
  <c r="D34" i="15"/>
  <c r="F10" i="15"/>
  <c r="E19" i="15"/>
  <c r="E28" i="15"/>
  <c r="F37" i="14"/>
  <c r="H27" i="14"/>
  <c r="D21" i="14"/>
  <c r="D19" i="15"/>
  <c r="E9" i="15"/>
  <c r="F7" i="15"/>
  <c r="F28" i="15"/>
  <c r="E7" i="14"/>
  <c r="E37" i="14"/>
  <c r="G18" i="14"/>
  <c r="E12" i="14"/>
  <c r="H11" i="15"/>
  <c r="G13" i="15"/>
  <c r="H32" i="15"/>
  <c r="G6" i="15"/>
  <c r="F23" i="15"/>
  <c r="G26" i="15"/>
  <c r="D9" i="15"/>
  <c r="H14" i="15"/>
  <c r="E31" i="15"/>
  <c r="F34" i="15"/>
  <c r="H16" i="15"/>
  <c r="D25" i="15"/>
  <c r="E8" i="15"/>
  <c r="G14" i="15"/>
  <c r="G25" i="15"/>
  <c r="E38" i="15"/>
  <c r="F12" i="15"/>
  <c r="F12" i="14"/>
  <c r="G31" i="14"/>
  <c r="H26" i="14"/>
  <c r="F27" i="14"/>
  <c r="F32" i="14"/>
  <c r="F36" i="14"/>
  <c r="D17" i="14"/>
  <c r="G37" i="14"/>
  <c r="E22" i="14"/>
  <c r="D20" i="14"/>
  <c r="H20" i="14"/>
  <c r="G8" i="14"/>
  <c r="H29" i="14"/>
  <c r="F10" i="14"/>
  <c r="G17" i="14"/>
  <c r="G11" i="14"/>
  <c r="H22" i="15"/>
  <c r="E21" i="14"/>
  <c r="D28" i="15"/>
  <c r="G9" i="15"/>
  <c r="D16" i="15"/>
  <c r="E7" i="15"/>
  <c r="E31" i="14"/>
  <c r="F7" i="14"/>
  <c r="G24" i="14"/>
</calcChain>
</file>

<file path=xl/sharedStrings.xml><?xml version="1.0" encoding="utf-8"?>
<sst xmlns="http://schemas.openxmlformats.org/spreadsheetml/2006/main" count="1360" uniqueCount="402">
  <si>
    <t>Ystadegau’r Dreth Trafodiadau Tir: Ionawr 2021</t>
  </si>
  <si>
    <t>Ar gyfer bob tablau a siartau (yn eithriol Tabl 5): Mae ffurflenni treth a diwygiadau i ffurflenni treth a ddaeth i law Awdurdod Cyllid Cymru hyd at 15.02.2021 (ac yn cynnwys y dyddiad hwn) yn cynnwys yn yr ystadegau hyn.</t>
  </si>
  <si>
    <t>Tabl 5: Mae ffurflenni treth a diwygiadau i ffurflenni treth a ddaeth i law Awdurdod Cyllid Cymru hyd at 18.01.21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</si>
  <si>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</si>
  <si>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</si>
  <si>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</si>
  <si>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</si>
  <si>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</si>
  <si>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</si>
  <si>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19.02.2021</t>
  </si>
  <si>
    <t>Diweddariad nesaf: 19.03.2021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</si>
  <si>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</si>
  <si>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</si>
  <si>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</si>
  <si>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</si>
  <si>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</si>
  <si>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</si>
  <si>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</si>
  <si>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</si>
  <si>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</si>
  <si>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</si>
  <si>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</si>
  <si>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</si>
  <si>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</si>
  <si>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</si>
  <si>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</si>
  <si>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</si>
  <si>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</si>
  <si>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</si>
  <si>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</si>
  <si>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</si>
  <si>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</si>
  <si>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</si>
  <si>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</si>
  <si>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Dadansoddiad o ddiwygiadau i ystadegau’r Dreth Trafodiadau Tir hyd at 
Jan-21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</si>
  <si>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</si>
  <si>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</si>
  <si>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</si>
  <si>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</si>
  <si>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</si>
  <si>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</si>
  <si>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</si>
  <si>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2020-21</t>
  </si>
  <si>
    <t>2019-20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</si>
  <si>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</si>
  <si>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</si>
  <si>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</si>
  <si>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</si>
  <si>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</si>
  <si>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</si>
  <si>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</si>
  <si>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£150,001 - £250,000</t>
  </si>
  <si>
    <t>£250,001 - £1m</t>
  </si>
  <si>
    <t>2018-19</t>
  </si>
  <si>
    <t>Nôl i'r dudalen cynnwys</t>
  </si>
  <si>
    <t>Ffigur 2.1  Nifer wythnosol y trafodiadau y'i cyflwynwyd i Awdurdod Cyllid Cymru</t>
  </si>
  <si>
    <t>Ffigur</t>
  </si>
  <si>
    <t>Teitl</t>
  </si>
  <si>
    <t>Nifer wythnosol y trafodiadau y'i cyflwynwyd i Awdurdod Cyllid Cymru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</si>
  <si>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</si>
  <si>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</si>
  <si>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</si>
  <si>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</si>
  <si>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</si>
  <si>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Chwefror 2021.</t>
  </si>
  <si>
    <t/>
  </si>
  <si>
    <t>Trawsgludo / trosglwyddo perchnogaeth ¹</t>
  </si>
  <si>
    <t>Rhoi les newydd</t>
  </si>
  <si>
    <t>Aseinio les</t>
  </si>
  <si>
    <t>Hyd at a gan gynnwys £180,000</t>
  </si>
  <si>
    <t>Gwerth rhent</t>
  </si>
  <si>
    <t>Gwerth nad yw’n werth rhent</t>
  </si>
  <si>
    <t>Dros £1m</t>
  </si>
  <si>
    <t>Gwerth taliadau Treth Trafodiadau Tir (£ miliwn)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</si>
  <si>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</si>
  <si>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</si>
  <si>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</si>
  <si>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</si>
  <si>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</si>
  <si>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</si>
  <si>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</si>
  <si>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</si>
  <si>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</si>
  <si>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</si>
  <si>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</si>
  <si>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</si>
  <si>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</si>
  <si>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</si>
  <si>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</si>
  <si>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</si>
  <si>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</si>
  <si>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</si>
  <si>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</si>
  <si>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</si>
  <si>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</si>
  <si>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</si>
  <si>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</si>
  <si>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</si>
  <si>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</si>
  <si>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</si>
  <si>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</si>
  <si>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</si>
  <si>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</si>
  <si>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Med 20</t>
  </si>
  <si>
    <t>Hyd 20</t>
  </si>
  <si>
    <t>Tac 20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</si>
  <si>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</si>
  <si>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</si>
  <si>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</si>
  <si>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</si>
  <si>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</si>
  <si>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</si>
  <si>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</si>
  <si>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</si>
  <si>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</si>
  <si>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</si>
  <si>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</si>
  <si>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</si>
  <si>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</si>
  <si>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</si>
  <si>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</si>
  <si>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</si>
  <si>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</si>
  <si>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</si>
  <si>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2020-21 hyd yn hyn ⁷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</si>
  <si>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</si>
  <si>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</si>
  <si>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</si>
  <si>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</si>
  <si>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</si>
  <si>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</si>
  <si>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</si>
  <si>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</si>
  <si>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</si>
  <si>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</si>
  <si>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>Gorffenaf - Medi 20 ⁷ (r)</t>
  </si>
  <si>
    <t>Hydref - Rhagfyr 20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</si>
  <si>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</si>
  <si>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</si>
  <si>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</si>
  <si>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</si>
  <si>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</si>
  <si>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</si>
  <si>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</si>
  <si>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</si>
  <si>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</si>
  <si>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</si>
  <si>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</si>
  <si>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</si>
  <si>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</si>
  <si>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</si>
  <si>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</si>
  <si>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</si>
  <si>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</si>
  <si>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</si>
  <si>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</si>
  <si>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</si>
  <si>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</si>
  <si>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</si>
  <si>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</si>
  <si>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</si>
  <si>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</si>
  <si>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</si>
  <si>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</si>
  <si>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</si>
  <si>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</si>
  <si>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</si>
  <si>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 xml:space="preserve">Medi 20 ⁷ </t>
  </si>
  <si>
    <t>Hydref 20 ⁷ (r)</t>
  </si>
  <si>
    <t>Tachwedd 20 ⁷ (r)</t>
  </si>
  <si>
    <t>Rhagfyr 20 ⁷ (r)</t>
  </si>
  <si>
    <t>Ionawr 21 ⁷ (p)</t>
  </si>
  <si>
    <t>Trafodiadau ychwanegol a oedd yn annodweddiadol o fawr</t>
  </si>
  <si>
    <t xml:space="preserve">2018-19 </t>
  </si>
  <si>
    <t xml:space="preserve">2019-20 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</si>
  <si>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</si>
  <si>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</si>
  <si>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</si>
  <si>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</si>
  <si>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</si>
  <si>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</si>
  <si>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</si>
  <si>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</si>
  <si>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</si>
  <si>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</si>
  <si>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</si>
  <si>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</si>
  <si>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</si>
  <si>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</si>
  <si>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</si>
  <si>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</si>
  <si>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</si>
  <si>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>2020-21 hyd yn hyn ³ (p)</t>
  </si>
  <si>
    <t xml:space="preserve">Ebrill - Mehefin 20 ³ </t>
  </si>
  <si>
    <t>Gorffenaf - Medi 20 ³ (r)</t>
  </si>
  <si>
    <t>Hydref - Rhagfyr 20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</si>
  <si>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</si>
  <si>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</si>
  <si>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</si>
  <si>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</si>
  <si>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</si>
  <si>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 xml:space="preserve">Medi 20 ³ </t>
  </si>
  <si>
    <t>Hydref 20 ³ (r)</t>
  </si>
  <si>
    <t>Tachwedd 20 ³ (r)</t>
  </si>
  <si>
    <t>Rhagfyr 20 ³ (r)</t>
  </si>
  <si>
    <t>Ionawr 21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</si>
  <si>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</si>
  <si>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</si>
  <si>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</si>
  <si>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</si>
  <si>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</si>
  <si>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</si>
  <si>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</si>
  <si>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</si>
  <si>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2020-21 hyd yn hyn ⁵ (p)</t>
  </si>
  <si>
    <t xml:space="preserve">Ebrill - Mehefin 20 ⁵ </t>
  </si>
  <si>
    <t>Gorffenaf - Medi 20 ⁵ (r)</t>
  </si>
  <si>
    <t>Hydref - Rhagfyr 20 ⁵ (p)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</si>
  <si>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</si>
  <si>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</si>
  <si>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</si>
  <si>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</si>
  <si>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</si>
  <si>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 xml:space="preserve">Medi 20 ⁵ </t>
  </si>
  <si>
    <t>Hydref 20 ⁵ (r)</t>
  </si>
  <si>
    <t>Tachwedd 20 ⁵ (r)</t>
  </si>
  <si>
    <t>Rhagfyr 20 ⁵ (r)</t>
  </si>
  <si>
    <t>Ionawr 21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</si>
  <si>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</si>
  <si>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</si>
  <si>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</si>
  <si>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</si>
  <si>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</si>
  <si>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</si>
  <si>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</si>
  <si>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</si>
  <si>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</si>
  <si>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</si>
  <si>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</si>
  <si>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</si>
  <si>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</si>
  <si>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</si>
  <si>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</si>
  <si>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</si>
  <si>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</si>
  <si>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</si>
  <si>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2020-21 hyd yn hyn ⁶ (p)</t>
  </si>
  <si>
    <t>~</t>
  </si>
  <si>
    <t xml:space="preserve">Ebrill - Mehefin 20 ⁶ </t>
  </si>
  <si>
    <t>Gorffenaf - Medi 20 ⁶ (r)</t>
  </si>
  <si>
    <t>Hydref - Rhagfyr 20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</si>
  <si>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</si>
  <si>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</si>
  <si>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</si>
  <si>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</si>
  <si>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</si>
  <si>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>Medi 20 ⁶ (r)</t>
  </si>
  <si>
    <t>Hydref 20 ⁶ (r)</t>
  </si>
  <si>
    <t>Tachwedd 20 ⁶ (r)</t>
  </si>
  <si>
    <t>Rhagfyr 20 ⁶ (p)</t>
  </si>
  <si>
    <t>Ionawr 21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</si>
  <si>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</si>
  <si>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</si>
  <si>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</si>
  <si>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</si>
  <si>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Fydd dim mwy na 10 trafodiad ym mis Rhagfyr 2020 yn y band 'Hyd at a chan gynnwys £150,000' yn disgyn i'r band '£150,001 - £250,000' pan fyddwn yn ail-weithio'r tabl hwn yn y datganiad nesaf er mwyn adlewyrchu'r newid mewn cyfraddau amhreswyl a weithredwyd ar 22 Rhagfyr 2020.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</si>
  <si>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</si>
  <si>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</si>
  <si>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</si>
  <si>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</si>
  <si>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</si>
  <si>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</si>
  <si>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</si>
  <si>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</si>
  <si>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</si>
  <si>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</si>
  <si>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</si>
  <si>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</si>
  <si>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</si>
  <si>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</si>
  <si>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</si>
  <si>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</si>
  <si>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Ebrill - Mehefin 20 ⁵ (r)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</si>
  <si>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</si>
  <si>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</si>
  <si>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</si>
  <si>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</si>
  <si>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</si>
  <si>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</si>
  <si>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</si>
  <si>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2020-21 hyd yn hyn (p)</t>
  </si>
  <si>
    <t>330</t>
  </si>
  <si>
    <t>3.2</t>
  </si>
  <si>
    <t>Ebrill - Mehefin 20 (r)</t>
  </si>
  <si>
    <t>Gorffenaf - Medi 20 (r)</t>
  </si>
  <si>
    <t>Hydref - Rhagfyr 20 (r)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</si>
  <si>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</si>
  <si>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</si>
  <si>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</si>
  <si>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</si>
  <si>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</si>
  <si>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</si>
  <si>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</si>
  <si>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</si>
  <si>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</si>
  <si>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</si>
  <si>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</si>
  <si>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</si>
  <si>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</si>
  <si>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</si>
  <si>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</si>
  <si>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</si>
  <si>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</si>
  <si>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</si>
  <si>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</si>
  <si>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</si>
  <si>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</si>
  <si>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</si>
  <si>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</si>
  <si>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</si>
  <si>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</si>
  <si>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</si>
  <si>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</si>
  <si>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</si>
  <si>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</si>
  <si>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</si>
  <si>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</si>
  <si>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</si>
  <si>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(p)</t>
  </si>
  <si>
    <t>Ionawr 21 (p)</t>
  </si>
  <si>
    <t xml:space="preserve">*         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</si>
  <si>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</si>
  <si>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</si>
  <si>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</si>
  <si>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</si>
  <si>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</si>
  <si>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20 </t>
  </si>
  <si>
    <t xml:space="preserve">Gorffenaf - Medi 20 </t>
  </si>
  <si>
    <t xml:space="preserve">Hydref - Rhagfyr 20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</si>
  <si>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</si>
  <si>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</si>
  <si>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</si>
  <si>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</si>
  <si>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</si>
  <si>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</si>
  <si>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</si>
  <si>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</si>
  <si>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</si>
  <si>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 xml:space="preserve">Ionawr 21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</si>
  <si>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</si>
  <si>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</si>
  <si>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</si>
  <si>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>2020-21 hyd yn hyn ² (p)</t>
  </si>
  <si>
    <t xml:space="preserve">Ebrill - Mehefin 20 ² </t>
  </si>
  <si>
    <t xml:space="preserve">Gorffenaf - Medi 20 ² </t>
  </si>
  <si>
    <t xml:space="preserve">Hydref - Rhagfyr 20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</si>
  <si>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</si>
  <si>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</si>
  <si>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</si>
  <si>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</si>
  <si>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</si>
  <si>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</si>
  <si>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</si>
  <si>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</si>
  <si>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</si>
  <si>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 xml:space="preserve">Ionawr 21 ² 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</si>
  <si>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</si>
  <si>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</si>
  <si>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</si>
  <si>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</si>
  <si>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</si>
  <si>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</si>
  <si>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</si>
  <si>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</si>
  <si>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</si>
  <si>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</si>
  <si>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</si>
  <si>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</si>
  <si>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</si>
  <si>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</si>
  <si>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</si>
  <si>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</si>
  <si>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Rha 20</t>
  </si>
  <si>
    <t>Ion 21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</si>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</sst>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000_ ;\-#,##0.0000\ "/>
    <numFmt numFmtId="171" formatCode="#,##0.00000_ ;\-#,##0.00000\ "/>
    <numFmt numFmtId="172" formatCode="#,##0.000_ ;\-#,##0.000\ "/>
    <numFmt numFmtId="173" formatCode="#,##0_ ;\-#,##0\ "/>
    <numFmt numFmtId="174" formatCode="0.000"/>
    <numFmt numFmtId="175" formatCode="#,##0.0_);\(#,##0.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3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3" fillId="0" borderId="0" xfId="2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0" xfId="0" applyNumberFormat="1" applyFont="1"/>
    <xf numFmtId="3" fontId="3" fillId="2" borderId="0" xfId="0" applyNumberFormat="1" applyFont="1" applyFill="1"/>
    <xf numFmtId="0" fontId="6" fillId="0" borderId="0" xfId="0" applyFont="1"/>
    <xf numFmtId="3" fontId="3" fillId="0" borderId="0" xfId="0" applyNumberFormat="1" applyFont="1" applyAlignment="1">
      <alignment horizontal="left"/>
    </xf>
    <xf numFmtId="166" fontId="3" fillId="2" borderId="0" xfId="0" applyNumberFormat="1" applyFont="1" applyFill="1"/>
    <xf numFmtId="16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168" fontId="19" fillId="3" borderId="0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>
      <alignment horizontal="right"/>
    </xf>
    <xf numFmtId="169" fontId="19" fillId="2" borderId="0" xfId="1" applyNumberFormat="1" applyFont="1" applyFill="1" applyBorder="1" applyAlignment="1" applyProtection="1">
      <alignment horizontal="right"/>
    </xf>
    <xf numFmtId="169" fontId="20" fillId="2" borderId="0" xfId="1" applyNumberFormat="1" applyFont="1" applyFill="1" applyBorder="1" applyAlignment="1" applyProtection="1">
      <alignment horizontal="right"/>
    </xf>
    <xf numFmtId="169" fontId="19" fillId="3" borderId="0" xfId="1" applyNumberFormat="1" applyFont="1" applyFill="1" applyBorder="1" applyAlignment="1" applyProtection="1">
      <alignment horizontal="right"/>
    </xf>
    <xf numFmtId="168" fontId="20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/>
    <xf numFmtId="0" fontId="3" fillId="2" borderId="0" xfId="0" quotePrefix="1" applyFont="1" applyFill="1"/>
    <xf numFmtId="17" fontId="3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3" fontId="19" fillId="2" borderId="0" xfId="1" applyNumberFormat="1" applyFont="1" applyFill="1" applyBorder="1" applyAlignment="1" applyProtection="1">
      <alignment horizontal="right"/>
    </xf>
    <xf numFmtId="9" fontId="19" fillId="2" borderId="0" xfId="1" applyNumberFormat="1" applyFont="1" applyFill="1" applyBorder="1" applyAlignment="1" applyProtection="1">
      <alignment horizontal="right"/>
    </xf>
    <xf numFmtId="10" fontId="19" fillId="2" borderId="0" xfId="1" applyNumberFormat="1" applyFont="1" applyFill="1" applyBorder="1" applyAlignment="1" applyProtection="1">
      <alignment horizontal="right"/>
    </xf>
    <xf numFmtId="170" fontId="19" fillId="2" borderId="0" xfId="1" applyNumberFormat="1" applyFont="1" applyFill="1" applyBorder="1" applyAlignment="1" applyProtection="1">
      <alignment horizontal="right"/>
    </xf>
    <xf numFmtId="167" fontId="19" fillId="2" borderId="0" xfId="1" applyNumberFormat="1" applyFont="1" applyFill="1" applyBorder="1" applyAlignment="1" applyProtection="1">
      <alignment horizontal="right"/>
    </xf>
    <xf numFmtId="17" fontId="19" fillId="2" borderId="0" xfId="0" quotePrefix="1" applyNumberFormat="1" applyFont="1" applyFill="1"/>
    <xf numFmtId="17" fontId="19" fillId="0" borderId="0" xfId="0" quotePrefix="1" applyNumberFormat="1" applyFont="1"/>
    <xf numFmtId="171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right"/>
    </xf>
    <xf numFmtId="171" fontId="19" fillId="3" borderId="0" xfId="1" applyNumberFormat="1" applyFont="1" applyFill="1" applyBorder="1" applyAlignment="1" applyProtection="1">
      <alignment horizontal="right"/>
    </xf>
    <xf numFmtId="164" fontId="19" fillId="3" borderId="0" xfId="1" applyNumberFormat="1" applyFont="1" applyFill="1" applyBorder="1" applyAlignment="1" applyProtection="1">
      <alignment horizontal="right"/>
    </xf>
    <xf numFmtId="1" fontId="19" fillId="2" borderId="0" xfId="1" applyNumberFormat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/>
    <xf numFmtId="168" fontId="19" fillId="2" borderId="2" xfId="1" applyNumberFormat="1" applyFont="1" applyFill="1" applyBorder="1" applyAlignment="1" applyProtection="1">
      <alignment horizontal="right"/>
    </xf>
    <xf numFmtId="168" fontId="19" fillId="3" borderId="2" xfId="1" applyNumberFormat="1" applyFont="1" applyFill="1" applyBorder="1" applyAlignment="1" applyProtection="1">
      <alignment horizontal="right"/>
    </xf>
    <xf numFmtId="169" fontId="19" fillId="2" borderId="2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19" fillId="2" borderId="0" xfId="0" applyFont="1" applyFill="1"/>
    <xf numFmtId="0" fontId="21" fillId="2" borderId="0" xfId="0" quotePrefix="1" applyFont="1" applyFill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vertical="top"/>
    </xf>
    <xf numFmtId="164" fontId="3" fillId="2" borderId="0" xfId="0" applyNumberFormat="1" applyFont="1" applyFill="1"/>
    <xf numFmtId="164" fontId="1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right"/>
    </xf>
    <xf numFmtId="3" fontId="22" fillId="3" borderId="0" xfId="1" applyNumberFormat="1" applyFont="1" applyFill="1" applyBorder="1" applyAlignment="1" applyProtection="1">
      <alignment horizontal="right"/>
    </xf>
    <xf numFmtId="166" fontId="22" fillId="2" borderId="0" xfId="1" applyNumberFormat="1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 applyProtection="1">
      <alignment horizontal="right"/>
    </xf>
    <xf numFmtId="3" fontId="19" fillId="3" borderId="0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right"/>
    </xf>
    <xf numFmtId="166" fontId="19" fillId="3" borderId="0" xfId="1" applyNumberFormat="1" applyFont="1" applyFill="1" applyBorder="1" applyAlignment="1" applyProtection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 applyProtection="1">
      <alignment horizontal="right"/>
    </xf>
    <xf numFmtId="3" fontId="19" fillId="3" borderId="2" xfId="1" applyNumberFormat="1" applyFont="1" applyFill="1" applyBorder="1" applyAlignment="1" applyProtection="1">
      <alignment horizontal="right"/>
    </xf>
    <xf numFmtId="166" fontId="19" fillId="2" borderId="2" xfId="1" applyNumberFormat="1" applyFont="1" applyFill="1" applyBorder="1" applyAlignment="1" applyProtection="1">
      <alignment horizontal="right"/>
    </xf>
    <xf numFmtId="166" fontId="19" fillId="3" borderId="2" xfId="1" applyNumberFormat="1" applyFont="1" applyFill="1" applyBorder="1" applyAlignment="1" applyProtection="1">
      <alignment horizontal="right"/>
    </xf>
    <xf numFmtId="0" fontId="21" fillId="2" borderId="0" xfId="0" quotePrefix="1" applyFont="1" applyFill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3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8" fontId="19" fillId="2" borderId="0" xfId="4" applyNumberFormat="1" applyFont="1" applyFill="1" applyBorder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center" wrapText="1"/>
    </xf>
    <xf numFmtId="168" fontId="22" fillId="2" borderId="0" xfId="1" applyNumberFormat="1" applyFont="1" applyFill="1" applyBorder="1" applyAlignment="1" applyProtection="1">
      <alignment horizontal="right"/>
    </xf>
    <xf numFmtId="173" fontId="22" fillId="3" borderId="0" xfId="1" applyNumberFormat="1" applyFont="1" applyFill="1" applyBorder="1" applyAlignment="1" applyProtection="1">
      <alignment horizontal="right"/>
    </xf>
    <xf numFmtId="164" fontId="22" fillId="2" borderId="0" xfId="1" applyNumberFormat="1" applyFont="1" applyFill="1" applyBorder="1" applyAlignment="1" applyProtection="1">
      <alignment horizontal="right"/>
    </xf>
    <xf numFmtId="164" fontId="22" fillId="3" borderId="0" xfId="1" applyNumberFormat="1" applyFont="1" applyFill="1" applyBorder="1" applyAlignment="1" applyProtection="1">
      <alignment horizontal="right"/>
    </xf>
    <xf numFmtId="173" fontId="19" fillId="3" borderId="0" xfId="1" applyNumberFormat="1" applyFont="1" applyFill="1" applyBorder="1" applyAlignment="1" applyProtection="1">
      <alignment horizontal="right"/>
    </xf>
    <xf numFmtId="17" fontId="22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73" fontId="19" fillId="3" borderId="2" xfId="1" applyNumberFormat="1" applyFont="1" applyFill="1" applyBorder="1" applyAlignment="1" applyProtection="1">
      <alignment horizontal="right"/>
    </xf>
    <xf numFmtId="164" fontId="19" fillId="2" borderId="2" xfId="1" applyNumberFormat="1" applyFont="1" applyFill="1" applyBorder="1" applyAlignment="1" applyProtection="1">
      <alignment horizontal="right"/>
    </xf>
    <xf numFmtId="164" fontId="19" fillId="3" borderId="2" xfId="1" applyNumberFormat="1" applyFont="1" applyFill="1" applyBorder="1" applyAlignment="1" applyProtection="1">
      <alignment horizontal="right"/>
    </xf>
    <xf numFmtId="168" fontId="6" fillId="2" borderId="0" xfId="0" applyNumberFormat="1" applyFont="1" applyFill="1"/>
    <xf numFmtId="173" fontId="3" fillId="2" borderId="0" xfId="0" applyNumberFormat="1" applyFont="1" applyFill="1"/>
    <xf numFmtId="49" fontId="3" fillId="2" borderId="0" xfId="0" applyNumberFormat="1" applyFont="1" applyFill="1"/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7" fillId="4" borderId="0" xfId="0" applyNumberFormat="1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 horizontal="right"/>
    </xf>
    <xf numFmtId="2" fontId="7" fillId="4" borderId="0" xfId="0" applyNumberFormat="1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7" fillId="4" borderId="2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66" fontId="7" fillId="2" borderId="0" xfId="0" applyNumberFormat="1" applyFont="1" applyFill="1"/>
    <xf numFmtId="0" fontId="3" fillId="2" borderId="2" xfId="0" quotePrefix="1" applyFont="1" applyFill="1" applyBorder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164" fontId="24" fillId="2" borderId="1" xfId="0" applyNumberFormat="1" applyFont="1" applyFill="1" applyBorder="1" applyAlignment="1">
      <alignment horizontal="center" wrapText="1"/>
    </xf>
    <xf numFmtId="17" fontId="3" fillId="2" borderId="2" xfId="0" quotePrefix="1" applyNumberFormat="1" applyFont="1" applyFill="1" applyBorder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25" fillId="2" borderId="0" xfId="0" applyFont="1" applyFill="1"/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Border="1" applyAlignment="1" applyProtection="1">
      <alignment horizontal="right" vertical="center"/>
    </xf>
    <xf numFmtId="168" fontId="19" fillId="2" borderId="0" xfId="1" quotePrefix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horizontal="right" vertical="center"/>
    </xf>
    <xf numFmtId="37" fontId="19" fillId="2" borderId="0" xfId="1" applyNumberFormat="1" applyFont="1" applyFill="1" applyBorder="1" applyAlignment="1" applyProtection="1">
      <alignment horizontal="right" vertical="center"/>
    </xf>
    <xf numFmtId="9" fontId="19" fillId="2" borderId="0" xfId="1" applyNumberFormat="1" applyFont="1" applyFill="1" applyBorder="1" applyAlignment="1" applyProtection="1">
      <alignment horizontal="right" vertical="center"/>
    </xf>
    <xf numFmtId="17" fontId="25" fillId="2" borderId="0" xfId="0" applyNumberFormat="1" applyFont="1" applyFill="1"/>
    <xf numFmtId="174" fontId="25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2" xfId="0" applyFill="1" applyBorder="1"/>
    <xf numFmtId="168" fontId="19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68" fontId="19" fillId="2" borderId="2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right" vertical="top"/>
    </xf>
    <xf numFmtId="168" fontId="19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5" fontId="19" fillId="2" borderId="0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Continuous" wrapText="1"/>
    </xf>
    <xf numFmtId="17" fontId="19" fillId="2" borderId="0" xfId="1" quotePrefix="1" applyNumberFormat="1" applyFont="1" applyFill="1" applyBorder="1" applyAlignment="1" applyProtection="1">
      <alignment horizontal="right"/>
    </xf>
    <xf numFmtId="37" fontId="19" fillId="2" borderId="0" xfId="1" applyNumberFormat="1" applyFont="1" applyFill="1" applyBorder="1" applyAlignment="1" applyProtection="1">
      <alignment horizontal="right"/>
    </xf>
    <xf numFmtId="0" fontId="26" fillId="2" borderId="0" xfId="0" applyFont="1" applyFill="1" applyAlignment="1">
      <alignment horizontal="left" vertical="center"/>
    </xf>
    <xf numFmtId="175" fontId="19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8" fillId="0" borderId="0" xfId="3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8" fillId="2" borderId="0" xfId="3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" fillId="2" borderId="0" xfId="3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8" fillId="2" borderId="0" xfId="3" applyFont="1" applyFill="1" applyAlignment="1">
      <alignment horizontal="left"/>
    </xf>
  </cellXfs>
  <cellStyles count="5">
    <cellStyle name="Comma" xfId="1" builtinId="3"/>
    <cellStyle name="Comma 3" xfId="4" xr:uid="{24E281ED-8889-42E7-8E2B-7ADE4D6EBAF3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36323256795705E-2"/>
          <c:y val="0.15078908996024618"/>
          <c:w val="0.91868270836774757"/>
          <c:h val="0.58538625654249354"/>
        </c:manualLayout>
      </c:layout>
      <c:lineChart>
        <c:grouping val="standard"/>
        <c:varyColors val="0"/>
        <c:ser>
          <c:idx val="1"/>
          <c:order val="0"/>
          <c:tx>
            <c:strRef>
              <c:f>SiartData!$N$7</c:f>
              <c:strCache>
                <c:ptCount val="1"/>
                <c:pt idx="0">
                  <c:v>2019-20</c:v>
                </c:pt>
              </c:strCache>
            </c:strRef>
          </c:tx>
          <c:spPr>
            <a:ln w="22225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SiartData!$N$8:$N$59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4-4872-B0E3-C1C80D951871}"/>
            </c:ext>
          </c:extLst>
        </c:ser>
        <c:ser>
          <c:idx val="2"/>
          <c:order val="1"/>
          <c:tx>
            <c:strRef>
              <c:f>SiartData!$K$7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SiartData!$K$8:$K$59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  <c:pt idx="43">
                  <c:v>1190</c:v>
                </c:pt>
                <c:pt idx="44">
                  <c:v>1230</c:v>
                </c:pt>
                <c:pt idx="45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4-4872-B0E3-C1C80D95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478314336582056"/>
          <c:y val="1.9493177387914229E-2"/>
          <c:w val="0.15304425233559091"/>
          <c:h val="0.13280011051250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F5F3071-5A62-45E4-9269-D9EEEE43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221095" y="3292180"/>
          <a:ext cx="779780" cy="432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5</xdr:col>
      <xdr:colOff>67945</xdr:colOff>
      <xdr:row>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C45A99-DEE1-409C-9460-5FAA460C42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76200"/>
          <a:ext cx="1790065" cy="1217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F26DA79-5FA0-444C-9835-4A5B92660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5.5063E-7</cdr:x>
      <cdr:y>0</cdr:y>
    </cdr:from>
    <cdr:to>
      <cdr:x>0.3042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" y="0"/>
          <a:ext cx="1657348" cy="39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6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Chwefror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0</xdr:row>
          <xdr:rowOff>152400</xdr:rowOff>
        </xdr:from>
        <xdr:to>
          <xdr:col>11</xdr:col>
          <xdr:colOff>259080</xdr:colOff>
          <xdr:row>4</xdr:row>
          <xdr:rowOff>76200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30480</xdr:rowOff>
        </xdr:from>
        <xdr:to>
          <xdr:col>12</xdr:col>
          <xdr:colOff>464820</xdr:colOff>
          <xdr:row>4</xdr:row>
          <xdr:rowOff>152400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D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A0C6-5FE8-48DB-9C35-77CF68F00555}">
  <sheetPr codeName="Sheet1"/>
  <dimension ref="A1:Q3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3.2" x14ac:dyDescent="0.25"/>
  <cols>
    <col min="1" max="1" width="11.109375" style="7" customWidth="1"/>
    <col min="2" max="2" width="155.44140625" style="1" customWidth="1"/>
    <col min="3" max="3" width="27.554687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399999999999999" customHeight="1" x14ac:dyDescent="0.25">
      <c r="A1" s="179" t="s">
        <v>0</v>
      </c>
      <c r="B1" s="179"/>
      <c r="C1" s="2"/>
      <c r="D1" s="3"/>
      <c r="E1" s="3"/>
      <c r="F1" s="3"/>
      <c r="G1" s="3"/>
      <c r="H1" s="3"/>
      <c r="I1" s="3"/>
      <c r="J1" s="3"/>
    </row>
    <row r="2" spans="1:11" s="4" customFormat="1" ht="25.5" customHeight="1" x14ac:dyDescent="0.25">
      <c r="A2" s="180" t="s">
        <v>1</v>
      </c>
      <c r="B2" s="180"/>
    </row>
    <row r="3" spans="1:11" s="4" customFormat="1" x14ac:dyDescent="0.25">
      <c r="A3" s="180" t="s">
        <v>2</v>
      </c>
      <c r="B3" s="180"/>
    </row>
    <row r="4" spans="1:11" ht="38.25" customHeight="1" x14ac:dyDescent="0.25">
      <c r="A4" s="181" t="s">
        <v>3</v>
      </c>
      <c r="B4" s="181"/>
      <c r="C4" s="5"/>
    </row>
    <row r="5" spans="1:11" ht="25.5" customHeight="1" x14ac:dyDescent="0.25">
      <c r="A5" s="7" t="s">
        <v>4</v>
      </c>
    </row>
    <row r="6" spans="1:11" x14ac:dyDescent="0.25">
      <c r="A6" s="8" t="s">
        <v>5</v>
      </c>
    </row>
    <row r="7" spans="1:11" ht="25.5" customHeight="1" x14ac:dyDescent="0.25">
      <c r="A7" s="9" t="s">
        <v>6</v>
      </c>
    </row>
    <row r="8" spans="1:11" x14ac:dyDescent="0.25">
      <c r="A8" s="8" t="s">
        <v>7</v>
      </c>
    </row>
    <row r="9" spans="1:11" ht="25.5" customHeight="1" x14ac:dyDescent="0.25">
      <c r="A9" s="9" t="s">
        <v>8</v>
      </c>
    </row>
    <row r="10" spans="1:11" ht="25.5" customHeight="1" x14ac:dyDescent="0.25">
      <c r="A10" s="9" t="s">
        <v>9</v>
      </c>
    </row>
    <row r="11" spans="1:11" x14ac:dyDescent="0.25">
      <c r="A11" s="9" t="s">
        <v>10</v>
      </c>
    </row>
    <row r="12" spans="1:11" x14ac:dyDescent="0.25">
      <c r="A12" s="9" t="s">
        <v>11</v>
      </c>
    </row>
    <row r="13" spans="1:11" x14ac:dyDescent="0.25">
      <c r="A13" s="9" t="s">
        <v>12</v>
      </c>
    </row>
    <row r="14" spans="1:11" ht="25.5" customHeight="1" x14ac:dyDescent="0.25">
      <c r="A14" s="9" t="s">
        <v>13</v>
      </c>
    </row>
    <row r="15" spans="1:11" ht="25.5" customHeight="1" x14ac:dyDescent="0.25">
      <c r="A15" s="11" t="s">
        <v>14</v>
      </c>
      <c r="I15" s="10"/>
      <c r="J15" s="10"/>
      <c r="K15" s="10"/>
    </row>
    <row r="16" spans="1:11" x14ac:dyDescent="0.25">
      <c r="A16" s="12"/>
      <c r="I16" s="10"/>
      <c r="J16" s="10"/>
      <c r="K16" s="10"/>
    </row>
    <row r="17" spans="1:17" x14ac:dyDescent="0.25">
      <c r="A17" s="11" t="s">
        <v>15</v>
      </c>
      <c r="I17" s="10"/>
      <c r="J17" s="10"/>
      <c r="K17" s="10"/>
    </row>
    <row r="18" spans="1:17" ht="25.5" customHeight="1" x14ac:dyDescent="0.25">
      <c r="A18" s="8" t="s">
        <v>16</v>
      </c>
      <c r="B18" s="1" t="s">
        <v>17</v>
      </c>
      <c r="I18" s="10"/>
      <c r="J18" s="10"/>
      <c r="K18" s="10"/>
    </row>
    <row r="19" spans="1:17" x14ac:dyDescent="0.25">
      <c r="A19" s="8" t="s">
        <v>18</v>
      </c>
      <c r="B19" s="1" t="s">
        <v>19</v>
      </c>
      <c r="I19" s="10"/>
      <c r="J19" s="10"/>
      <c r="K19" s="10"/>
    </row>
    <row r="20" spans="1:17" x14ac:dyDescent="0.25">
      <c r="A20" s="8" t="s">
        <v>20</v>
      </c>
      <c r="B20" s="1" t="s">
        <v>21</v>
      </c>
      <c r="I20" s="10"/>
      <c r="J20" s="10"/>
      <c r="K20" s="10"/>
    </row>
    <row r="21" spans="1:17" x14ac:dyDescent="0.25">
      <c r="A21" s="8" t="s">
        <v>22</v>
      </c>
      <c r="B21" s="1" t="s">
        <v>23</v>
      </c>
      <c r="I21" s="10"/>
      <c r="J21" s="10"/>
      <c r="K21" s="10"/>
    </row>
    <row r="22" spans="1:17" x14ac:dyDescent="0.25">
      <c r="A22" s="8" t="s">
        <v>24</v>
      </c>
      <c r="B22" s="1" t="s">
        <v>25</v>
      </c>
      <c r="I22" s="10"/>
      <c r="J22" s="10"/>
      <c r="K22" s="10"/>
    </row>
    <row r="23" spans="1:17" x14ac:dyDescent="0.25">
      <c r="A23" s="8" t="s">
        <v>26</v>
      </c>
      <c r="B23" s="1" t="s">
        <v>27</v>
      </c>
      <c r="I23" s="10"/>
      <c r="J23" s="10"/>
      <c r="K23" s="10"/>
    </row>
    <row r="24" spans="1:17" x14ac:dyDescent="0.25">
      <c r="A24" s="8" t="s">
        <v>28</v>
      </c>
      <c r="B24" s="1" t="s">
        <v>29</v>
      </c>
      <c r="I24" s="10"/>
      <c r="J24" s="10"/>
      <c r="K24" s="10"/>
    </row>
    <row r="25" spans="1:17" x14ac:dyDescent="0.25">
      <c r="A25" s="8" t="s">
        <v>30</v>
      </c>
      <c r="B25" s="1" t="s">
        <v>31</v>
      </c>
      <c r="I25" s="10"/>
      <c r="J25" s="10"/>
      <c r="K25" s="10"/>
    </row>
    <row r="26" spans="1:17" x14ac:dyDescent="0.25">
      <c r="A26" s="8" t="s">
        <v>32</v>
      </c>
      <c r="B26" s="1" t="s">
        <v>33</v>
      </c>
      <c r="I26" s="10"/>
      <c r="J26" s="10"/>
      <c r="K26" s="10"/>
    </row>
    <row r="27" spans="1:17" ht="25.5" customHeight="1" x14ac:dyDescent="0.25">
      <c r="A27" s="13" t="s">
        <v>34</v>
      </c>
      <c r="B27" s="13"/>
      <c r="C27" s="13"/>
      <c r="D27" s="13"/>
      <c r="E27" s="13"/>
      <c r="F27" s="13"/>
      <c r="H27" s="6"/>
      <c r="I27" s="6"/>
      <c r="J27" s="6"/>
      <c r="M27" s="6"/>
      <c r="N27" s="6"/>
      <c r="O27" s="6"/>
      <c r="P27" s="6"/>
      <c r="Q27" s="6"/>
    </row>
    <row r="28" spans="1:17" ht="25.5" customHeight="1" x14ac:dyDescent="0.25">
      <c r="A28" s="10" t="s">
        <v>35</v>
      </c>
      <c r="H28" s="6"/>
      <c r="I28" s="6"/>
      <c r="J28" s="6"/>
      <c r="M28" s="6"/>
      <c r="N28" s="6"/>
      <c r="O28" s="6"/>
      <c r="P28" s="6"/>
      <c r="Q28" s="6"/>
    </row>
    <row r="29" spans="1:17" x14ac:dyDescent="0.25">
      <c r="A29" s="8" t="s">
        <v>36</v>
      </c>
      <c r="B29" s="7" t="s">
        <v>37</v>
      </c>
      <c r="C29" s="7"/>
      <c r="H29" s="6"/>
      <c r="I29" s="6"/>
      <c r="J29" s="6"/>
      <c r="M29" s="6"/>
      <c r="N29" s="6"/>
      <c r="O29" s="6"/>
      <c r="P29" s="6"/>
      <c r="Q29" s="6"/>
    </row>
    <row r="30" spans="1:17" ht="25.5" customHeight="1" x14ac:dyDescent="0.25">
      <c r="A30" s="10" t="s">
        <v>38</v>
      </c>
      <c r="H30" s="6"/>
      <c r="I30" s="6"/>
      <c r="J30" s="6"/>
      <c r="M30" s="6"/>
      <c r="N30" s="6"/>
      <c r="O30" s="6"/>
      <c r="P30" s="6"/>
      <c r="Q30" s="6"/>
    </row>
    <row r="31" spans="1:17" x14ac:dyDescent="0.25">
      <c r="A31" s="8" t="s">
        <v>39</v>
      </c>
      <c r="B31" s="1" t="s">
        <v>40</v>
      </c>
      <c r="H31" s="6"/>
      <c r="I31" s="6"/>
      <c r="J31" s="6"/>
      <c r="M31" s="6"/>
      <c r="N31" s="6"/>
      <c r="O31" s="6"/>
      <c r="P31" s="6"/>
      <c r="Q31" s="6"/>
    </row>
    <row r="32" spans="1:17" x14ac:dyDescent="0.25">
      <c r="A32" s="8"/>
      <c r="H32" s="6"/>
      <c r="I32" s="6"/>
      <c r="J32" s="6"/>
      <c r="M32" s="6"/>
      <c r="N32" s="6"/>
      <c r="O32" s="6"/>
      <c r="P32" s="6"/>
      <c r="Q32" s="6"/>
    </row>
    <row r="33" spans="1:17" x14ac:dyDescent="0.25">
      <c r="A33" s="10"/>
      <c r="H33" s="6"/>
      <c r="I33" s="6"/>
      <c r="J33" s="6"/>
      <c r="M33" s="6"/>
      <c r="N33" s="6"/>
      <c r="O33" s="6"/>
      <c r="P33" s="6"/>
      <c r="Q33" s="6"/>
    </row>
  </sheetData>
  <mergeCells count="4">
    <mergeCell ref="A1:B1"/>
    <mergeCell ref="A2:B2"/>
    <mergeCell ref="A3:B3"/>
    <mergeCell ref="A4:B4"/>
  </mergeCells>
  <hyperlinks>
    <hyperlink ref="A18" location="Table1" display="Table1" xr:uid="{A88AAAA0-F494-406D-8382-99BB086C89FB}"/>
    <hyperlink ref="A19:A26" location="Table1" display="Table 1" xr:uid="{B3FA3267-91AD-45D5-96D4-BDB8B9F926AB}"/>
    <hyperlink ref="A19" location="Table2" display="Table2" xr:uid="{66D079C1-7129-4304-BADC-D0DCB699BE21}"/>
    <hyperlink ref="A20" location="Table3" display="Table3" xr:uid="{05C5592F-1659-4512-B677-C60F0D8D508E}"/>
    <hyperlink ref="A21" location="Table4" display="Table4" xr:uid="{F39C454F-BEE4-42BB-BCF1-D977536D5584}"/>
    <hyperlink ref="A22" location="Table5" display="Table5" xr:uid="{75845F97-8541-4FB3-B23A-431A4CF2C73D}"/>
    <hyperlink ref="A24" location="Table6" display="Table6" xr:uid="{10B68CDA-54E3-487F-9B45-2912378C2790}"/>
    <hyperlink ref="A25" location="Table6a" display="Table6a" xr:uid="{EF3CCBAF-5C77-402E-9B79-EBCD69C50441}"/>
    <hyperlink ref="A26" location="Table7" display="Table7" xr:uid="{01DC86A1-B8B2-414C-8218-163A5E1DB6C1}"/>
    <hyperlink ref="A29" location="TableA1FormulasHeader" display="TableA1FormulasHeader" xr:uid="{CB17D6C9-ACFD-4847-8B9A-964B47B5933C}"/>
    <hyperlink ref="A31" location="TableA2FormulasHeader" display="TableA2FormulasHeader" xr:uid="{48FB1801-5E65-4031-86C6-C840021F13D8}"/>
    <hyperlink ref="A23" location="Table5a" display="Table5a" xr:uid="{AA0CA180-8B09-413F-AE2E-06C0547BD231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476CD-E8FF-4E33-A51A-6DC584617E68}">
  <sheetPr codeName="Sheet24"/>
  <dimension ref="A1:E62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9" defaultRowHeight="14.4" x14ac:dyDescent="0.3"/>
  <cols>
    <col min="1" max="1" width="2.5546875" customWidth="1"/>
    <col min="2" max="2" width="21.6640625" customWidth="1"/>
    <col min="3" max="3" width="33.88671875" customWidth="1"/>
    <col min="4" max="5" width="9" customWidth="1"/>
  </cols>
  <sheetData>
    <row r="1" spans="1:5" s="1" customFormat="1" ht="13.2" x14ac:dyDescent="0.25">
      <c r="A1" s="190" t="s">
        <v>54</v>
      </c>
      <c r="B1" s="190"/>
      <c r="C1" s="72"/>
    </row>
    <row r="2" spans="1:5" s="1" customFormat="1" ht="30" customHeight="1" x14ac:dyDescent="0.25">
      <c r="A2" s="200" t="s">
        <v>351</v>
      </c>
      <c r="B2" s="200"/>
      <c r="C2" s="200"/>
      <c r="D2" s="10"/>
      <c r="E2" s="10"/>
    </row>
    <row r="3" spans="1:5" s="1" customFormat="1" ht="3.75" customHeight="1" x14ac:dyDescent="0.25">
      <c r="C3" s="72"/>
    </row>
    <row r="4" spans="1:5" s="1" customFormat="1" ht="33.6" x14ac:dyDescent="0.55000000000000004">
      <c r="A4" s="202"/>
      <c r="B4" s="202"/>
      <c r="C4" s="146" t="s">
        <v>73</v>
      </c>
    </row>
    <row r="5" spans="1:5" s="1" customFormat="1" ht="13.2" x14ac:dyDescent="0.25">
      <c r="A5" s="10" t="s">
        <v>123</v>
      </c>
      <c r="B5" s="10"/>
      <c r="C5" s="72"/>
    </row>
    <row r="6" spans="1:5" s="1" customFormat="1" ht="12.6" customHeight="1" x14ac:dyDescent="0.25">
      <c r="A6" s="48"/>
      <c r="B6" s="1" t="s">
        <v>53</v>
      </c>
      <c r="C6" s="140">
        <v>219.5</v>
      </c>
      <c r="E6" s="26"/>
    </row>
    <row r="7" spans="1:5" s="1" customFormat="1" ht="12.6" customHeight="1" x14ac:dyDescent="0.25">
      <c r="A7" s="48"/>
      <c r="B7" s="47" t="s">
        <v>174</v>
      </c>
      <c r="C7" s="140">
        <v>232.8</v>
      </c>
      <c r="E7" s="26"/>
    </row>
    <row r="8" spans="1:5" s="1" customFormat="1" ht="12.6" customHeight="1" x14ac:dyDescent="0.25">
      <c r="A8" s="48"/>
      <c r="B8" s="47" t="s">
        <v>352</v>
      </c>
      <c r="C8" s="140">
        <v>178.1</v>
      </c>
      <c r="E8" s="26"/>
    </row>
    <row r="9" spans="1:5" s="1" customFormat="1" ht="26.4" customHeight="1" x14ac:dyDescent="0.25">
      <c r="A9" s="10" t="s">
        <v>125</v>
      </c>
      <c r="B9" s="10"/>
      <c r="C9" s="72"/>
      <c r="E9" s="26"/>
    </row>
    <row r="10" spans="1:5" s="1" customFormat="1" ht="12.6" customHeight="1" x14ac:dyDescent="0.25">
      <c r="B10" s="46" t="s">
        <v>126</v>
      </c>
      <c r="C10" s="140">
        <v>38.6</v>
      </c>
      <c r="E10" s="26"/>
    </row>
    <row r="11" spans="1:5" s="1" customFormat="1" ht="12.6" customHeight="1" x14ac:dyDescent="0.25">
      <c r="B11" s="46" t="s">
        <v>127</v>
      </c>
      <c r="C11" s="140">
        <v>62.7</v>
      </c>
      <c r="E11" s="26"/>
    </row>
    <row r="12" spans="1:5" s="1" customFormat="1" ht="12.6" customHeight="1" x14ac:dyDescent="0.25">
      <c r="B12" s="46" t="s">
        <v>128</v>
      </c>
      <c r="C12" s="140">
        <v>65.7</v>
      </c>
      <c r="E12" s="26"/>
    </row>
    <row r="13" spans="1:5" s="1" customFormat="1" ht="12.6" customHeight="1" x14ac:dyDescent="0.25">
      <c r="B13" s="46" t="s">
        <v>129</v>
      </c>
      <c r="C13" s="140">
        <v>52.5</v>
      </c>
      <c r="E13" s="26"/>
    </row>
    <row r="14" spans="1:5" s="1" customFormat="1" ht="26.4" customHeight="1" x14ac:dyDescent="0.25">
      <c r="B14" s="46" t="s">
        <v>130</v>
      </c>
      <c r="C14" s="140">
        <v>47.8</v>
      </c>
      <c r="E14" s="26"/>
    </row>
    <row r="15" spans="1:5" s="1" customFormat="1" ht="12.6" customHeight="1" x14ac:dyDescent="0.25">
      <c r="B15" s="46" t="s">
        <v>131</v>
      </c>
      <c r="C15" s="140">
        <v>60.5</v>
      </c>
      <c r="E15" s="26"/>
    </row>
    <row r="16" spans="1:5" s="1" customFormat="1" ht="12.6" customHeight="1" x14ac:dyDescent="0.25">
      <c r="B16" s="46" t="s">
        <v>132</v>
      </c>
      <c r="C16" s="140">
        <v>72.099999999999994</v>
      </c>
      <c r="E16" s="26"/>
    </row>
    <row r="17" spans="1:5" s="1" customFormat="1" ht="12.6" customHeight="1" x14ac:dyDescent="0.25">
      <c r="B17" s="46" t="s">
        <v>133</v>
      </c>
      <c r="C17" s="140">
        <v>52.5</v>
      </c>
      <c r="E17" s="26"/>
    </row>
    <row r="18" spans="1:5" s="1" customFormat="1" ht="25.5" customHeight="1" x14ac:dyDescent="0.25">
      <c r="B18" s="46" t="s">
        <v>353</v>
      </c>
      <c r="C18" s="140">
        <v>55.3</v>
      </c>
      <c r="E18" s="26"/>
    </row>
    <row r="19" spans="1:5" s="1" customFormat="1" ht="12.6" customHeight="1" x14ac:dyDescent="0.25">
      <c r="B19" s="46" t="s">
        <v>354</v>
      </c>
      <c r="C19" s="140">
        <v>37.5</v>
      </c>
      <c r="E19" s="26"/>
    </row>
    <row r="20" spans="1:5" s="1" customFormat="1" ht="12.6" customHeight="1" x14ac:dyDescent="0.25">
      <c r="B20" s="46" t="s">
        <v>355</v>
      </c>
      <c r="C20" s="140">
        <v>70</v>
      </c>
      <c r="E20" s="26"/>
    </row>
    <row r="21" spans="1:5" s="1" customFormat="1" ht="26.4" customHeight="1" x14ac:dyDescent="0.25">
      <c r="A21" s="10" t="s">
        <v>137</v>
      </c>
      <c r="C21" s="72"/>
      <c r="E21" s="26"/>
    </row>
    <row r="22" spans="1:5" s="1" customFormat="1" ht="13.2" x14ac:dyDescent="0.25">
      <c r="B22" s="46" t="s">
        <v>138</v>
      </c>
      <c r="C22" s="140">
        <v>6.1</v>
      </c>
      <c r="E22" s="26"/>
    </row>
    <row r="23" spans="1:5" s="1" customFormat="1" ht="13.2" x14ac:dyDescent="0.25">
      <c r="B23" s="46" t="s">
        <v>139</v>
      </c>
      <c r="C23" s="140">
        <v>17</v>
      </c>
      <c r="E23" s="26"/>
    </row>
    <row r="24" spans="1:5" s="1" customFormat="1" ht="13.2" x14ac:dyDescent="0.25">
      <c r="B24" s="46" t="s">
        <v>140</v>
      </c>
      <c r="C24" s="140">
        <v>15.5</v>
      </c>
      <c r="E24" s="26"/>
    </row>
    <row r="25" spans="1:5" s="1" customFormat="1" ht="13.2" x14ac:dyDescent="0.25">
      <c r="B25" s="46" t="s">
        <v>141</v>
      </c>
      <c r="C25" s="140">
        <v>20.5</v>
      </c>
      <c r="E25" s="26"/>
    </row>
    <row r="26" spans="1:5" s="1" customFormat="1" ht="13.2" x14ac:dyDescent="0.25">
      <c r="B26" s="46" t="s">
        <v>142</v>
      </c>
      <c r="C26" s="140">
        <v>23.6</v>
      </c>
      <c r="E26" s="26"/>
    </row>
    <row r="27" spans="1:5" s="1" customFormat="1" ht="13.2" x14ac:dyDescent="0.25">
      <c r="B27" s="46" t="s">
        <v>143</v>
      </c>
      <c r="C27" s="140">
        <v>18.600000000000001</v>
      </c>
      <c r="E27" s="26"/>
    </row>
    <row r="28" spans="1:5" s="1" customFormat="1" ht="13.2" x14ac:dyDescent="0.25">
      <c r="B28" s="46" t="s">
        <v>144</v>
      </c>
      <c r="C28" s="140">
        <v>21.7</v>
      </c>
      <c r="E28" s="26"/>
    </row>
    <row r="29" spans="1:5" s="1" customFormat="1" ht="13.2" x14ac:dyDescent="0.25">
      <c r="B29" s="46" t="s">
        <v>145</v>
      </c>
      <c r="C29" s="140">
        <v>22</v>
      </c>
      <c r="E29" s="26"/>
    </row>
    <row r="30" spans="1:5" s="1" customFormat="1" ht="13.2" x14ac:dyDescent="0.25">
      <c r="B30" s="46" t="s">
        <v>146</v>
      </c>
      <c r="C30" s="140">
        <v>22</v>
      </c>
      <c r="E30" s="26"/>
    </row>
    <row r="31" spans="1:5" s="1" customFormat="1" ht="13.2" x14ac:dyDescent="0.25">
      <c r="B31" s="46" t="s">
        <v>147</v>
      </c>
      <c r="C31" s="140">
        <v>20.6</v>
      </c>
      <c r="E31" s="26"/>
    </row>
    <row r="32" spans="1:5" s="1" customFormat="1" ht="13.2" x14ac:dyDescent="0.25">
      <c r="B32" s="46" t="s">
        <v>148</v>
      </c>
      <c r="C32" s="140">
        <v>14.4</v>
      </c>
      <c r="E32" s="26"/>
    </row>
    <row r="33" spans="2:5" s="1" customFormat="1" ht="13.2" x14ac:dyDescent="0.25">
      <c r="B33" s="46" t="s">
        <v>149</v>
      </c>
      <c r="C33" s="140">
        <v>17.5</v>
      </c>
      <c r="E33" s="26"/>
    </row>
    <row r="34" spans="2:5" s="1" customFormat="1" ht="26.4" customHeight="1" x14ac:dyDescent="0.25">
      <c r="B34" s="46" t="s">
        <v>150</v>
      </c>
      <c r="C34" s="140">
        <v>16.899999999999999</v>
      </c>
      <c r="E34" s="26"/>
    </row>
    <row r="35" spans="2:5" s="1" customFormat="1" ht="13.2" x14ac:dyDescent="0.25">
      <c r="B35" s="46" t="s">
        <v>151</v>
      </c>
      <c r="C35" s="140">
        <v>16</v>
      </c>
      <c r="E35" s="26"/>
    </row>
    <row r="36" spans="2:5" s="1" customFormat="1" ht="13.2" x14ac:dyDescent="0.25">
      <c r="B36" s="46" t="s">
        <v>152</v>
      </c>
      <c r="C36" s="140">
        <v>14.9</v>
      </c>
      <c r="E36" s="26"/>
    </row>
    <row r="37" spans="2:5" s="1" customFormat="1" ht="13.2" x14ac:dyDescent="0.25">
      <c r="B37" s="46" t="s">
        <v>153</v>
      </c>
      <c r="C37" s="140">
        <v>20.100000000000001</v>
      </c>
      <c r="E37" s="26"/>
    </row>
    <row r="38" spans="2:5" s="1" customFormat="1" ht="13.2" x14ac:dyDescent="0.25">
      <c r="B38" s="46" t="s">
        <v>154</v>
      </c>
      <c r="C38" s="140">
        <v>21.5</v>
      </c>
      <c r="E38" s="26"/>
    </row>
    <row r="39" spans="2:5" s="1" customFormat="1" ht="13.2" x14ac:dyDescent="0.25">
      <c r="B39" s="46" t="s">
        <v>155</v>
      </c>
      <c r="C39" s="140">
        <v>18.8</v>
      </c>
      <c r="E39" s="26"/>
    </row>
    <row r="40" spans="2:5" s="1" customFormat="1" ht="13.2" x14ac:dyDescent="0.25">
      <c r="B40" s="46" t="s">
        <v>156</v>
      </c>
      <c r="C40" s="140">
        <v>23.6</v>
      </c>
      <c r="E40" s="26"/>
    </row>
    <row r="41" spans="2:5" s="1" customFormat="1" ht="13.2" x14ac:dyDescent="0.25">
      <c r="B41" s="46" t="s">
        <v>157</v>
      </c>
      <c r="C41" s="140">
        <v>18</v>
      </c>
      <c r="E41" s="26"/>
    </row>
    <row r="42" spans="2:5" s="1" customFormat="1" ht="13.2" x14ac:dyDescent="0.25">
      <c r="B42" s="46" t="s">
        <v>158</v>
      </c>
      <c r="C42" s="140">
        <v>30.5</v>
      </c>
      <c r="E42" s="26"/>
    </row>
    <row r="43" spans="2:5" s="1" customFormat="1" ht="13.2" x14ac:dyDescent="0.25">
      <c r="B43" s="46" t="s">
        <v>159</v>
      </c>
      <c r="C43" s="140">
        <v>15</v>
      </c>
      <c r="E43" s="26"/>
    </row>
    <row r="44" spans="2:5" s="1" customFormat="1" ht="13.2" x14ac:dyDescent="0.25">
      <c r="B44" s="46" t="s">
        <v>160</v>
      </c>
      <c r="C44" s="140">
        <v>19.399999999999999</v>
      </c>
      <c r="E44" s="26"/>
    </row>
    <row r="45" spans="2:5" s="1" customFormat="1" ht="13.2" x14ac:dyDescent="0.25">
      <c r="B45" s="46" t="s">
        <v>161</v>
      </c>
      <c r="C45" s="140">
        <v>18.100000000000001</v>
      </c>
      <c r="E45" s="26"/>
    </row>
    <row r="46" spans="2:5" s="1" customFormat="1" ht="26.25" customHeight="1" x14ac:dyDescent="0.25">
      <c r="B46" s="46" t="s">
        <v>356</v>
      </c>
      <c r="C46" s="140">
        <v>37.6</v>
      </c>
      <c r="E46" s="26"/>
    </row>
    <row r="47" spans="2:5" s="1" customFormat="1" ht="13.2" x14ac:dyDescent="0.25">
      <c r="B47" s="46" t="s">
        <v>357</v>
      </c>
      <c r="C47" s="140">
        <v>9.1</v>
      </c>
      <c r="E47" s="26"/>
    </row>
    <row r="48" spans="2:5" s="1" customFormat="1" ht="13.2" x14ac:dyDescent="0.25">
      <c r="B48" s="46" t="s">
        <v>358</v>
      </c>
      <c r="C48" s="140">
        <v>8.5</v>
      </c>
      <c r="E48" s="26"/>
    </row>
    <row r="49" spans="1:5" s="1" customFormat="1" ht="13.2" x14ac:dyDescent="0.25">
      <c r="B49" s="46" t="s">
        <v>359</v>
      </c>
      <c r="C49" s="140">
        <v>10.9</v>
      </c>
      <c r="E49" s="26"/>
    </row>
    <row r="50" spans="1:5" s="1" customFormat="1" ht="13.2" x14ac:dyDescent="0.25">
      <c r="B50" s="46" t="s">
        <v>360</v>
      </c>
      <c r="C50" s="140">
        <v>12.1</v>
      </c>
      <c r="E50" s="26"/>
    </row>
    <row r="51" spans="1:5" s="1" customFormat="1" ht="13.2" x14ac:dyDescent="0.25">
      <c r="B51" s="46" t="s">
        <v>361</v>
      </c>
      <c r="C51" s="140">
        <v>14.5</v>
      </c>
      <c r="E51" s="26"/>
    </row>
    <row r="52" spans="1:5" s="1" customFormat="1" ht="13.2" x14ac:dyDescent="0.25">
      <c r="B52" s="46" t="s">
        <v>362</v>
      </c>
      <c r="C52" s="140">
        <v>17.600000000000001</v>
      </c>
      <c r="E52" s="26"/>
    </row>
    <row r="53" spans="1:5" s="1" customFormat="1" ht="13.2" x14ac:dyDescent="0.25">
      <c r="B53" s="46" t="s">
        <v>363</v>
      </c>
      <c r="C53" s="140">
        <v>23</v>
      </c>
      <c r="E53" s="26"/>
    </row>
    <row r="54" spans="1:5" s="1" customFormat="1" ht="13.2" x14ac:dyDescent="0.25">
      <c r="B54" s="46" t="s">
        <v>364</v>
      </c>
      <c r="C54" s="140">
        <v>29.5</v>
      </c>
      <c r="E54" s="26"/>
    </row>
    <row r="55" spans="1:5" s="1" customFormat="1" ht="13.2" x14ac:dyDescent="0.25">
      <c r="B55" s="46" t="s">
        <v>365</v>
      </c>
      <c r="C55" s="140">
        <v>15.4</v>
      </c>
      <c r="E55" s="26"/>
    </row>
    <row r="56" spans="1:5" s="1" customFormat="1" ht="2.85" customHeight="1" x14ac:dyDescent="0.25">
      <c r="A56" s="66"/>
      <c r="B56" s="147"/>
      <c r="C56" s="148"/>
    </row>
    <row r="57" spans="1:5" s="1" customFormat="1" ht="13.2" x14ac:dyDescent="0.25">
      <c r="C57" s="72"/>
    </row>
    <row r="58" spans="1:5" s="1" customFormat="1" ht="46.5" customHeight="1" x14ac:dyDescent="0.25">
      <c r="A58" s="71">
        <v>1</v>
      </c>
      <c r="B58" s="199" t="s">
        <v>366</v>
      </c>
      <c r="C58" s="199"/>
    </row>
    <row r="59" spans="1:5" s="1" customFormat="1" ht="103.5" customHeight="1" x14ac:dyDescent="0.25">
      <c r="A59" s="71">
        <v>2</v>
      </c>
      <c r="B59" s="199" t="s">
        <v>183</v>
      </c>
      <c r="C59" s="199"/>
      <c r="D59" s="149"/>
      <c r="E59" s="149"/>
    </row>
    <row r="60" spans="1:5" s="1" customFormat="1" ht="13.2" x14ac:dyDescent="0.25">
      <c r="C60" s="72"/>
    </row>
    <row r="61" spans="1:5" s="1" customFormat="1" ht="13.2" x14ac:dyDescent="0.25">
      <c r="C61" s="72"/>
    </row>
    <row r="62" spans="1:5" s="1" customFormat="1" ht="13.2" x14ac:dyDescent="0.25">
      <c r="C62" s="72"/>
    </row>
  </sheetData>
  <mergeCells count="5">
    <mergeCell ref="A1:B1"/>
    <mergeCell ref="A2:C2"/>
    <mergeCell ref="A4:B4"/>
    <mergeCell ref="B58:C58"/>
    <mergeCell ref="B59:C59"/>
  </mergeCells>
  <hyperlinks>
    <hyperlink ref="A1:B1" location="ContentsHead" display="ContentsHead" xr:uid="{5208EBD7-1CC8-432C-B507-055AE405D90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6510-B58B-423F-800B-BDAFAFFA01F0}">
  <sheetPr codeName="Sheet28"/>
  <dimension ref="A1:Y167"/>
  <sheetViews>
    <sheetView workbookViewId="0">
      <selection sqref="A1:D1"/>
    </sheetView>
  </sheetViews>
  <sheetFormatPr defaultColWidth="9" defaultRowHeight="14.4" x14ac:dyDescent="0.3"/>
  <cols>
    <col min="1" max="1" width="3.109375" style="109" customWidth="1"/>
    <col min="2" max="2" width="10.44140625" style="109" customWidth="1"/>
    <col min="3" max="3" width="2" style="109" customWidth="1"/>
    <col min="4" max="5" width="10.5546875" style="109" bestFit="1" customWidth="1"/>
    <col min="6" max="6" width="11.109375" style="109" bestFit="1" customWidth="1"/>
    <col min="7" max="7" width="13.5546875" style="109" bestFit="1" customWidth="1"/>
    <col min="8" max="8" width="16.44140625" style="109" customWidth="1"/>
    <col min="9" max="13" width="9" style="150"/>
    <col min="14" max="14" width="10.5546875" style="150" bestFit="1" customWidth="1"/>
    <col min="15" max="25" width="9" style="150"/>
    <col min="26" max="16384" width="9" style="109"/>
  </cols>
  <sheetData>
    <row r="1" spans="1:25" x14ac:dyDescent="0.3">
      <c r="A1" s="205" t="s">
        <v>54</v>
      </c>
      <c r="B1" s="205"/>
      <c r="C1" s="205"/>
      <c r="D1" s="205"/>
      <c r="E1" s="12"/>
      <c r="F1" s="12"/>
      <c r="G1" s="12"/>
      <c r="H1" s="12"/>
      <c r="K1" s="150">
        <v>56</v>
      </c>
      <c r="R1" s="150" t="s">
        <v>367</v>
      </c>
      <c r="S1" s="150">
        <v>1</v>
      </c>
    </row>
    <row r="2" spans="1:25" s="1" customFormat="1" ht="14.4" customHeight="1" x14ac:dyDescent="0.25">
      <c r="A2" s="206" t="s">
        <v>369</v>
      </c>
      <c r="B2" s="206"/>
      <c r="C2" s="206"/>
      <c r="D2" s="206"/>
      <c r="E2" s="206"/>
      <c r="F2" s="206"/>
      <c r="G2" s="206"/>
      <c r="H2" s="206"/>
      <c r="I2" s="6"/>
      <c r="J2" s="6"/>
      <c r="K2" s="6">
        <v>46</v>
      </c>
      <c r="L2" s="6">
        <v>23</v>
      </c>
      <c r="M2" s="6">
        <v>25</v>
      </c>
      <c r="N2" s="6"/>
      <c r="O2" s="6"/>
      <c r="P2" s="6"/>
      <c r="Q2" s="6"/>
      <c r="R2" s="6" t="s">
        <v>368</v>
      </c>
      <c r="S2" s="6">
        <v>25</v>
      </c>
      <c r="T2" s="6"/>
      <c r="U2" s="6"/>
      <c r="V2" s="6"/>
      <c r="W2" s="6"/>
      <c r="X2" s="6"/>
      <c r="Y2" s="6"/>
    </row>
    <row r="3" spans="1:25" s="1" customFormat="1" ht="13.2" x14ac:dyDescent="0.25">
      <c r="B3" s="151"/>
      <c r="C3" s="151"/>
      <c r="D3" s="151"/>
      <c r="E3" s="151"/>
      <c r="F3" s="151"/>
      <c r="G3" s="151"/>
      <c r="H3" s="15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7.399999999999999" customHeight="1" x14ac:dyDescent="0.55000000000000004">
      <c r="A4" s="188" t="s">
        <v>370</v>
      </c>
      <c r="B4" s="188"/>
      <c r="C4" s="188"/>
      <c r="D4" s="188" t="s">
        <v>371</v>
      </c>
      <c r="E4" s="188"/>
      <c r="F4" s="188"/>
      <c r="G4" s="188" t="s">
        <v>372</v>
      </c>
      <c r="H4" s="188"/>
      <c r="K4" s="150">
        <v>47</v>
      </c>
      <c r="L4" s="150">
        <v>38</v>
      </c>
      <c r="M4" s="150">
        <v>39</v>
      </c>
      <c r="V4" s="150" t="s">
        <v>373</v>
      </c>
      <c r="W4" s="150">
        <v>25</v>
      </c>
    </row>
    <row r="5" spans="1:25" ht="17.100000000000001" customHeight="1" x14ac:dyDescent="0.3">
      <c r="A5" s="186"/>
      <c r="B5" s="186"/>
      <c r="C5" s="186"/>
      <c r="D5" s="152" t="s">
        <v>374</v>
      </c>
      <c r="E5" s="152" t="s">
        <v>375</v>
      </c>
      <c r="F5" s="152" t="s">
        <v>376</v>
      </c>
      <c r="G5" s="152" t="s">
        <v>377</v>
      </c>
      <c r="H5" s="152" t="s">
        <v>378</v>
      </c>
      <c r="K5" s="150">
        <v>40</v>
      </c>
      <c r="L5" s="150">
        <v>41</v>
      </c>
      <c r="M5" s="150">
        <v>42</v>
      </c>
      <c r="N5" s="150">
        <v>43</v>
      </c>
      <c r="O5" s="150">
        <v>44</v>
      </c>
      <c r="P5" s="150">
        <v>45</v>
      </c>
      <c r="Q5" s="150">
        <v>48</v>
      </c>
      <c r="V5" s="150" t="s">
        <v>379</v>
      </c>
      <c r="W5" s="150">
        <v>26</v>
      </c>
    </row>
    <row r="6" spans="1:25" x14ac:dyDescent="0.3">
      <c r="B6" s="153" t="s">
        <v>74</v>
      </c>
      <c r="C6" s="154"/>
      <c r="D6" s="155">
        <v>3940</v>
      </c>
      <c r="E6" s="156">
        <v>4350</v>
      </c>
      <c r="F6" s="156">
        <v>4370</v>
      </c>
      <c r="G6" s="157">
        <v>0.10538344337227024</v>
      </c>
      <c r="H6" s="157">
        <v>3.9053526303698405E-3</v>
      </c>
      <c r="V6" s="150" t="s">
        <v>380</v>
      </c>
      <c r="W6" s="150">
        <v>27</v>
      </c>
    </row>
    <row r="7" spans="1:25" x14ac:dyDescent="0.3">
      <c r="B7" s="153" t="s">
        <v>75</v>
      </c>
      <c r="C7" s="154"/>
      <c r="D7" s="156">
        <v>4450</v>
      </c>
      <c r="E7" s="156">
        <v>4770</v>
      </c>
      <c r="F7" s="156">
        <v>4790</v>
      </c>
      <c r="G7" s="157">
        <v>7.1926275567543163E-2</v>
      </c>
      <c r="H7" s="157">
        <v>3.9840637450199168E-3</v>
      </c>
      <c r="K7" s="158"/>
      <c r="V7" s="150" t="s">
        <v>381</v>
      </c>
      <c r="W7" s="150">
        <v>28</v>
      </c>
    </row>
    <row r="8" spans="1:25" x14ac:dyDescent="0.3">
      <c r="B8" s="153" t="s">
        <v>76</v>
      </c>
      <c r="C8" s="154"/>
      <c r="D8" s="156">
        <v>5100</v>
      </c>
      <c r="E8" s="156">
        <v>5400</v>
      </c>
      <c r="F8" s="156">
        <v>5420</v>
      </c>
      <c r="G8" s="157">
        <v>5.8258140447234208E-2</v>
      </c>
      <c r="H8" s="157">
        <v>5.3753475440221354E-3</v>
      </c>
    </row>
    <row r="9" spans="1:25" x14ac:dyDescent="0.3">
      <c r="B9" s="153" t="s">
        <v>77</v>
      </c>
      <c r="C9" s="154"/>
      <c r="D9" s="156">
        <v>4930</v>
      </c>
      <c r="E9" s="156">
        <v>5300</v>
      </c>
      <c r="F9" s="156">
        <v>5310</v>
      </c>
      <c r="G9" s="157">
        <v>7.5268817204301008E-2</v>
      </c>
      <c r="H9" s="157">
        <v>2.2641509433962703E-3</v>
      </c>
    </row>
    <row r="10" spans="1:25" x14ac:dyDescent="0.3">
      <c r="B10" s="153" t="s">
        <v>78</v>
      </c>
      <c r="C10" s="154"/>
      <c r="D10" s="156">
        <v>5660</v>
      </c>
      <c r="E10" s="156">
        <v>5950</v>
      </c>
      <c r="F10" s="156">
        <v>5970</v>
      </c>
      <c r="G10" s="157">
        <v>5.0141242937853159E-2</v>
      </c>
      <c r="H10" s="157">
        <v>3.3624747814391398E-3</v>
      </c>
    </row>
    <row r="11" spans="1:25" x14ac:dyDescent="0.3">
      <c r="B11" s="153" t="s">
        <v>79</v>
      </c>
      <c r="C11" s="154"/>
      <c r="D11" s="156">
        <v>4790</v>
      </c>
      <c r="E11" s="156">
        <v>4980</v>
      </c>
      <c r="F11" s="156">
        <v>4990</v>
      </c>
      <c r="G11" s="157">
        <v>3.9883065358112368E-2</v>
      </c>
      <c r="H11" s="157">
        <v>2.6104417670682611E-3</v>
      </c>
    </row>
    <row r="12" spans="1:25" x14ac:dyDescent="0.3">
      <c r="B12" s="153" t="s">
        <v>80</v>
      </c>
      <c r="C12" s="154"/>
      <c r="D12" s="156">
        <v>5460</v>
      </c>
      <c r="E12" s="156">
        <v>5620</v>
      </c>
      <c r="F12" s="156">
        <v>5630</v>
      </c>
      <c r="G12" s="157">
        <v>2.8189639392275367E-2</v>
      </c>
      <c r="H12" s="157">
        <v>1.7803097739006457E-3</v>
      </c>
    </row>
    <row r="13" spans="1:25" x14ac:dyDescent="0.3">
      <c r="B13" s="153" t="s">
        <v>81</v>
      </c>
      <c r="C13" s="154"/>
      <c r="D13" s="156">
        <v>6090</v>
      </c>
      <c r="E13" s="156">
        <v>6300</v>
      </c>
      <c r="F13" s="156">
        <v>6320</v>
      </c>
      <c r="G13" s="157">
        <v>3.4675431388660582E-2</v>
      </c>
      <c r="H13" s="157">
        <v>3.6531130876746865E-3</v>
      </c>
      <c r="N13" s="159"/>
    </row>
    <row r="14" spans="1:25" x14ac:dyDescent="0.3">
      <c r="B14" s="153" t="s">
        <v>82</v>
      </c>
      <c r="C14" s="154"/>
      <c r="D14" s="156">
        <v>5360</v>
      </c>
      <c r="E14" s="156">
        <v>5430</v>
      </c>
      <c r="F14" s="156">
        <v>5440</v>
      </c>
      <c r="G14" s="157">
        <v>1.3067015120403314E-2</v>
      </c>
      <c r="H14" s="157">
        <v>1.4741109268472385E-3</v>
      </c>
    </row>
    <row r="15" spans="1:25" x14ac:dyDescent="0.3">
      <c r="B15" s="153" t="s">
        <v>83</v>
      </c>
      <c r="C15" s="154"/>
      <c r="D15" s="156">
        <v>3900</v>
      </c>
      <c r="E15" s="156">
        <v>4000</v>
      </c>
      <c r="F15" s="156">
        <v>4010</v>
      </c>
      <c r="G15" s="157">
        <v>2.5917372337695754E-2</v>
      </c>
      <c r="H15" s="157">
        <v>2.0010005002502051E-3</v>
      </c>
    </row>
    <row r="16" spans="1:25" x14ac:dyDescent="0.3">
      <c r="B16" s="153" t="s">
        <v>84</v>
      </c>
      <c r="C16" s="154"/>
      <c r="D16" s="156">
        <v>4240</v>
      </c>
      <c r="E16" s="156">
        <v>4290</v>
      </c>
      <c r="F16" s="156">
        <v>4300</v>
      </c>
      <c r="G16" s="157">
        <v>1.2744866650932218E-2</v>
      </c>
      <c r="H16" s="157">
        <v>1.3982754602657188E-3</v>
      </c>
    </row>
    <row r="17" spans="2:8" x14ac:dyDescent="0.3">
      <c r="B17" s="153" t="s">
        <v>85</v>
      </c>
      <c r="C17" s="160"/>
      <c r="D17" s="156">
        <v>4900</v>
      </c>
      <c r="E17" s="156">
        <v>5040</v>
      </c>
      <c r="F17" s="156">
        <v>5050</v>
      </c>
      <c r="G17" s="157">
        <v>2.8180518684909117E-2</v>
      </c>
      <c r="H17" s="157">
        <v>1.9860973187686426E-3</v>
      </c>
    </row>
    <row r="18" spans="2:8" x14ac:dyDescent="0.3">
      <c r="B18" s="153" t="s">
        <v>86</v>
      </c>
      <c r="C18" s="160"/>
      <c r="D18" s="156">
        <v>4450</v>
      </c>
      <c r="E18" s="156">
        <v>4510</v>
      </c>
      <c r="F18" s="156">
        <v>4520</v>
      </c>
      <c r="G18" s="157">
        <v>1.4848143982002293E-2</v>
      </c>
      <c r="H18" s="157">
        <v>2.8818443804035088E-3</v>
      </c>
    </row>
    <row r="19" spans="2:8" x14ac:dyDescent="0.3">
      <c r="B19" s="153" t="s">
        <v>87</v>
      </c>
      <c r="C19" s="160"/>
      <c r="D19" s="156">
        <v>4950</v>
      </c>
      <c r="E19" s="156">
        <v>5040</v>
      </c>
      <c r="F19" s="156">
        <v>5050</v>
      </c>
      <c r="G19" s="157">
        <v>1.8387553041018467E-2</v>
      </c>
      <c r="H19" s="157">
        <v>1.5873015873015817E-3</v>
      </c>
    </row>
    <row r="20" spans="2:8" x14ac:dyDescent="0.3">
      <c r="B20" s="153" t="s">
        <v>88</v>
      </c>
      <c r="C20" s="160"/>
      <c r="D20" s="156">
        <v>4940</v>
      </c>
      <c r="E20" s="156">
        <v>5100</v>
      </c>
      <c r="F20" s="156">
        <v>5110</v>
      </c>
      <c r="G20" s="157">
        <v>3.2617504051863921E-2</v>
      </c>
      <c r="H20" s="157">
        <v>1.5695507161075373E-3</v>
      </c>
    </row>
    <row r="21" spans="2:8" x14ac:dyDescent="0.3">
      <c r="B21" s="153" t="s">
        <v>89</v>
      </c>
      <c r="C21" s="160"/>
      <c r="D21" s="156">
        <v>5510</v>
      </c>
      <c r="E21" s="156">
        <v>5570</v>
      </c>
      <c r="F21" s="156">
        <v>5590</v>
      </c>
      <c r="G21" s="157">
        <v>1.2168543407192089E-2</v>
      </c>
      <c r="H21" s="157">
        <v>2.5121119684192728E-3</v>
      </c>
    </row>
    <row r="22" spans="2:8" x14ac:dyDescent="0.3">
      <c r="B22" s="153" t="s">
        <v>90</v>
      </c>
      <c r="C22" s="160"/>
      <c r="D22" s="156">
        <v>5560</v>
      </c>
      <c r="E22" s="156">
        <v>5710</v>
      </c>
      <c r="F22" s="156">
        <v>5720</v>
      </c>
      <c r="G22" s="157">
        <v>2.6784109293546576E-2</v>
      </c>
      <c r="H22" s="157">
        <v>1.5756302521008347E-3</v>
      </c>
    </row>
    <row r="23" spans="2:8" x14ac:dyDescent="0.3">
      <c r="B23" s="153" t="s">
        <v>91</v>
      </c>
      <c r="C23" s="160"/>
      <c r="D23" s="156">
        <v>5060</v>
      </c>
      <c r="E23" s="156">
        <v>5120</v>
      </c>
      <c r="F23" s="156">
        <v>5140</v>
      </c>
      <c r="G23" s="157">
        <v>1.1850681414181219E-2</v>
      </c>
      <c r="H23" s="157">
        <v>2.7327737653719542E-3</v>
      </c>
    </row>
    <row r="24" spans="2:8" x14ac:dyDescent="0.3">
      <c r="B24" s="153" t="s">
        <v>92</v>
      </c>
      <c r="C24" s="160"/>
      <c r="D24" s="156">
        <v>5500</v>
      </c>
      <c r="E24" s="156">
        <v>5580</v>
      </c>
      <c r="F24" s="156">
        <v>5580</v>
      </c>
      <c r="G24" s="157">
        <v>1.4548099654482671E-2</v>
      </c>
      <c r="H24" s="157">
        <v>3.5848718408315605E-4</v>
      </c>
    </row>
    <row r="25" spans="2:8" x14ac:dyDescent="0.3">
      <c r="B25" s="153" t="s">
        <v>93</v>
      </c>
      <c r="C25" s="160"/>
      <c r="D25" s="156">
        <v>5530</v>
      </c>
      <c r="E25" s="156">
        <v>5670</v>
      </c>
      <c r="F25" s="156">
        <v>5680</v>
      </c>
      <c r="G25" s="157">
        <v>2.5492677635147398E-2</v>
      </c>
      <c r="H25" s="157">
        <v>7.0521861777161909E-4</v>
      </c>
    </row>
    <row r="26" spans="2:8" x14ac:dyDescent="0.3">
      <c r="B26" s="153" t="s">
        <v>94</v>
      </c>
      <c r="C26" s="160"/>
      <c r="D26" s="156">
        <v>5360</v>
      </c>
      <c r="E26" s="156">
        <v>5390</v>
      </c>
      <c r="F26" s="156">
        <v>5400</v>
      </c>
      <c r="G26" s="157">
        <v>4.4767767207609666E-3</v>
      </c>
      <c r="H26" s="157">
        <v>2.9712163416899529E-3</v>
      </c>
    </row>
    <row r="27" spans="2:8" x14ac:dyDescent="0.3">
      <c r="B27" s="153" t="s">
        <v>95</v>
      </c>
      <c r="C27" s="160"/>
      <c r="D27" s="156">
        <v>4210</v>
      </c>
      <c r="E27" s="156">
        <v>4350</v>
      </c>
      <c r="F27" s="156">
        <v>4360</v>
      </c>
      <c r="G27" s="157">
        <v>3.3761293390394576E-2</v>
      </c>
      <c r="H27" s="157">
        <v>1.8399264029438367E-3</v>
      </c>
    </row>
    <row r="28" spans="2:8" x14ac:dyDescent="0.3">
      <c r="B28" s="153" t="s">
        <v>96</v>
      </c>
      <c r="C28" s="160"/>
      <c r="D28" s="156">
        <v>4240</v>
      </c>
      <c r="E28" s="156">
        <v>4350</v>
      </c>
      <c r="F28" s="156">
        <v>4360</v>
      </c>
      <c r="G28" s="157">
        <v>2.4976437323279921E-2</v>
      </c>
      <c r="H28" s="157">
        <v>1.3793103448276334E-3</v>
      </c>
    </row>
    <row r="29" spans="2:8" x14ac:dyDescent="0.3">
      <c r="B29" s="153" t="s">
        <v>97</v>
      </c>
      <c r="C29" s="160"/>
      <c r="D29" s="156">
        <v>4570</v>
      </c>
      <c r="E29" s="156">
        <v>4620</v>
      </c>
      <c r="F29" s="156">
        <v>4630</v>
      </c>
      <c r="G29" s="157">
        <v>1.0936132983377034E-2</v>
      </c>
      <c r="H29" s="157">
        <v>1.7308524448291784E-3</v>
      </c>
    </row>
    <row r="30" spans="2:8" x14ac:dyDescent="0.3">
      <c r="B30" s="153" t="s">
        <v>98</v>
      </c>
      <c r="C30" s="160"/>
      <c r="D30" s="156">
        <v>2060</v>
      </c>
      <c r="E30" s="156">
        <v>2100</v>
      </c>
      <c r="F30" s="156">
        <v>2110</v>
      </c>
      <c r="G30" s="157">
        <v>2.0408163265306145E-2</v>
      </c>
      <c r="H30" s="157">
        <v>4.761904761904745E-3</v>
      </c>
    </row>
    <row r="31" spans="2:8" x14ac:dyDescent="0.3">
      <c r="B31" s="153" t="s">
        <v>99</v>
      </c>
      <c r="C31" s="160"/>
      <c r="D31" s="156">
        <v>2160</v>
      </c>
      <c r="E31" s="156">
        <v>2190</v>
      </c>
      <c r="F31" s="156">
        <v>2200</v>
      </c>
      <c r="G31" s="157">
        <v>1.6689847009735637E-2</v>
      </c>
      <c r="H31" s="157">
        <v>2.2799817601459882E-3</v>
      </c>
    </row>
    <row r="32" spans="2:8" x14ac:dyDescent="0.3">
      <c r="B32" s="153" t="s">
        <v>100</v>
      </c>
      <c r="C32" s="160"/>
      <c r="D32" s="156">
        <v>2860</v>
      </c>
      <c r="E32" s="156">
        <v>2900</v>
      </c>
      <c r="F32" s="156">
        <v>2910</v>
      </c>
      <c r="G32" s="157">
        <v>1.4005602240896309E-2</v>
      </c>
      <c r="H32" s="157">
        <v>5.1795580110496342E-3</v>
      </c>
    </row>
    <row r="33" spans="1:25" x14ac:dyDescent="0.3">
      <c r="B33" s="153" t="s">
        <v>101</v>
      </c>
      <c r="C33" s="160"/>
      <c r="D33" s="156">
        <v>3310</v>
      </c>
      <c r="E33" s="156">
        <v>3450</v>
      </c>
      <c r="F33" s="156">
        <v>3460</v>
      </c>
      <c r="G33" s="157">
        <v>4.3254688445251155E-2</v>
      </c>
      <c r="H33" s="157">
        <v>1.7396346767177828E-3</v>
      </c>
    </row>
    <row r="34" spans="1:25" x14ac:dyDescent="0.3">
      <c r="B34" s="153" t="s">
        <v>102</v>
      </c>
      <c r="C34" s="160"/>
      <c r="D34" s="156">
        <v>3470</v>
      </c>
      <c r="E34" s="156">
        <v>3520</v>
      </c>
      <c r="F34" s="156">
        <v>3530</v>
      </c>
      <c r="G34" s="157">
        <v>1.4693171996542853E-2</v>
      </c>
      <c r="H34" s="157">
        <v>2.2714366837024436E-3</v>
      </c>
    </row>
    <row r="35" spans="1:25" x14ac:dyDescent="0.3">
      <c r="B35" s="153" t="s">
        <v>103</v>
      </c>
      <c r="C35" s="160"/>
      <c r="D35" s="156">
        <v>3990</v>
      </c>
      <c r="E35" s="156">
        <v>4080</v>
      </c>
      <c r="F35" s="156">
        <v>4100</v>
      </c>
      <c r="G35" s="157">
        <v>2.2801302931596101E-2</v>
      </c>
      <c r="H35" s="157">
        <v>4.8995590396865296E-3</v>
      </c>
    </row>
    <row r="36" spans="1:25" x14ac:dyDescent="0.3">
      <c r="B36" s="153" t="s">
        <v>104</v>
      </c>
      <c r="C36" s="160"/>
      <c r="D36" s="156">
        <v>5550</v>
      </c>
      <c r="E36" s="156">
        <v>5800</v>
      </c>
      <c r="F36" s="156">
        <v>5820</v>
      </c>
      <c r="G36" s="157">
        <v>4.6708746618575381E-2</v>
      </c>
      <c r="H36" s="157">
        <v>2.4121295658166009E-3</v>
      </c>
    </row>
    <row r="37" spans="1:25" x14ac:dyDescent="0.3">
      <c r="B37" s="153" t="s">
        <v>105</v>
      </c>
      <c r="C37" s="160"/>
      <c r="D37" s="156">
        <v>5580</v>
      </c>
      <c r="E37" s="156">
        <v>5690</v>
      </c>
      <c r="F37" s="156">
        <v>5710</v>
      </c>
      <c r="G37" s="157">
        <v>2.0250896057347756E-2</v>
      </c>
      <c r="H37" s="157">
        <v>2.283506060073881E-3</v>
      </c>
    </row>
    <row r="38" spans="1:25" x14ac:dyDescent="0.3">
      <c r="B38" s="153" t="s">
        <v>382</v>
      </c>
      <c r="C38" s="160"/>
      <c r="D38" s="156">
        <v>6640</v>
      </c>
      <c r="E38" s="156">
        <v>6730</v>
      </c>
      <c r="F38" s="156" t="s">
        <v>65</v>
      </c>
      <c r="G38" s="157">
        <v>1.4003915073031115E-2</v>
      </c>
      <c r="H38" s="157" t="s">
        <v>65</v>
      </c>
    </row>
    <row r="39" spans="1:25" x14ac:dyDescent="0.3">
      <c r="B39" s="153" t="s">
        <v>383</v>
      </c>
      <c r="C39" s="160"/>
      <c r="D39" s="156">
        <v>4110</v>
      </c>
      <c r="E39" s="156" t="s">
        <v>65</v>
      </c>
      <c r="F39" s="156" t="s">
        <v>65</v>
      </c>
      <c r="G39" s="157" t="s">
        <v>65</v>
      </c>
      <c r="H39" s="157" t="s">
        <v>65</v>
      </c>
    </row>
    <row r="40" spans="1:25" x14ac:dyDescent="0.3">
      <c r="A40" s="161"/>
      <c r="B40" s="162"/>
      <c r="C40" s="163"/>
      <c r="D40" s="164"/>
      <c r="E40" s="164"/>
      <c r="F40" s="162"/>
      <c r="G40" s="164"/>
      <c r="H40" s="164"/>
    </row>
    <row r="41" spans="1:25" x14ac:dyDescent="0.3">
      <c r="A41" s="165">
        <v>1</v>
      </c>
      <c r="B41" s="1" t="s">
        <v>384</v>
      </c>
      <c r="D41" s="166"/>
      <c r="E41" s="166"/>
      <c r="F41" s="166"/>
      <c r="G41" s="166"/>
      <c r="K41" s="150">
        <v>49</v>
      </c>
    </row>
    <row r="43" spans="1:25" x14ac:dyDescent="0.3">
      <c r="B43" s="12" t="s">
        <v>65</v>
      </c>
      <c r="C43" s="12"/>
      <c r="D43" s="12"/>
      <c r="E43" s="12"/>
      <c r="F43" s="12"/>
      <c r="G43" s="12"/>
      <c r="H43" s="12"/>
    </row>
    <row r="44" spans="1:25" s="1" customFormat="1" x14ac:dyDescent="0.3">
      <c r="A44" s="191" t="s">
        <v>379</v>
      </c>
      <c r="B44" s="191"/>
      <c r="C44" s="191"/>
      <c r="D44" s="191"/>
      <c r="E44" s="191"/>
      <c r="F44" s="191"/>
      <c r="G44" s="191"/>
      <c r="H44" s="191"/>
      <c r="I44" s="6"/>
      <c r="J44" s="6"/>
      <c r="K44" s="150">
        <v>46</v>
      </c>
      <c r="L44" s="6">
        <v>23</v>
      </c>
      <c r="M44" s="6">
        <v>26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1" customFormat="1" x14ac:dyDescent="0.3">
      <c r="B45" s="12"/>
      <c r="C45" s="12"/>
      <c r="D45" s="167"/>
      <c r="E45" s="167"/>
      <c r="F45" s="167"/>
      <c r="G45" s="167"/>
      <c r="H45" s="167"/>
      <c r="I45" s="6"/>
      <c r="J45" s="6"/>
      <c r="K45" s="15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7.399999999999999" customHeight="1" x14ac:dyDescent="0.55000000000000004">
      <c r="A46" s="188" t="s">
        <v>370</v>
      </c>
      <c r="B46" s="188"/>
      <c r="C46" s="188"/>
      <c r="D46" s="188" t="s">
        <v>371</v>
      </c>
      <c r="E46" s="188"/>
      <c r="F46" s="188"/>
      <c r="G46" s="188" t="s">
        <v>372</v>
      </c>
      <c r="H46" s="188"/>
      <c r="K46" s="150">
        <v>47</v>
      </c>
      <c r="L46" s="150">
        <v>38</v>
      </c>
      <c r="M46" s="150">
        <v>39</v>
      </c>
    </row>
    <row r="47" spans="1:25" ht="17.100000000000001" customHeight="1" x14ac:dyDescent="0.3">
      <c r="A47" s="186"/>
      <c r="B47" s="186"/>
      <c r="C47" s="186"/>
      <c r="D47" s="152" t="s">
        <v>374</v>
      </c>
      <c r="E47" s="152" t="s">
        <v>375</v>
      </c>
      <c r="F47" s="152" t="s">
        <v>376</v>
      </c>
      <c r="G47" s="152" t="s">
        <v>377</v>
      </c>
      <c r="H47" s="152" t="s">
        <v>378</v>
      </c>
      <c r="K47" s="150">
        <v>40</v>
      </c>
      <c r="L47" s="150">
        <v>41</v>
      </c>
      <c r="M47" s="150">
        <v>42</v>
      </c>
      <c r="N47" s="150">
        <v>43</v>
      </c>
      <c r="O47" s="150">
        <v>44</v>
      </c>
      <c r="P47" s="150">
        <v>45</v>
      </c>
      <c r="Q47" s="150">
        <v>48</v>
      </c>
    </row>
    <row r="48" spans="1:25" x14ac:dyDescent="0.3">
      <c r="B48" s="153" t="s">
        <v>74</v>
      </c>
      <c r="C48" s="154"/>
      <c r="D48" s="156">
        <v>3560</v>
      </c>
      <c r="E48" s="156">
        <v>3870</v>
      </c>
      <c r="F48" s="156">
        <v>3890</v>
      </c>
      <c r="G48" s="157">
        <v>8.8838909193140303E-2</v>
      </c>
      <c r="H48" s="157">
        <v>3.3565711334881954E-3</v>
      </c>
    </row>
    <row r="49" spans="2:8" x14ac:dyDescent="0.3">
      <c r="B49" s="153" t="s">
        <v>75</v>
      </c>
      <c r="C49" s="154"/>
      <c r="D49" s="156">
        <v>4090</v>
      </c>
      <c r="E49" s="156">
        <v>4330</v>
      </c>
      <c r="F49" s="156">
        <v>4340</v>
      </c>
      <c r="G49" s="157">
        <v>5.8449498654927767E-2</v>
      </c>
      <c r="H49" s="157">
        <v>3.0036968576709899E-3</v>
      </c>
    </row>
    <row r="50" spans="2:8" x14ac:dyDescent="0.3">
      <c r="B50" s="153" t="s">
        <v>76</v>
      </c>
      <c r="C50" s="154"/>
      <c r="D50" s="156">
        <v>4710</v>
      </c>
      <c r="E50" s="156">
        <v>4940</v>
      </c>
      <c r="F50" s="156">
        <v>4960</v>
      </c>
      <c r="G50" s="157">
        <v>5.0361240968975762E-2</v>
      </c>
      <c r="H50" s="157">
        <v>3.2369006676107315E-3</v>
      </c>
    </row>
    <row r="51" spans="2:8" x14ac:dyDescent="0.3">
      <c r="B51" s="153" t="s">
        <v>77</v>
      </c>
      <c r="C51" s="154"/>
      <c r="D51" s="156">
        <v>4540</v>
      </c>
      <c r="E51" s="156">
        <v>4830</v>
      </c>
      <c r="F51" s="156">
        <v>4840</v>
      </c>
      <c r="G51" s="157">
        <v>6.3174114021571581E-2</v>
      </c>
      <c r="H51" s="157">
        <v>1.4492753623187582E-3</v>
      </c>
    </row>
    <row r="52" spans="2:8" x14ac:dyDescent="0.3">
      <c r="B52" s="153" t="s">
        <v>78</v>
      </c>
      <c r="C52" s="154"/>
      <c r="D52" s="156">
        <v>5230</v>
      </c>
      <c r="E52" s="156">
        <v>5450</v>
      </c>
      <c r="F52" s="156">
        <v>5460</v>
      </c>
      <c r="G52" s="157">
        <v>4.1308089500860623E-2</v>
      </c>
      <c r="H52" s="157">
        <v>1.8365472910928382E-3</v>
      </c>
    </row>
    <row r="53" spans="2:8" x14ac:dyDescent="0.3">
      <c r="B53" s="153" t="s">
        <v>79</v>
      </c>
      <c r="C53" s="154"/>
      <c r="D53" s="156">
        <v>4400</v>
      </c>
      <c r="E53" s="156">
        <v>4530</v>
      </c>
      <c r="F53" s="156">
        <v>4540</v>
      </c>
      <c r="G53" s="157">
        <v>2.93248465560354E-2</v>
      </c>
      <c r="H53" s="157">
        <v>1.5459363957597283E-3</v>
      </c>
    </row>
    <row r="54" spans="2:8" x14ac:dyDescent="0.3">
      <c r="B54" s="153" t="s">
        <v>80</v>
      </c>
      <c r="C54" s="154"/>
      <c r="D54" s="156">
        <v>4930</v>
      </c>
      <c r="E54" s="156">
        <v>5040</v>
      </c>
      <c r="F54" s="156">
        <v>5040</v>
      </c>
      <c r="G54" s="157">
        <v>2.3133116883116811E-2</v>
      </c>
      <c r="H54" s="157">
        <v>3.9666798889337329E-4</v>
      </c>
    </row>
    <row r="55" spans="2:8" x14ac:dyDescent="0.3">
      <c r="B55" s="153" t="s">
        <v>81</v>
      </c>
      <c r="C55" s="154"/>
      <c r="D55" s="156">
        <v>5590</v>
      </c>
      <c r="E55" s="156">
        <v>5770</v>
      </c>
      <c r="F55" s="156">
        <v>5780</v>
      </c>
      <c r="G55" s="157">
        <v>3.1104755094744307E-2</v>
      </c>
      <c r="H55" s="157">
        <v>2.0804438280166426E-3</v>
      </c>
    </row>
    <row r="56" spans="2:8" x14ac:dyDescent="0.3">
      <c r="B56" s="153" t="s">
        <v>82</v>
      </c>
      <c r="C56" s="154"/>
      <c r="D56" s="156">
        <v>4850</v>
      </c>
      <c r="E56" s="156">
        <v>4900</v>
      </c>
      <c r="F56" s="156">
        <v>4910</v>
      </c>
      <c r="G56" s="157">
        <v>1.0305028854080689E-2</v>
      </c>
      <c r="H56" s="157">
        <v>2.039983680130586E-3</v>
      </c>
    </row>
    <row r="57" spans="2:8" x14ac:dyDescent="0.3">
      <c r="B57" s="153" t="s">
        <v>83</v>
      </c>
      <c r="C57" s="154"/>
      <c r="D57" s="156">
        <v>3510</v>
      </c>
      <c r="E57" s="156">
        <v>3580</v>
      </c>
      <c r="F57" s="156">
        <v>3580</v>
      </c>
      <c r="G57" s="157">
        <v>1.968054763262983E-2</v>
      </c>
      <c r="H57" s="157">
        <v>8.3916083916091289E-4</v>
      </c>
    </row>
    <row r="58" spans="2:8" x14ac:dyDescent="0.3">
      <c r="B58" s="153" t="s">
        <v>84</v>
      </c>
      <c r="C58" s="160"/>
      <c r="D58" s="156">
        <v>3810</v>
      </c>
      <c r="E58" s="156">
        <v>3850</v>
      </c>
      <c r="F58" s="156">
        <v>3850</v>
      </c>
      <c r="G58" s="157">
        <v>9.9711361847283353E-3</v>
      </c>
      <c r="H58" s="157">
        <v>1.2990387113536173E-3</v>
      </c>
    </row>
    <row r="59" spans="2:8" x14ac:dyDescent="0.3">
      <c r="B59" s="153" t="s">
        <v>85</v>
      </c>
      <c r="C59" s="160"/>
      <c r="D59" s="156">
        <v>4310</v>
      </c>
      <c r="E59" s="156">
        <v>4400</v>
      </c>
      <c r="F59" s="156">
        <v>4400</v>
      </c>
      <c r="G59" s="157">
        <v>1.9012288430326985E-2</v>
      </c>
      <c r="H59" s="157">
        <v>9.101251422070078E-4</v>
      </c>
    </row>
    <row r="60" spans="2:8" x14ac:dyDescent="0.3">
      <c r="B60" s="153" t="s">
        <v>86</v>
      </c>
      <c r="C60" s="160"/>
      <c r="D60" s="156">
        <v>3960</v>
      </c>
      <c r="E60" s="156">
        <v>4000</v>
      </c>
      <c r="F60" s="156">
        <v>4010</v>
      </c>
      <c r="G60" s="157">
        <v>1.0608739580702187E-2</v>
      </c>
      <c r="H60" s="157">
        <v>1.4996250937264755E-3</v>
      </c>
    </row>
    <row r="61" spans="2:8" x14ac:dyDescent="0.3">
      <c r="B61" s="153" t="s">
        <v>87</v>
      </c>
      <c r="C61" s="160"/>
      <c r="D61" s="156">
        <v>4500</v>
      </c>
      <c r="E61" s="156">
        <v>4550</v>
      </c>
      <c r="F61" s="156">
        <v>4560</v>
      </c>
      <c r="G61" s="157">
        <v>1.2458286985539413E-2</v>
      </c>
      <c r="H61" s="157">
        <v>1.0986596352449141E-3</v>
      </c>
    </row>
    <row r="62" spans="2:8" x14ac:dyDescent="0.3">
      <c r="B62" s="153" t="s">
        <v>88</v>
      </c>
      <c r="C62" s="160"/>
      <c r="D62" s="156">
        <v>4540</v>
      </c>
      <c r="E62" s="156">
        <v>4660</v>
      </c>
      <c r="F62" s="156">
        <v>4660</v>
      </c>
      <c r="G62" s="157">
        <v>2.5319242624394445E-2</v>
      </c>
      <c r="H62" s="157">
        <v>1.0736525660295371E-3</v>
      </c>
    </row>
    <row r="63" spans="2:8" x14ac:dyDescent="0.3">
      <c r="B63" s="153" t="s">
        <v>89</v>
      </c>
      <c r="C63" s="160"/>
      <c r="D63" s="156">
        <v>4950</v>
      </c>
      <c r="E63" s="156">
        <v>5000</v>
      </c>
      <c r="F63" s="156">
        <v>5000</v>
      </c>
      <c r="G63" s="157">
        <v>9.0909090909090384E-3</v>
      </c>
      <c r="H63" s="157">
        <v>1.6016016016016099E-3</v>
      </c>
    </row>
    <row r="64" spans="2:8" x14ac:dyDescent="0.3">
      <c r="B64" s="153" t="s">
        <v>90</v>
      </c>
      <c r="C64" s="160"/>
      <c r="D64" s="156">
        <v>5140</v>
      </c>
      <c r="E64" s="156">
        <v>5250</v>
      </c>
      <c r="F64" s="156">
        <v>5260</v>
      </c>
      <c r="G64" s="157">
        <v>2.1202100758607179E-2</v>
      </c>
      <c r="H64" s="157">
        <v>1.1428571428571122E-3</v>
      </c>
    </row>
    <row r="65" spans="2:8" x14ac:dyDescent="0.3">
      <c r="B65" s="153" t="s">
        <v>91</v>
      </c>
      <c r="C65" s="160"/>
      <c r="D65" s="156">
        <v>4600</v>
      </c>
      <c r="E65" s="156">
        <v>4640</v>
      </c>
      <c r="F65" s="156">
        <v>4640</v>
      </c>
      <c r="G65" s="157">
        <v>7.3896978917626921E-3</v>
      </c>
      <c r="H65" s="157">
        <v>1.2944983818770073E-3</v>
      </c>
    </row>
    <row r="66" spans="2:8" x14ac:dyDescent="0.3">
      <c r="B66" s="153" t="s">
        <v>92</v>
      </c>
      <c r="C66" s="160"/>
      <c r="D66" s="156">
        <v>5000</v>
      </c>
      <c r="E66" s="156">
        <v>5060</v>
      </c>
      <c r="F66" s="156">
        <v>5060</v>
      </c>
      <c r="G66" s="157">
        <v>1.1193284029582307E-2</v>
      </c>
      <c r="H66" s="157">
        <v>0</v>
      </c>
    </row>
    <row r="67" spans="2:8" x14ac:dyDescent="0.3">
      <c r="B67" s="153" t="s">
        <v>93</v>
      </c>
      <c r="C67" s="160"/>
      <c r="D67" s="156">
        <v>5110</v>
      </c>
      <c r="E67" s="156">
        <v>5220</v>
      </c>
      <c r="F67" s="156">
        <v>5220</v>
      </c>
      <c r="G67" s="157">
        <v>2.0547945205479534E-2</v>
      </c>
      <c r="H67" s="157">
        <v>0</v>
      </c>
    </row>
    <row r="68" spans="2:8" x14ac:dyDescent="0.3">
      <c r="B68" s="153" t="s">
        <v>94</v>
      </c>
      <c r="C68" s="160"/>
      <c r="D68" s="156">
        <v>4860</v>
      </c>
      <c r="E68" s="156">
        <v>4880</v>
      </c>
      <c r="F68" s="156">
        <v>4890</v>
      </c>
      <c r="G68" s="157">
        <v>3.2908268202385127E-3</v>
      </c>
      <c r="H68" s="157">
        <v>1.435014350143593E-3</v>
      </c>
    </row>
    <row r="69" spans="2:8" x14ac:dyDescent="0.3">
      <c r="B69" s="153" t="s">
        <v>95</v>
      </c>
      <c r="C69" s="160"/>
      <c r="D69" s="156">
        <v>3740</v>
      </c>
      <c r="E69" s="156">
        <v>3830</v>
      </c>
      <c r="F69" s="156">
        <v>3840</v>
      </c>
      <c r="G69" s="157">
        <v>2.4057738572574205E-2</v>
      </c>
      <c r="H69" s="157">
        <v>1.0441138084051893E-3</v>
      </c>
    </row>
    <row r="70" spans="2:8" x14ac:dyDescent="0.3">
      <c r="B70" s="153" t="s">
        <v>96</v>
      </c>
      <c r="C70" s="160"/>
      <c r="D70" s="156">
        <v>3850</v>
      </c>
      <c r="E70" s="156">
        <v>3930</v>
      </c>
      <c r="F70" s="156">
        <v>3930</v>
      </c>
      <c r="G70" s="157">
        <v>2.1066319895968855E-2</v>
      </c>
      <c r="H70" s="157">
        <v>1.2735608762097783E-3</v>
      </c>
    </row>
    <row r="71" spans="2:8" x14ac:dyDescent="0.3">
      <c r="B71" s="153" t="s">
        <v>97</v>
      </c>
      <c r="C71" s="160"/>
      <c r="D71" s="156">
        <v>4050</v>
      </c>
      <c r="E71" s="156">
        <v>4070</v>
      </c>
      <c r="F71" s="156">
        <v>4080</v>
      </c>
      <c r="G71" s="157">
        <v>7.1693448702101481E-3</v>
      </c>
      <c r="H71" s="157">
        <v>1.7182130584192379E-3</v>
      </c>
    </row>
    <row r="72" spans="2:8" x14ac:dyDescent="0.3">
      <c r="B72" s="153" t="s">
        <v>98</v>
      </c>
      <c r="C72" s="160"/>
      <c r="D72" s="156">
        <v>1720</v>
      </c>
      <c r="E72" s="156">
        <v>1740</v>
      </c>
      <c r="F72" s="156">
        <v>1750</v>
      </c>
      <c r="G72" s="157">
        <v>1.3977868375072866E-2</v>
      </c>
      <c r="H72" s="157">
        <v>3.4462952326248519E-3</v>
      </c>
    </row>
    <row r="73" spans="2:8" x14ac:dyDescent="0.3">
      <c r="B73" s="153" t="s">
        <v>99</v>
      </c>
      <c r="C73" s="160"/>
      <c r="D73" s="156">
        <v>1910</v>
      </c>
      <c r="E73" s="156">
        <v>1940</v>
      </c>
      <c r="F73" s="156">
        <v>1940</v>
      </c>
      <c r="G73" s="157">
        <v>1.3619696176008445E-2</v>
      </c>
      <c r="H73" s="157">
        <v>2.0671834625323182E-3</v>
      </c>
    </row>
    <row r="74" spans="2:8" x14ac:dyDescent="0.3">
      <c r="B74" s="153" t="s">
        <v>100</v>
      </c>
      <c r="C74" s="160"/>
      <c r="D74" s="156">
        <v>2530</v>
      </c>
      <c r="E74" s="156">
        <v>2560</v>
      </c>
      <c r="F74" s="156">
        <v>2570</v>
      </c>
      <c r="G74" s="157">
        <v>1.1881188118811892E-2</v>
      </c>
      <c r="H74" s="157">
        <v>4.6966731898239189E-3</v>
      </c>
    </row>
    <row r="75" spans="2:8" x14ac:dyDescent="0.3">
      <c r="B75" s="153" t="s">
        <v>101</v>
      </c>
      <c r="C75" s="160"/>
      <c r="D75" s="156">
        <v>2910</v>
      </c>
      <c r="E75" s="156">
        <v>3020</v>
      </c>
      <c r="F75" s="156">
        <v>3020</v>
      </c>
      <c r="G75" s="157">
        <v>3.8885065381968342E-2</v>
      </c>
      <c r="H75" s="157">
        <v>0</v>
      </c>
    </row>
    <row r="76" spans="2:8" x14ac:dyDescent="0.3">
      <c r="B76" s="153" t="s">
        <v>102</v>
      </c>
      <c r="C76" s="160"/>
      <c r="D76" s="156">
        <v>3160</v>
      </c>
      <c r="E76" s="156">
        <v>3200</v>
      </c>
      <c r="F76" s="156">
        <v>3200</v>
      </c>
      <c r="G76" s="157">
        <v>1.1712567268122864E-2</v>
      </c>
      <c r="H76" s="157">
        <v>1.5644555694618312E-3</v>
      </c>
    </row>
    <row r="77" spans="2:8" x14ac:dyDescent="0.3">
      <c r="B77" s="153" t="s">
        <v>103</v>
      </c>
      <c r="C77" s="160"/>
      <c r="D77" s="156">
        <v>3600</v>
      </c>
      <c r="E77" s="156">
        <v>3670</v>
      </c>
      <c r="F77" s="156">
        <v>3680</v>
      </c>
      <c r="G77" s="157">
        <v>1.7772840877533946E-2</v>
      </c>
      <c r="H77" s="157">
        <v>4.6384720327421469E-3</v>
      </c>
    </row>
    <row r="78" spans="2:8" x14ac:dyDescent="0.3">
      <c r="B78" s="153" t="s">
        <v>104</v>
      </c>
      <c r="C78" s="160"/>
      <c r="D78" s="156">
        <v>5060</v>
      </c>
      <c r="E78" s="156">
        <v>5280</v>
      </c>
      <c r="F78" s="156">
        <v>5290</v>
      </c>
      <c r="G78" s="157">
        <v>4.3864848844102022E-2</v>
      </c>
      <c r="H78" s="157">
        <v>1.1357183418512218E-3</v>
      </c>
    </row>
    <row r="79" spans="2:8" x14ac:dyDescent="0.3">
      <c r="B79" s="153" t="s">
        <v>105</v>
      </c>
      <c r="C79" s="160"/>
      <c r="D79" s="156">
        <v>5170</v>
      </c>
      <c r="E79" s="156">
        <v>5270</v>
      </c>
      <c r="F79" s="156">
        <v>5290</v>
      </c>
      <c r="G79" s="157">
        <v>1.952445389522528E-2</v>
      </c>
      <c r="H79" s="157">
        <v>2.2753128555177415E-3</v>
      </c>
    </row>
    <row r="80" spans="2:8" x14ac:dyDescent="0.3">
      <c r="B80" s="153" t="s">
        <v>382</v>
      </c>
      <c r="C80" s="160"/>
      <c r="D80" s="156">
        <v>6110</v>
      </c>
      <c r="E80" s="156">
        <v>6170</v>
      </c>
      <c r="F80" s="156" t="s">
        <v>65</v>
      </c>
      <c r="G80" s="157">
        <v>1.0319410319410416E-2</v>
      </c>
      <c r="H80" s="157" t="s">
        <v>65</v>
      </c>
    </row>
    <row r="81" spans="1:25" x14ac:dyDescent="0.3">
      <c r="B81" s="153" t="s">
        <v>383</v>
      </c>
      <c r="C81" s="160"/>
      <c r="D81" s="156">
        <v>3760</v>
      </c>
      <c r="E81" s="156" t="s">
        <v>65</v>
      </c>
      <c r="F81" s="156" t="s">
        <v>65</v>
      </c>
      <c r="G81" s="157" t="s">
        <v>65</v>
      </c>
      <c r="H81" s="157" t="s">
        <v>65</v>
      </c>
    </row>
    <row r="82" spans="1:25" x14ac:dyDescent="0.3">
      <c r="A82" s="161"/>
      <c r="B82" s="162"/>
      <c r="C82" s="163"/>
      <c r="D82" s="164"/>
      <c r="E82" s="164"/>
      <c r="F82" s="162"/>
      <c r="G82" s="164"/>
      <c r="H82" s="164"/>
    </row>
    <row r="83" spans="1:25" x14ac:dyDescent="0.3">
      <c r="A83" s="165">
        <v>1</v>
      </c>
      <c r="B83" s="1" t="s">
        <v>384</v>
      </c>
      <c r="C83" s="166"/>
      <c r="E83" s="166"/>
      <c r="F83" s="166"/>
      <c r="G83" s="166"/>
      <c r="K83" s="150">
        <v>49</v>
      </c>
    </row>
    <row r="86" spans="1:25" s="1" customFormat="1" ht="14.4" customHeight="1" x14ac:dyDescent="0.25">
      <c r="A86" s="191" t="s">
        <v>380</v>
      </c>
      <c r="B86" s="191"/>
      <c r="C86" s="191"/>
      <c r="D86" s="191"/>
      <c r="E86" s="191"/>
      <c r="F86" s="191"/>
      <c r="G86" s="191"/>
      <c r="H86" s="191"/>
      <c r="I86" s="6"/>
      <c r="J86" s="6"/>
      <c r="K86" s="6">
        <v>46</v>
      </c>
      <c r="L86" s="6">
        <v>23</v>
      </c>
      <c r="M86" s="6">
        <v>27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s="1" customFormat="1" ht="13.2" x14ac:dyDescent="0.25">
      <c r="B87" s="12"/>
      <c r="C87" s="12"/>
      <c r="D87" s="167"/>
      <c r="E87" s="167"/>
      <c r="F87" s="167"/>
      <c r="G87" s="167"/>
      <c r="H87" s="16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7.399999999999999" customHeight="1" x14ac:dyDescent="0.55000000000000004">
      <c r="A88" s="188" t="s">
        <v>370</v>
      </c>
      <c r="B88" s="188"/>
      <c r="C88" s="188"/>
      <c r="D88" s="188" t="s">
        <v>371</v>
      </c>
      <c r="E88" s="188"/>
      <c r="F88" s="188"/>
      <c r="G88" s="188" t="s">
        <v>372</v>
      </c>
      <c r="H88" s="188"/>
      <c r="K88" s="150">
        <v>47</v>
      </c>
      <c r="L88" s="150">
        <v>38</v>
      </c>
      <c r="M88" s="150">
        <v>39</v>
      </c>
    </row>
    <row r="89" spans="1:25" ht="17.100000000000001" customHeight="1" x14ac:dyDescent="0.3">
      <c r="A89" s="186"/>
      <c r="B89" s="186"/>
      <c r="C89" s="186"/>
      <c r="D89" s="152" t="s">
        <v>374</v>
      </c>
      <c r="E89" s="152" t="s">
        <v>375</v>
      </c>
      <c r="F89" s="152" t="s">
        <v>376</v>
      </c>
      <c r="G89" s="152" t="s">
        <v>377</v>
      </c>
      <c r="H89" s="152" t="s">
        <v>378</v>
      </c>
      <c r="K89" s="150">
        <v>40</v>
      </c>
      <c r="L89" s="150">
        <v>41</v>
      </c>
      <c r="M89" s="150">
        <v>42</v>
      </c>
      <c r="N89" s="150">
        <v>43</v>
      </c>
      <c r="O89" s="150">
        <v>44</v>
      </c>
      <c r="P89" s="150">
        <v>45</v>
      </c>
      <c r="Q89" s="150">
        <v>48</v>
      </c>
    </row>
    <row r="90" spans="1:25" x14ac:dyDescent="0.3">
      <c r="B90" s="153" t="s">
        <v>74</v>
      </c>
      <c r="C90" s="154"/>
      <c r="D90" s="156">
        <v>920</v>
      </c>
      <c r="E90" s="156">
        <v>1010</v>
      </c>
      <c r="F90" s="156">
        <v>1000</v>
      </c>
      <c r="G90" s="157">
        <v>9.3275488069414214E-2</v>
      </c>
      <c r="H90" s="157">
        <v>-3.9682539682539542E-3</v>
      </c>
    </row>
    <row r="91" spans="1:25" x14ac:dyDescent="0.3">
      <c r="B91" s="153" t="s">
        <v>75</v>
      </c>
      <c r="C91" s="154"/>
      <c r="D91" s="156">
        <v>1020</v>
      </c>
      <c r="E91" s="156">
        <v>1080</v>
      </c>
      <c r="F91" s="156">
        <v>1080</v>
      </c>
      <c r="G91" s="157">
        <v>6.2806673209028441E-2</v>
      </c>
      <c r="H91" s="157">
        <v>-1.8467220683286989E-3</v>
      </c>
    </row>
    <row r="92" spans="1:25" x14ac:dyDescent="0.3">
      <c r="B92" s="153" t="s">
        <v>76</v>
      </c>
      <c r="C92" s="154"/>
      <c r="D92" s="156">
        <v>1140</v>
      </c>
      <c r="E92" s="156">
        <v>1180</v>
      </c>
      <c r="F92" s="156">
        <v>1180</v>
      </c>
      <c r="G92" s="157">
        <v>4.3171806167400906E-2</v>
      </c>
      <c r="H92" s="157">
        <v>0</v>
      </c>
    </row>
    <row r="93" spans="1:25" x14ac:dyDescent="0.3">
      <c r="B93" s="153" t="s">
        <v>77</v>
      </c>
      <c r="C93" s="154"/>
      <c r="D93" s="156">
        <v>1140</v>
      </c>
      <c r="E93" s="156">
        <v>1210</v>
      </c>
      <c r="F93" s="156">
        <v>1200</v>
      </c>
      <c r="G93" s="157">
        <v>6.1619718309859239E-2</v>
      </c>
      <c r="H93" s="157">
        <v>-9.121061359867344E-3</v>
      </c>
    </row>
    <row r="94" spans="1:25" x14ac:dyDescent="0.3">
      <c r="B94" s="153" t="s">
        <v>78</v>
      </c>
      <c r="C94" s="154"/>
      <c r="D94" s="156">
        <v>1230</v>
      </c>
      <c r="E94" s="156">
        <v>1280</v>
      </c>
      <c r="F94" s="156">
        <v>1260</v>
      </c>
      <c r="G94" s="157">
        <v>3.9056143205858485E-2</v>
      </c>
      <c r="H94" s="157">
        <v>-1.6444792482380621E-2</v>
      </c>
    </row>
    <row r="95" spans="1:25" x14ac:dyDescent="0.3">
      <c r="B95" s="153" t="s">
        <v>79</v>
      </c>
      <c r="C95" s="154"/>
      <c r="D95" s="156">
        <v>1010</v>
      </c>
      <c r="E95" s="156">
        <v>1030</v>
      </c>
      <c r="F95" s="156">
        <v>1020</v>
      </c>
      <c r="G95" s="157">
        <v>1.7821782178217838E-2</v>
      </c>
      <c r="H95" s="157">
        <v>-5.8365758754863606E-3</v>
      </c>
    </row>
    <row r="96" spans="1:25" x14ac:dyDescent="0.3">
      <c r="B96" s="153" t="s">
        <v>80</v>
      </c>
      <c r="C96" s="154"/>
      <c r="D96" s="156">
        <v>1170</v>
      </c>
      <c r="E96" s="156">
        <v>1200</v>
      </c>
      <c r="F96" s="156">
        <v>1190</v>
      </c>
      <c r="G96" s="157">
        <v>2.7350427350427253E-2</v>
      </c>
      <c r="H96" s="157">
        <v>-8.3194675540765317E-3</v>
      </c>
    </row>
    <row r="97" spans="2:8" x14ac:dyDescent="0.3">
      <c r="B97" s="153" t="s">
        <v>81</v>
      </c>
      <c r="C97" s="154"/>
      <c r="D97" s="156">
        <v>1280</v>
      </c>
      <c r="E97" s="156">
        <v>1320</v>
      </c>
      <c r="F97" s="156">
        <v>1310</v>
      </c>
      <c r="G97" s="157">
        <v>3.4455755677368805E-2</v>
      </c>
      <c r="H97" s="157">
        <v>-6.0560181680544556E-3</v>
      </c>
    </row>
    <row r="98" spans="2:8" x14ac:dyDescent="0.3">
      <c r="B98" s="153" t="s">
        <v>82</v>
      </c>
      <c r="C98" s="154"/>
      <c r="D98" s="156">
        <v>1090</v>
      </c>
      <c r="E98" s="156">
        <v>1100</v>
      </c>
      <c r="F98" s="156">
        <v>1090</v>
      </c>
      <c r="G98" s="157">
        <v>7.3394495412844041E-3</v>
      </c>
      <c r="H98" s="157">
        <v>-7.2859744990892983E-3</v>
      </c>
    </row>
    <row r="99" spans="2:8" x14ac:dyDescent="0.3">
      <c r="B99" s="153" t="s">
        <v>83</v>
      </c>
      <c r="C99" s="154"/>
      <c r="D99" s="156">
        <v>920</v>
      </c>
      <c r="E99" s="156">
        <v>940</v>
      </c>
      <c r="F99" s="156">
        <v>940</v>
      </c>
      <c r="G99" s="157">
        <v>2.7203482045701888E-2</v>
      </c>
      <c r="H99" s="157">
        <v>-9.5338983050847759E-3</v>
      </c>
    </row>
    <row r="100" spans="2:8" x14ac:dyDescent="0.3">
      <c r="B100" s="153" t="s">
        <v>84</v>
      </c>
      <c r="C100" s="160"/>
      <c r="D100" s="156">
        <v>970</v>
      </c>
      <c r="E100" s="156">
        <v>970</v>
      </c>
      <c r="F100" s="156">
        <v>970</v>
      </c>
      <c r="G100" s="157">
        <v>6.2111801242235032E-3</v>
      </c>
      <c r="H100" s="157">
        <v>-5.1440329218106484E-3</v>
      </c>
    </row>
    <row r="101" spans="2:8" x14ac:dyDescent="0.3">
      <c r="B101" s="153" t="s">
        <v>85</v>
      </c>
      <c r="C101" s="160"/>
      <c r="D101" s="156">
        <v>1150</v>
      </c>
      <c r="E101" s="156">
        <v>1160</v>
      </c>
      <c r="F101" s="156">
        <v>1150</v>
      </c>
      <c r="G101" s="157">
        <v>9.5403295750216E-3</v>
      </c>
      <c r="H101" s="157">
        <v>-9.4501718213058084E-3</v>
      </c>
    </row>
    <row r="102" spans="2:8" x14ac:dyDescent="0.3">
      <c r="B102" s="153" t="s">
        <v>86</v>
      </c>
      <c r="C102" s="160"/>
      <c r="D102" s="156">
        <v>1050</v>
      </c>
      <c r="E102" s="156">
        <v>1050</v>
      </c>
      <c r="F102" s="156">
        <v>1040</v>
      </c>
      <c r="G102" s="157">
        <v>9.5602294455066072E-4</v>
      </c>
      <c r="H102" s="157">
        <v>-9.5510983763132939E-3</v>
      </c>
    </row>
    <row r="103" spans="2:8" x14ac:dyDescent="0.3">
      <c r="B103" s="153" t="s">
        <v>87</v>
      </c>
      <c r="C103" s="160"/>
      <c r="D103" s="156">
        <v>1150</v>
      </c>
      <c r="E103" s="156">
        <v>1170</v>
      </c>
      <c r="F103" s="156">
        <v>1160</v>
      </c>
      <c r="G103" s="157">
        <v>1.8292682926829285E-2</v>
      </c>
      <c r="H103" s="157">
        <v>-6.8434559452523747E-3</v>
      </c>
    </row>
    <row r="104" spans="2:8" x14ac:dyDescent="0.3">
      <c r="B104" s="153" t="s">
        <v>88</v>
      </c>
      <c r="C104" s="160"/>
      <c r="D104" s="156">
        <v>1110</v>
      </c>
      <c r="E104" s="156">
        <v>1140</v>
      </c>
      <c r="F104" s="156">
        <v>1130</v>
      </c>
      <c r="G104" s="157">
        <v>2.9783393501805033E-2</v>
      </c>
      <c r="H104" s="157">
        <v>-8.76424189307623E-3</v>
      </c>
    </row>
    <row r="105" spans="2:8" x14ac:dyDescent="0.3">
      <c r="B105" s="153" t="s">
        <v>89</v>
      </c>
      <c r="C105" s="160"/>
      <c r="D105" s="156">
        <v>1250</v>
      </c>
      <c r="E105" s="156">
        <v>1250</v>
      </c>
      <c r="F105" s="156">
        <v>1250</v>
      </c>
      <c r="G105" s="157">
        <v>2.3980815347721673E-3</v>
      </c>
      <c r="H105" s="157">
        <v>-2.3923444976076125E-3</v>
      </c>
    </row>
    <row r="106" spans="2:8" x14ac:dyDescent="0.3">
      <c r="B106" s="153" t="s">
        <v>90</v>
      </c>
      <c r="C106" s="160"/>
      <c r="D106" s="156">
        <v>1260</v>
      </c>
      <c r="E106" s="156">
        <v>1280</v>
      </c>
      <c r="F106" s="156">
        <v>1280</v>
      </c>
      <c r="G106" s="157">
        <v>1.8312101910828105E-2</v>
      </c>
      <c r="H106" s="157">
        <v>-2.3455824863174435E-3</v>
      </c>
    </row>
    <row r="107" spans="2:8" x14ac:dyDescent="0.3">
      <c r="B107" s="153" t="s">
        <v>91</v>
      </c>
      <c r="C107" s="160"/>
      <c r="D107" s="156">
        <v>1160</v>
      </c>
      <c r="E107" s="156">
        <v>1160</v>
      </c>
      <c r="F107" s="156">
        <v>1160</v>
      </c>
      <c r="G107" s="157">
        <v>8.6206896551721535E-4</v>
      </c>
      <c r="H107" s="157">
        <v>-5.1679586563307955E-3</v>
      </c>
    </row>
    <row r="108" spans="2:8" x14ac:dyDescent="0.3">
      <c r="B108" s="153" t="s">
        <v>92</v>
      </c>
      <c r="C108" s="160"/>
      <c r="D108" s="156">
        <v>1280</v>
      </c>
      <c r="E108" s="156">
        <v>1300</v>
      </c>
      <c r="F108" s="156">
        <v>1290</v>
      </c>
      <c r="G108" s="157">
        <v>1.6431924882629012E-2</v>
      </c>
      <c r="H108" s="157">
        <v>-1.000769822940728E-2</v>
      </c>
    </row>
    <row r="109" spans="2:8" x14ac:dyDescent="0.3">
      <c r="B109" s="153" t="s">
        <v>93</v>
      </c>
      <c r="C109" s="160"/>
      <c r="D109" s="156">
        <v>1200</v>
      </c>
      <c r="E109" s="156">
        <v>1210</v>
      </c>
      <c r="F109" s="156">
        <v>1210</v>
      </c>
      <c r="G109" s="157">
        <v>1.3355592654423987E-2</v>
      </c>
      <c r="H109" s="157">
        <v>-3.2948929159802853E-3</v>
      </c>
    </row>
    <row r="110" spans="2:8" x14ac:dyDescent="0.3">
      <c r="B110" s="153" t="s">
        <v>94</v>
      </c>
      <c r="C110" s="160"/>
      <c r="D110" s="156">
        <v>1240</v>
      </c>
      <c r="E110" s="156">
        <v>1240</v>
      </c>
      <c r="F110" s="156">
        <v>1240</v>
      </c>
      <c r="G110" s="157">
        <v>-8.0710250201776468E-4</v>
      </c>
      <c r="H110" s="157">
        <v>0</v>
      </c>
    </row>
    <row r="111" spans="2:8" x14ac:dyDescent="0.3">
      <c r="B111" s="153" t="s">
        <v>95</v>
      </c>
      <c r="C111" s="160"/>
      <c r="D111" s="156">
        <v>1110</v>
      </c>
      <c r="E111" s="156">
        <v>1150</v>
      </c>
      <c r="F111" s="156">
        <v>1140</v>
      </c>
      <c r="G111" s="157">
        <v>3.7871956717763666E-2</v>
      </c>
      <c r="H111" s="157">
        <v>-1.3900955690703709E-2</v>
      </c>
    </row>
    <row r="112" spans="2:8" x14ac:dyDescent="0.3">
      <c r="B112" s="153" t="s">
        <v>96</v>
      </c>
      <c r="C112" s="160"/>
      <c r="D112" s="156">
        <v>1100</v>
      </c>
      <c r="E112" s="156">
        <v>1120</v>
      </c>
      <c r="F112" s="156">
        <v>1120</v>
      </c>
      <c r="G112" s="157">
        <v>1.7241379310344751E-2</v>
      </c>
      <c r="H112" s="157">
        <v>-4.460303300624413E-3</v>
      </c>
    </row>
    <row r="113" spans="1:25" x14ac:dyDescent="0.3">
      <c r="B113" s="153" t="s">
        <v>97</v>
      </c>
      <c r="C113" s="160"/>
      <c r="D113" s="156">
        <v>1080</v>
      </c>
      <c r="E113" s="156">
        <v>1080</v>
      </c>
      <c r="F113" s="156">
        <v>1080</v>
      </c>
      <c r="G113" s="157">
        <v>3.7037037037037646E-3</v>
      </c>
      <c r="H113" s="157">
        <v>-2.7675276752767708E-3</v>
      </c>
    </row>
    <row r="114" spans="1:25" x14ac:dyDescent="0.3">
      <c r="B114" s="153" t="s">
        <v>98</v>
      </c>
      <c r="C114" s="160"/>
      <c r="D114" s="156">
        <v>460</v>
      </c>
      <c r="E114" s="156">
        <v>460</v>
      </c>
      <c r="F114" s="156">
        <v>460</v>
      </c>
      <c r="G114" s="157">
        <v>1.098901098901095E-2</v>
      </c>
      <c r="H114" s="157">
        <v>-4.3478260869564966E-3</v>
      </c>
    </row>
    <row r="115" spans="1:25" x14ac:dyDescent="0.3">
      <c r="B115" s="153" t="s">
        <v>99</v>
      </c>
      <c r="C115" s="160"/>
      <c r="D115" s="156">
        <v>470</v>
      </c>
      <c r="E115" s="156">
        <v>470</v>
      </c>
      <c r="F115" s="156">
        <v>470</v>
      </c>
      <c r="G115" s="157">
        <v>8.5470085470085166E-3</v>
      </c>
      <c r="H115" s="157">
        <v>-8.4745762711864181E-3</v>
      </c>
    </row>
    <row r="116" spans="1:25" x14ac:dyDescent="0.3">
      <c r="B116" s="153" t="s">
        <v>100</v>
      </c>
      <c r="C116" s="160"/>
      <c r="D116" s="156">
        <v>640</v>
      </c>
      <c r="E116" s="156">
        <v>640</v>
      </c>
      <c r="F116" s="156">
        <v>640</v>
      </c>
      <c r="G116" s="157">
        <v>9.4339622641510523E-3</v>
      </c>
      <c r="H116" s="157">
        <v>-1.5576323987538387E-3</v>
      </c>
    </row>
    <row r="117" spans="1:25" x14ac:dyDescent="0.3">
      <c r="B117" s="153" t="s">
        <v>101</v>
      </c>
      <c r="C117" s="160"/>
      <c r="D117" s="156">
        <v>820</v>
      </c>
      <c r="E117" s="156">
        <v>860</v>
      </c>
      <c r="F117" s="156">
        <v>850</v>
      </c>
      <c r="G117" s="157">
        <v>4.2527339003645137E-2</v>
      </c>
      <c r="H117" s="157">
        <v>-8.1585081585081598E-3</v>
      </c>
    </row>
    <row r="118" spans="1:25" x14ac:dyDescent="0.3">
      <c r="B118" s="153" t="s">
        <v>102</v>
      </c>
      <c r="C118" s="160"/>
      <c r="D118" s="156">
        <v>880</v>
      </c>
      <c r="E118" s="156">
        <v>880</v>
      </c>
      <c r="F118" s="156">
        <v>880</v>
      </c>
      <c r="G118" s="157">
        <v>3.424657534246478E-3</v>
      </c>
      <c r="H118" s="157">
        <v>-4.550625711035261E-3</v>
      </c>
    </row>
    <row r="119" spans="1:25" x14ac:dyDescent="0.3">
      <c r="B119" s="153" t="s">
        <v>103</v>
      </c>
      <c r="C119" s="160"/>
      <c r="D119" s="156">
        <v>1000</v>
      </c>
      <c r="E119" s="156">
        <v>1010</v>
      </c>
      <c r="F119" s="156">
        <v>1000</v>
      </c>
      <c r="G119" s="157">
        <v>1.7068273092369468E-2</v>
      </c>
      <c r="H119" s="157">
        <v>-9.8716683119447479E-3</v>
      </c>
    </row>
    <row r="120" spans="1:25" x14ac:dyDescent="0.3">
      <c r="B120" s="153" t="s">
        <v>104</v>
      </c>
      <c r="C120" s="160"/>
      <c r="D120" s="156">
        <v>1370</v>
      </c>
      <c r="E120" s="156">
        <v>1460</v>
      </c>
      <c r="F120" s="156">
        <v>1450</v>
      </c>
      <c r="G120" s="157">
        <v>6.4916119620714863E-2</v>
      </c>
      <c r="H120" s="157">
        <v>-8.9041095890410871E-3</v>
      </c>
    </row>
    <row r="121" spans="1:25" x14ac:dyDescent="0.3">
      <c r="B121" s="153" t="s">
        <v>105</v>
      </c>
      <c r="C121" s="160"/>
      <c r="D121" s="156">
        <v>1310</v>
      </c>
      <c r="E121" s="156">
        <v>1330</v>
      </c>
      <c r="F121" s="156">
        <v>1330</v>
      </c>
      <c r="G121" s="157">
        <v>2.0673813169984623E-2</v>
      </c>
      <c r="H121" s="157">
        <v>-6.0015003750937268E-3</v>
      </c>
    </row>
    <row r="122" spans="1:25" x14ac:dyDescent="0.3">
      <c r="B122" s="153" t="s">
        <v>382</v>
      </c>
      <c r="C122" s="160"/>
      <c r="D122" s="156">
        <v>1570</v>
      </c>
      <c r="E122" s="156">
        <v>1580</v>
      </c>
      <c r="F122" s="156" t="s">
        <v>65</v>
      </c>
      <c r="G122" s="157">
        <v>1.02105934907466E-2</v>
      </c>
      <c r="H122" s="157" t="s">
        <v>65</v>
      </c>
    </row>
    <row r="123" spans="1:25" x14ac:dyDescent="0.3">
      <c r="B123" s="153" t="s">
        <v>383</v>
      </c>
      <c r="C123" s="160"/>
      <c r="D123" s="156">
        <v>940</v>
      </c>
      <c r="E123" s="156" t="s">
        <v>65</v>
      </c>
      <c r="F123" s="156" t="s">
        <v>65</v>
      </c>
      <c r="G123" s="157" t="s">
        <v>65</v>
      </c>
      <c r="H123" s="157" t="s">
        <v>65</v>
      </c>
    </row>
    <row r="124" spans="1:25" x14ac:dyDescent="0.3">
      <c r="A124" s="161"/>
      <c r="B124" s="162"/>
      <c r="C124" s="163"/>
      <c r="D124" s="164"/>
      <c r="E124" s="164"/>
      <c r="F124" s="162"/>
      <c r="G124" s="164"/>
      <c r="H124" s="164"/>
    </row>
    <row r="125" spans="1:25" x14ac:dyDescent="0.3">
      <c r="A125" s="165">
        <v>1</v>
      </c>
      <c r="B125" s="1" t="s">
        <v>384</v>
      </c>
      <c r="C125" s="166"/>
      <c r="E125" s="166"/>
      <c r="F125" s="166"/>
      <c r="G125" s="166"/>
      <c r="K125" s="150">
        <v>49</v>
      </c>
    </row>
    <row r="128" spans="1:25" s="1" customFormat="1" ht="14.4" customHeight="1" x14ac:dyDescent="0.25">
      <c r="A128" s="191" t="s">
        <v>381</v>
      </c>
      <c r="B128" s="191"/>
      <c r="C128" s="191"/>
      <c r="D128" s="191"/>
      <c r="E128" s="191"/>
      <c r="F128" s="191"/>
      <c r="G128" s="191"/>
      <c r="H128" s="191"/>
      <c r="I128" s="6"/>
      <c r="J128" s="6"/>
      <c r="K128" s="6">
        <v>46</v>
      </c>
      <c r="L128" s="6">
        <v>23</v>
      </c>
      <c r="M128" s="6">
        <v>28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s="1" customFormat="1" ht="13.2" x14ac:dyDescent="0.25">
      <c r="B129" s="12"/>
      <c r="C129" s="12"/>
      <c r="D129" s="12"/>
      <c r="E129" s="12"/>
      <c r="F129" s="12"/>
      <c r="G129" s="12"/>
      <c r="H129" s="1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7.399999999999999" customHeight="1" x14ac:dyDescent="0.55000000000000004">
      <c r="A130" s="188" t="s">
        <v>370</v>
      </c>
      <c r="B130" s="188"/>
      <c r="C130" s="188"/>
      <c r="D130" s="188" t="s">
        <v>371</v>
      </c>
      <c r="E130" s="188"/>
      <c r="F130" s="188"/>
      <c r="G130" s="188" t="s">
        <v>372</v>
      </c>
      <c r="H130" s="188"/>
      <c r="K130" s="150">
        <v>47</v>
      </c>
      <c r="L130" s="150">
        <v>38</v>
      </c>
      <c r="M130" s="150">
        <v>39</v>
      </c>
    </row>
    <row r="131" spans="1:25" ht="17.100000000000001" customHeight="1" x14ac:dyDescent="0.3">
      <c r="A131" s="186"/>
      <c r="B131" s="186"/>
      <c r="C131" s="186"/>
      <c r="D131" s="152" t="s">
        <v>374</v>
      </c>
      <c r="E131" s="152" t="s">
        <v>375</v>
      </c>
      <c r="F131" s="152" t="s">
        <v>376</v>
      </c>
      <c r="G131" s="152" t="s">
        <v>377</v>
      </c>
      <c r="H131" s="152" t="s">
        <v>378</v>
      </c>
      <c r="K131" s="150">
        <v>40</v>
      </c>
      <c r="L131" s="150">
        <v>41</v>
      </c>
      <c r="M131" s="150">
        <v>42</v>
      </c>
      <c r="N131" s="150">
        <v>43</v>
      </c>
      <c r="O131" s="150">
        <v>44</v>
      </c>
      <c r="P131" s="150">
        <v>45</v>
      </c>
      <c r="Q131" s="150">
        <v>48</v>
      </c>
    </row>
    <row r="132" spans="1:25" x14ac:dyDescent="0.3">
      <c r="B132" s="153" t="s">
        <v>74</v>
      </c>
      <c r="C132" s="154"/>
      <c r="D132" s="156">
        <v>380</v>
      </c>
      <c r="E132" s="156">
        <v>480</v>
      </c>
      <c r="F132" s="156">
        <v>480</v>
      </c>
      <c r="G132" s="157">
        <v>0.25984251968503935</v>
      </c>
      <c r="H132" s="157">
        <v>8.3333333333333037E-3</v>
      </c>
    </row>
    <row r="133" spans="1:25" x14ac:dyDescent="0.3">
      <c r="B133" s="153" t="s">
        <v>75</v>
      </c>
      <c r="C133" s="154"/>
      <c r="D133" s="156">
        <v>360</v>
      </c>
      <c r="E133" s="156">
        <v>440</v>
      </c>
      <c r="F133" s="156">
        <v>450</v>
      </c>
      <c r="G133" s="157">
        <v>0.22500000000000009</v>
      </c>
      <c r="H133" s="157">
        <v>1.3605442176870763E-2</v>
      </c>
    </row>
    <row r="134" spans="1:25" x14ac:dyDescent="0.3">
      <c r="B134" s="153" t="s">
        <v>76</v>
      </c>
      <c r="C134" s="154"/>
      <c r="D134" s="156">
        <v>390</v>
      </c>
      <c r="E134" s="156">
        <v>450</v>
      </c>
      <c r="F134" s="156">
        <v>470</v>
      </c>
      <c r="G134" s="157">
        <v>0.15306122448979598</v>
      </c>
      <c r="H134" s="157">
        <v>2.8761061946902755E-2</v>
      </c>
    </row>
    <row r="135" spans="1:25" x14ac:dyDescent="0.3">
      <c r="B135" s="153" t="s">
        <v>77</v>
      </c>
      <c r="C135" s="154"/>
      <c r="D135" s="156">
        <v>390</v>
      </c>
      <c r="E135" s="156">
        <v>470</v>
      </c>
      <c r="F135" s="156">
        <v>480</v>
      </c>
      <c r="G135" s="157">
        <v>0.21761658031088094</v>
      </c>
      <c r="H135" s="157">
        <v>1.0638297872340496E-2</v>
      </c>
    </row>
    <row r="136" spans="1:25" x14ac:dyDescent="0.3">
      <c r="B136" s="153" t="s">
        <v>78</v>
      </c>
      <c r="C136" s="154"/>
      <c r="D136" s="156">
        <v>440</v>
      </c>
      <c r="E136" s="156">
        <v>500</v>
      </c>
      <c r="F136" s="156">
        <v>510</v>
      </c>
      <c r="G136" s="157">
        <v>0.15632183908045971</v>
      </c>
      <c r="H136" s="157">
        <v>1.9880715705765439E-2</v>
      </c>
    </row>
    <row r="137" spans="1:25" x14ac:dyDescent="0.3">
      <c r="B137" s="153" t="s">
        <v>79</v>
      </c>
      <c r="C137" s="154"/>
      <c r="D137" s="156">
        <v>390</v>
      </c>
      <c r="E137" s="156">
        <v>450</v>
      </c>
      <c r="F137" s="156">
        <v>460</v>
      </c>
      <c r="G137" s="157">
        <v>0.15897435897435908</v>
      </c>
      <c r="H137" s="157">
        <v>1.327433628318575E-2</v>
      </c>
    </row>
    <row r="138" spans="1:25" x14ac:dyDescent="0.3">
      <c r="B138" s="153" t="s">
        <v>80</v>
      </c>
      <c r="C138" s="154"/>
      <c r="D138" s="156">
        <v>540</v>
      </c>
      <c r="E138" s="156">
        <v>580</v>
      </c>
      <c r="F138" s="156">
        <v>580</v>
      </c>
      <c r="G138" s="157">
        <v>7.4766355140186924E-2</v>
      </c>
      <c r="H138" s="157">
        <v>1.3913043478260834E-2</v>
      </c>
    </row>
    <row r="139" spans="1:25" x14ac:dyDescent="0.3">
      <c r="B139" s="153" t="s">
        <v>81</v>
      </c>
      <c r="C139" s="154"/>
      <c r="D139" s="156">
        <v>490</v>
      </c>
      <c r="E139" s="156">
        <v>530</v>
      </c>
      <c r="F139" s="156">
        <v>540</v>
      </c>
      <c r="G139" s="157">
        <v>7.5356415478615046E-2</v>
      </c>
      <c r="H139" s="157">
        <v>2.0833333333333259E-2</v>
      </c>
    </row>
    <row r="140" spans="1:25" x14ac:dyDescent="0.3">
      <c r="B140" s="153" t="s">
        <v>82</v>
      </c>
      <c r="C140" s="154"/>
      <c r="D140" s="156">
        <v>510</v>
      </c>
      <c r="E140" s="156">
        <v>530</v>
      </c>
      <c r="F140" s="156">
        <v>520</v>
      </c>
      <c r="G140" s="157">
        <v>3.9603960396039639E-2</v>
      </c>
      <c r="H140" s="157">
        <v>-3.8095238095238182E-3</v>
      </c>
    </row>
    <row r="141" spans="1:25" x14ac:dyDescent="0.3">
      <c r="B141" s="153" t="s">
        <v>83</v>
      </c>
      <c r="C141" s="154"/>
      <c r="D141" s="156">
        <v>390</v>
      </c>
      <c r="E141" s="156">
        <v>420</v>
      </c>
      <c r="F141" s="156">
        <v>430</v>
      </c>
      <c r="G141" s="157">
        <v>8.1841432225064015E-2</v>
      </c>
      <c r="H141" s="157">
        <v>1.1820330969267046E-2</v>
      </c>
    </row>
    <row r="142" spans="1:25" x14ac:dyDescent="0.3">
      <c r="B142" s="153" t="s">
        <v>84</v>
      </c>
      <c r="C142" s="160"/>
      <c r="D142" s="156">
        <v>430</v>
      </c>
      <c r="E142" s="156">
        <v>440</v>
      </c>
      <c r="F142" s="156">
        <v>440</v>
      </c>
      <c r="G142" s="157">
        <v>3.7558685446009488E-2</v>
      </c>
      <c r="H142" s="157">
        <v>2.2624434389140191E-3</v>
      </c>
    </row>
    <row r="143" spans="1:25" x14ac:dyDescent="0.3">
      <c r="B143" s="153" t="s">
        <v>85</v>
      </c>
      <c r="C143" s="160"/>
      <c r="D143" s="156">
        <v>580</v>
      </c>
      <c r="E143" s="156">
        <v>640</v>
      </c>
      <c r="F143" s="156">
        <v>650</v>
      </c>
      <c r="G143" s="157">
        <v>9.5890410958904049E-2</v>
      </c>
      <c r="H143" s="157">
        <v>9.3749999999999112E-3</v>
      </c>
    </row>
    <row r="144" spans="1:25" x14ac:dyDescent="0.3">
      <c r="B144" s="153" t="s">
        <v>86</v>
      </c>
      <c r="C144" s="160"/>
      <c r="D144" s="156">
        <v>490</v>
      </c>
      <c r="E144" s="156">
        <v>510</v>
      </c>
      <c r="F144" s="156">
        <v>520</v>
      </c>
      <c r="G144" s="157">
        <v>4.9382716049382713E-2</v>
      </c>
      <c r="H144" s="157">
        <v>1.3725490196078383E-2</v>
      </c>
    </row>
    <row r="145" spans="2:8" x14ac:dyDescent="0.3">
      <c r="B145" s="153" t="s">
        <v>87</v>
      </c>
      <c r="C145" s="160"/>
      <c r="D145" s="156">
        <v>450</v>
      </c>
      <c r="E145" s="156">
        <v>490</v>
      </c>
      <c r="F145" s="156">
        <v>490</v>
      </c>
      <c r="G145" s="157">
        <v>7.7092511013215903E-2</v>
      </c>
      <c r="H145" s="157">
        <v>6.1349693251533388E-3</v>
      </c>
    </row>
    <row r="146" spans="2:8" x14ac:dyDescent="0.3">
      <c r="B146" s="153" t="s">
        <v>88</v>
      </c>
      <c r="C146" s="160"/>
      <c r="D146" s="156">
        <v>390</v>
      </c>
      <c r="E146" s="156">
        <v>440</v>
      </c>
      <c r="F146" s="156">
        <v>440</v>
      </c>
      <c r="G146" s="157">
        <v>0.11675126903553301</v>
      </c>
      <c r="H146" s="157">
        <v>6.8181818181818343E-3</v>
      </c>
    </row>
    <row r="147" spans="2:8" x14ac:dyDescent="0.3">
      <c r="B147" s="153" t="s">
        <v>89</v>
      </c>
      <c r="C147" s="160"/>
      <c r="D147" s="156">
        <v>560</v>
      </c>
      <c r="E147" s="156">
        <v>580</v>
      </c>
      <c r="F147" s="156">
        <v>580</v>
      </c>
      <c r="G147" s="157">
        <v>3.9568345323740983E-2</v>
      </c>
      <c r="H147" s="157">
        <v>1.0380622837370179E-2</v>
      </c>
    </row>
    <row r="148" spans="2:8" x14ac:dyDescent="0.3">
      <c r="B148" s="153" t="s">
        <v>90</v>
      </c>
      <c r="C148" s="160"/>
      <c r="D148" s="156">
        <v>420</v>
      </c>
      <c r="E148" s="156">
        <v>460</v>
      </c>
      <c r="F148" s="156">
        <v>470</v>
      </c>
      <c r="G148" s="157">
        <v>9.4786729857819996E-2</v>
      </c>
      <c r="H148" s="157">
        <v>6.4935064935065512E-3</v>
      </c>
    </row>
    <row r="149" spans="2:8" x14ac:dyDescent="0.3">
      <c r="B149" s="153" t="s">
        <v>91</v>
      </c>
      <c r="C149" s="160"/>
      <c r="D149" s="156">
        <v>460</v>
      </c>
      <c r="E149" s="156">
        <v>490</v>
      </c>
      <c r="F149" s="156">
        <v>500</v>
      </c>
      <c r="G149" s="157">
        <v>5.6277056277056259E-2</v>
      </c>
      <c r="H149" s="157">
        <v>1.6393442622950838E-2</v>
      </c>
    </row>
    <row r="150" spans="2:8" x14ac:dyDescent="0.3">
      <c r="B150" s="153" t="s">
        <v>92</v>
      </c>
      <c r="C150" s="160"/>
      <c r="D150" s="156">
        <v>500</v>
      </c>
      <c r="E150" s="156">
        <v>520</v>
      </c>
      <c r="F150" s="156">
        <v>520</v>
      </c>
      <c r="G150" s="157">
        <v>4.8387096774193505E-2</v>
      </c>
      <c r="H150" s="157">
        <v>3.8461538461538325E-3</v>
      </c>
    </row>
    <row r="151" spans="2:8" x14ac:dyDescent="0.3">
      <c r="B151" s="153" t="s">
        <v>93</v>
      </c>
      <c r="C151" s="160"/>
      <c r="D151" s="156">
        <v>420</v>
      </c>
      <c r="E151" s="156">
        <v>460</v>
      </c>
      <c r="F151" s="156">
        <v>460</v>
      </c>
      <c r="G151" s="157">
        <v>8.5510688836104576E-2</v>
      </c>
      <c r="H151" s="157">
        <v>8.7527352297593897E-3</v>
      </c>
    </row>
    <row r="152" spans="2:8" x14ac:dyDescent="0.3">
      <c r="B152" s="153" t="s">
        <v>94</v>
      </c>
      <c r="C152" s="160"/>
      <c r="D152" s="156">
        <v>500</v>
      </c>
      <c r="E152" s="156">
        <v>510</v>
      </c>
      <c r="F152" s="156">
        <v>520</v>
      </c>
      <c r="G152" s="157">
        <v>1.6032064128256529E-2</v>
      </c>
      <c r="H152" s="157">
        <v>1.7751479289940919E-2</v>
      </c>
    </row>
    <row r="153" spans="2:8" x14ac:dyDescent="0.3">
      <c r="B153" s="153" t="s">
        <v>95</v>
      </c>
      <c r="C153" s="160"/>
      <c r="D153" s="156">
        <v>470</v>
      </c>
      <c r="E153" s="156">
        <v>520</v>
      </c>
      <c r="F153" s="156">
        <v>520</v>
      </c>
      <c r="G153" s="157">
        <v>0.1118279569892473</v>
      </c>
      <c r="H153" s="157">
        <v>7.7369439071566237E-3</v>
      </c>
    </row>
    <row r="154" spans="2:8" x14ac:dyDescent="0.3">
      <c r="B154" s="153" t="s">
        <v>96</v>
      </c>
      <c r="C154" s="160"/>
      <c r="D154" s="156">
        <v>400</v>
      </c>
      <c r="E154" s="156">
        <v>420</v>
      </c>
      <c r="F154" s="156">
        <v>430</v>
      </c>
      <c r="G154" s="157">
        <v>6.2656641604009966E-2</v>
      </c>
      <c r="H154" s="157">
        <v>2.3584905660376521E-3</v>
      </c>
    </row>
    <row r="155" spans="2:8" x14ac:dyDescent="0.3">
      <c r="B155" s="153" t="s">
        <v>97</v>
      </c>
      <c r="C155" s="160"/>
      <c r="D155" s="156">
        <v>530</v>
      </c>
      <c r="E155" s="156">
        <v>550</v>
      </c>
      <c r="F155" s="156">
        <v>550</v>
      </c>
      <c r="G155" s="157">
        <v>3.9848197343453462E-2</v>
      </c>
      <c r="H155" s="157">
        <v>1.8248175182482562E-3</v>
      </c>
    </row>
    <row r="156" spans="2:8" x14ac:dyDescent="0.3">
      <c r="B156" s="153" t="s">
        <v>98</v>
      </c>
      <c r="C156" s="160"/>
      <c r="D156" s="156">
        <v>340</v>
      </c>
      <c r="E156" s="156">
        <v>360</v>
      </c>
      <c r="F156" s="156">
        <v>360</v>
      </c>
      <c r="G156" s="157">
        <v>5.2785923753665642E-2</v>
      </c>
      <c r="H156" s="157">
        <v>1.1142061281337101E-2</v>
      </c>
    </row>
    <row r="157" spans="2:8" x14ac:dyDescent="0.3">
      <c r="B157" s="153" t="s">
        <v>99</v>
      </c>
      <c r="C157" s="160"/>
      <c r="D157" s="156">
        <v>250</v>
      </c>
      <c r="E157" s="156">
        <v>260</v>
      </c>
      <c r="F157" s="156">
        <v>260</v>
      </c>
      <c r="G157" s="157">
        <v>4.0322580645161255E-2</v>
      </c>
      <c r="H157" s="157">
        <v>3.8759689922480689E-3</v>
      </c>
    </row>
    <row r="158" spans="2:8" x14ac:dyDescent="0.3">
      <c r="B158" s="153" t="s">
        <v>100</v>
      </c>
      <c r="C158" s="160"/>
      <c r="D158" s="156">
        <v>330</v>
      </c>
      <c r="E158" s="156">
        <v>340</v>
      </c>
      <c r="F158" s="156">
        <v>340</v>
      </c>
      <c r="G158" s="157">
        <v>3.0211480362537735E-2</v>
      </c>
      <c r="H158" s="157">
        <v>8.7976539589442737E-3</v>
      </c>
    </row>
    <row r="159" spans="2:8" x14ac:dyDescent="0.3">
      <c r="B159" s="153" t="s">
        <v>101</v>
      </c>
      <c r="C159" s="160"/>
      <c r="D159" s="156">
        <v>400</v>
      </c>
      <c r="E159" s="156">
        <v>430</v>
      </c>
      <c r="F159" s="156">
        <v>440</v>
      </c>
      <c r="G159" s="157">
        <v>7.4999999999999956E-2</v>
      </c>
      <c r="H159" s="157">
        <v>1.3953488372093092E-2</v>
      </c>
    </row>
    <row r="160" spans="2:8" x14ac:dyDescent="0.3">
      <c r="B160" s="153" t="s">
        <v>102</v>
      </c>
      <c r="C160" s="160"/>
      <c r="D160" s="156">
        <v>310</v>
      </c>
      <c r="E160" s="156">
        <v>330</v>
      </c>
      <c r="F160" s="156">
        <v>330</v>
      </c>
      <c r="G160" s="157">
        <v>4.4871794871794934E-2</v>
      </c>
      <c r="H160" s="157">
        <v>9.2024539877300082E-3</v>
      </c>
    </row>
    <row r="161" spans="1:11" x14ac:dyDescent="0.3">
      <c r="B161" s="153" t="s">
        <v>103</v>
      </c>
      <c r="C161" s="160"/>
      <c r="D161" s="156">
        <v>390</v>
      </c>
      <c r="E161" s="156">
        <v>420</v>
      </c>
      <c r="F161" s="156">
        <v>420</v>
      </c>
      <c r="G161" s="157">
        <v>6.9230769230769207E-2</v>
      </c>
      <c r="H161" s="157">
        <v>7.194244604316502E-3</v>
      </c>
    </row>
    <row r="162" spans="1:11" x14ac:dyDescent="0.3">
      <c r="B162" s="153" t="s">
        <v>104</v>
      </c>
      <c r="C162" s="160"/>
      <c r="D162" s="156">
        <v>480</v>
      </c>
      <c r="E162" s="156">
        <v>520</v>
      </c>
      <c r="F162" s="156">
        <v>530</v>
      </c>
      <c r="G162" s="157">
        <v>7.6446280991735449E-2</v>
      </c>
      <c r="H162" s="157">
        <v>1.5355086372360827E-2</v>
      </c>
    </row>
    <row r="163" spans="1:11" x14ac:dyDescent="0.3">
      <c r="B163" s="153" t="s">
        <v>105</v>
      </c>
      <c r="C163" s="160"/>
      <c r="D163" s="156">
        <v>410</v>
      </c>
      <c r="E163" s="156">
        <v>420</v>
      </c>
      <c r="F163" s="156">
        <v>420</v>
      </c>
      <c r="G163" s="157">
        <v>2.9484029484029506E-2</v>
      </c>
      <c r="H163" s="157">
        <v>2.3866348448686736E-3</v>
      </c>
    </row>
    <row r="164" spans="1:11" x14ac:dyDescent="0.3">
      <c r="B164" s="153" t="s">
        <v>382</v>
      </c>
      <c r="C164" s="160"/>
      <c r="D164" s="156">
        <v>540</v>
      </c>
      <c r="E164" s="156">
        <v>570</v>
      </c>
      <c r="F164" s="156" t="s">
        <v>65</v>
      </c>
      <c r="G164" s="157">
        <v>5.5970149253731449E-2</v>
      </c>
      <c r="H164" s="157" t="s">
        <v>65</v>
      </c>
    </row>
    <row r="165" spans="1:11" x14ac:dyDescent="0.3">
      <c r="B165" s="153" t="s">
        <v>383</v>
      </c>
      <c r="C165" s="160"/>
      <c r="D165" s="156">
        <v>350</v>
      </c>
      <c r="E165" s="156" t="s">
        <v>65</v>
      </c>
      <c r="F165" s="156" t="s">
        <v>65</v>
      </c>
      <c r="G165" s="157" t="s">
        <v>65</v>
      </c>
      <c r="H165" s="157" t="s">
        <v>65</v>
      </c>
    </row>
    <row r="166" spans="1:11" x14ac:dyDescent="0.3">
      <c r="A166" s="161"/>
      <c r="B166" s="162"/>
      <c r="C166" s="163"/>
      <c r="D166" s="164"/>
      <c r="E166" s="164"/>
      <c r="F166" s="162"/>
      <c r="G166" s="164"/>
      <c r="H166" s="164"/>
    </row>
    <row r="167" spans="1:11" x14ac:dyDescent="0.3">
      <c r="A167" s="165">
        <v>1</v>
      </c>
      <c r="B167" s="1" t="s">
        <v>384</v>
      </c>
      <c r="C167" s="166"/>
      <c r="E167" s="166"/>
      <c r="F167" s="166"/>
      <c r="G167" s="166"/>
      <c r="K167" s="150">
        <v>49</v>
      </c>
    </row>
  </sheetData>
  <mergeCells count="17">
    <mergeCell ref="A44:H44"/>
    <mergeCell ref="A1:D1"/>
    <mergeCell ref="A2:H2"/>
    <mergeCell ref="A4:C5"/>
    <mergeCell ref="D4:F4"/>
    <mergeCell ref="G4:H4"/>
    <mergeCell ref="A128:H128"/>
    <mergeCell ref="A130:C131"/>
    <mergeCell ref="D130:F130"/>
    <mergeCell ref="G130:H130"/>
    <mergeCell ref="A46:C47"/>
    <mergeCell ref="D46:F46"/>
    <mergeCell ref="G46:H46"/>
    <mergeCell ref="A86:H86"/>
    <mergeCell ref="A88:C89"/>
    <mergeCell ref="D88:F88"/>
    <mergeCell ref="G88:H88"/>
  </mergeCells>
  <hyperlinks>
    <hyperlink ref="A1:D1" location="Contents!A1" display="Contents!A1" xr:uid="{3D53BDE1-F3A6-43DD-A078-C1BE442F6039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01F3-9A73-4C86-A4D4-2A24AEF44529}">
  <sheetPr codeName="Sheet36"/>
  <dimension ref="A1:W172"/>
  <sheetViews>
    <sheetView zoomScaleNormal="100" workbookViewId="0">
      <selection sqref="A1:D1"/>
    </sheetView>
  </sheetViews>
  <sheetFormatPr defaultColWidth="9" defaultRowHeight="14.4" x14ac:dyDescent="0.3"/>
  <cols>
    <col min="1" max="1" width="3.109375" style="109" customWidth="1"/>
    <col min="2" max="2" width="10.44140625" style="109" customWidth="1"/>
    <col min="3" max="3" width="2.5546875" style="109" customWidth="1"/>
    <col min="4" max="5" width="10.5546875" style="109" bestFit="1" customWidth="1"/>
    <col min="6" max="6" width="11.109375" style="109" bestFit="1" customWidth="1"/>
    <col min="7" max="7" width="13.5546875" style="109" bestFit="1" customWidth="1"/>
    <col min="8" max="8" width="16.44140625" style="109" customWidth="1"/>
    <col min="9" max="22" width="9" style="150"/>
    <col min="23" max="16384" width="9" style="109"/>
  </cols>
  <sheetData>
    <row r="1" spans="1:23" x14ac:dyDescent="0.3">
      <c r="A1" s="205" t="s">
        <v>54</v>
      </c>
      <c r="B1" s="205"/>
      <c r="C1" s="205"/>
      <c r="D1" s="205"/>
      <c r="E1" s="12"/>
      <c r="F1" s="12"/>
      <c r="G1" s="12"/>
      <c r="H1" s="12"/>
      <c r="K1" s="150">
        <v>56</v>
      </c>
    </row>
    <row r="2" spans="1:23" s="1" customFormat="1" ht="13.35" customHeight="1" x14ac:dyDescent="0.25">
      <c r="A2" s="200" t="s">
        <v>385</v>
      </c>
      <c r="B2" s="200"/>
      <c r="C2" s="200"/>
      <c r="D2" s="200"/>
      <c r="E2" s="200"/>
      <c r="F2" s="200"/>
      <c r="G2" s="200"/>
      <c r="H2" s="200"/>
      <c r="I2" s="6"/>
      <c r="J2" s="6"/>
      <c r="K2" s="6">
        <v>46</v>
      </c>
      <c r="L2" s="6">
        <v>24</v>
      </c>
      <c r="M2" s="6">
        <v>25</v>
      </c>
      <c r="N2" s="6"/>
      <c r="O2" s="6"/>
      <c r="P2" s="6"/>
      <c r="Q2" s="6"/>
      <c r="R2" s="6"/>
      <c r="S2" s="6"/>
      <c r="T2" s="6"/>
      <c r="U2" s="6"/>
      <c r="V2" s="6"/>
    </row>
    <row r="3" spans="1:23" s="1" customFormat="1" ht="13.2" x14ac:dyDescent="0.25">
      <c r="B3" s="168"/>
      <c r="C3" s="168"/>
      <c r="D3" s="168"/>
      <c r="E3" s="168"/>
      <c r="F3" s="168"/>
      <c r="G3" s="168"/>
      <c r="H3" s="16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3" ht="17.399999999999999" customHeight="1" x14ac:dyDescent="0.55000000000000004">
      <c r="A4" s="188" t="s">
        <v>370</v>
      </c>
      <c r="B4" s="188"/>
      <c r="C4" s="188"/>
      <c r="D4" s="188" t="s">
        <v>371</v>
      </c>
      <c r="E4" s="188"/>
      <c r="F4" s="188"/>
      <c r="G4" s="188" t="s">
        <v>372</v>
      </c>
      <c r="H4" s="188"/>
      <c r="K4" s="150">
        <v>47</v>
      </c>
      <c r="L4" s="150">
        <v>38</v>
      </c>
      <c r="M4" s="150">
        <v>39</v>
      </c>
    </row>
    <row r="5" spans="1:23" ht="17.100000000000001" customHeight="1" x14ac:dyDescent="0.3">
      <c r="A5" s="186"/>
      <c r="B5" s="186"/>
      <c r="C5" s="186"/>
      <c r="D5" s="152" t="s">
        <v>374</v>
      </c>
      <c r="E5" s="152" t="s">
        <v>375</v>
      </c>
      <c r="F5" s="152" t="s">
        <v>376</v>
      </c>
      <c r="G5" s="152" t="s">
        <v>377</v>
      </c>
      <c r="H5" s="152" t="s">
        <v>378</v>
      </c>
      <c r="K5" s="150">
        <v>40</v>
      </c>
      <c r="L5" s="150">
        <v>41</v>
      </c>
      <c r="M5" s="150">
        <v>42</v>
      </c>
      <c r="N5" s="150">
        <v>43</v>
      </c>
      <c r="O5" s="150">
        <v>44</v>
      </c>
      <c r="P5" s="150">
        <v>45</v>
      </c>
      <c r="Q5" s="150">
        <v>48</v>
      </c>
    </row>
    <row r="6" spans="1:23" x14ac:dyDescent="0.3">
      <c r="B6" s="153" t="s">
        <v>74</v>
      </c>
      <c r="C6" s="154"/>
      <c r="D6" s="169">
        <v>12</v>
      </c>
      <c r="E6" s="169">
        <v>15.6</v>
      </c>
      <c r="F6" s="169">
        <v>15.6</v>
      </c>
      <c r="G6" s="157">
        <v>0.29776821780344309</v>
      </c>
      <c r="H6" s="157">
        <v>-1.7154544930783056E-3</v>
      </c>
    </row>
    <row r="7" spans="1:23" x14ac:dyDescent="0.3">
      <c r="B7" s="153" t="s">
        <v>75</v>
      </c>
      <c r="C7" s="154"/>
      <c r="D7" s="169">
        <v>13.6</v>
      </c>
      <c r="E7" s="169">
        <v>14.4</v>
      </c>
      <c r="F7" s="169">
        <v>14.4</v>
      </c>
      <c r="G7" s="157">
        <v>6.0749415182972388E-2</v>
      </c>
      <c r="H7" s="157">
        <v>-1.9151710274740719E-3</v>
      </c>
    </row>
    <row r="8" spans="1:23" x14ac:dyDescent="0.3">
      <c r="B8" s="153" t="s">
        <v>76</v>
      </c>
      <c r="C8" s="154"/>
      <c r="D8" s="169">
        <v>18</v>
      </c>
      <c r="E8" s="169">
        <v>19.600000000000001</v>
      </c>
      <c r="F8" s="169">
        <v>19.7</v>
      </c>
      <c r="G8" s="157">
        <v>9.1274149879071897E-2</v>
      </c>
      <c r="H8" s="157">
        <v>4.7361495243052332E-3</v>
      </c>
    </row>
    <row r="9" spans="1:23" x14ac:dyDescent="0.3">
      <c r="B9" s="153" t="s">
        <v>77</v>
      </c>
      <c r="C9" s="154"/>
      <c r="D9" s="169">
        <v>19.7</v>
      </c>
      <c r="E9" s="169">
        <v>22.1</v>
      </c>
      <c r="F9" s="169">
        <v>22</v>
      </c>
      <c r="G9" s="157">
        <v>0.12155342624901766</v>
      </c>
      <c r="H9" s="157">
        <v>-1.2911151067064308E-3</v>
      </c>
    </row>
    <row r="10" spans="1:23" x14ac:dyDescent="0.3">
      <c r="B10" s="153" t="s">
        <v>78</v>
      </c>
      <c r="C10" s="154"/>
      <c r="D10" s="169">
        <v>19.100000000000001</v>
      </c>
      <c r="E10" s="169">
        <v>20</v>
      </c>
      <c r="F10" s="169">
        <v>19.8</v>
      </c>
      <c r="G10" s="157">
        <v>5.1305064974089154E-2</v>
      </c>
      <c r="H10" s="157">
        <v>-1.0217138893968691E-2</v>
      </c>
      <c r="V10" s="150" t="s">
        <v>373</v>
      </c>
      <c r="W10" s="109">
        <v>25</v>
      </c>
    </row>
    <row r="11" spans="1:23" x14ac:dyDescent="0.3">
      <c r="B11" s="153" t="s">
        <v>79</v>
      </c>
      <c r="C11" s="154"/>
      <c r="D11" s="169">
        <v>19.399999999999999</v>
      </c>
      <c r="E11" s="169">
        <v>19.899999999999999</v>
      </c>
      <c r="F11" s="169">
        <v>20.2</v>
      </c>
      <c r="G11" s="157">
        <v>2.7122760507440002E-2</v>
      </c>
      <c r="H11" s="157">
        <v>1.186616534683238E-2</v>
      </c>
      <c r="V11" s="150" t="s">
        <v>379</v>
      </c>
      <c r="W11" s="109">
        <v>26</v>
      </c>
    </row>
    <row r="12" spans="1:23" x14ac:dyDescent="0.3">
      <c r="B12" s="153" t="s">
        <v>80</v>
      </c>
      <c r="C12" s="154"/>
      <c r="D12" s="169">
        <v>21.3</v>
      </c>
      <c r="E12" s="169">
        <v>21.8</v>
      </c>
      <c r="F12" s="169">
        <v>21.7</v>
      </c>
      <c r="G12" s="157">
        <v>2.3876296587079127E-2</v>
      </c>
      <c r="H12" s="157">
        <v>-5.7083132668881431E-3</v>
      </c>
      <c r="V12" s="150" t="s">
        <v>380</v>
      </c>
      <c r="W12" s="109">
        <v>27</v>
      </c>
    </row>
    <row r="13" spans="1:23" x14ac:dyDescent="0.3">
      <c r="B13" s="153" t="s">
        <v>81</v>
      </c>
      <c r="C13" s="154"/>
      <c r="D13" s="169">
        <v>22.7</v>
      </c>
      <c r="E13" s="169">
        <v>23.3</v>
      </c>
      <c r="F13" s="169">
        <v>23.3</v>
      </c>
      <c r="G13" s="157">
        <v>2.749829492502287E-2</v>
      </c>
      <c r="H13" s="157">
        <v>-3.3437218633470822E-3</v>
      </c>
      <c r="V13" s="150" t="s">
        <v>381</v>
      </c>
      <c r="W13" s="109">
        <v>28</v>
      </c>
    </row>
    <row r="14" spans="1:23" x14ac:dyDescent="0.3">
      <c r="B14" s="153" t="s">
        <v>82</v>
      </c>
      <c r="C14" s="154"/>
      <c r="D14" s="169">
        <v>21.4</v>
      </c>
      <c r="E14" s="169">
        <v>21.5</v>
      </c>
      <c r="F14" s="169">
        <v>21.5</v>
      </c>
      <c r="G14" s="157">
        <v>4.5113452542320243E-3</v>
      </c>
      <c r="H14" s="157">
        <v>-2.0115025394483732E-3</v>
      </c>
    </row>
    <row r="15" spans="1:23" x14ac:dyDescent="0.3">
      <c r="B15" s="153" t="s">
        <v>83</v>
      </c>
      <c r="C15" s="154"/>
      <c r="D15" s="169">
        <v>16.899999999999999</v>
      </c>
      <c r="E15" s="169">
        <v>17.3</v>
      </c>
      <c r="F15" s="169">
        <v>17.3</v>
      </c>
      <c r="G15" s="157">
        <v>2.4766746845294563E-2</v>
      </c>
      <c r="H15" s="157">
        <v>1.0937120589336047E-3</v>
      </c>
    </row>
    <row r="16" spans="1:23" x14ac:dyDescent="0.3">
      <c r="B16" s="153" t="s">
        <v>84</v>
      </c>
      <c r="C16" s="160"/>
      <c r="D16" s="169">
        <v>15.1</v>
      </c>
      <c r="E16" s="169">
        <v>15.6</v>
      </c>
      <c r="F16" s="169">
        <v>15.7</v>
      </c>
      <c r="G16" s="157">
        <v>3.5711167517317621E-2</v>
      </c>
      <c r="H16" s="157">
        <v>2.3087229441696167E-3</v>
      </c>
    </row>
    <row r="17" spans="2:8" x14ac:dyDescent="0.3">
      <c r="B17" s="153" t="s">
        <v>85</v>
      </c>
      <c r="C17" s="170"/>
      <c r="D17" s="169">
        <v>19.7</v>
      </c>
      <c r="E17" s="169">
        <v>20</v>
      </c>
      <c r="F17" s="169">
        <v>19.899999999999999</v>
      </c>
      <c r="G17" s="157">
        <v>1.8017156287696512E-2</v>
      </c>
      <c r="H17" s="157">
        <v>-3.9383471936768055E-3</v>
      </c>
    </row>
    <row r="18" spans="2:8" x14ac:dyDescent="0.3">
      <c r="B18" s="153" t="s">
        <v>86</v>
      </c>
      <c r="C18" s="170">
        <v>2</v>
      </c>
      <c r="D18" s="169">
        <v>14.5</v>
      </c>
      <c r="E18" s="169">
        <v>14.1</v>
      </c>
      <c r="F18" s="169">
        <v>14</v>
      </c>
      <c r="G18" s="157">
        <v>-3.0852339609937274E-2</v>
      </c>
      <c r="H18" s="157">
        <v>-5.3584423580269602E-3</v>
      </c>
    </row>
    <row r="19" spans="2:8" x14ac:dyDescent="0.3">
      <c r="B19" s="153" t="s">
        <v>87</v>
      </c>
      <c r="C19" s="170"/>
      <c r="D19" s="169">
        <v>17.7</v>
      </c>
      <c r="E19" s="169">
        <v>18</v>
      </c>
      <c r="F19" s="169">
        <v>20.100000000000001</v>
      </c>
      <c r="G19" s="157">
        <v>1.5440735983392351E-2</v>
      </c>
      <c r="H19" s="157">
        <v>0.11469074416264435</v>
      </c>
    </row>
    <row r="20" spans="2:8" x14ac:dyDescent="0.3">
      <c r="B20" s="153" t="s">
        <v>88</v>
      </c>
      <c r="C20" s="160"/>
      <c r="D20" s="169">
        <v>15.8</v>
      </c>
      <c r="E20" s="169">
        <v>17.2</v>
      </c>
      <c r="F20" s="169">
        <v>17.100000000000001</v>
      </c>
      <c r="G20" s="157">
        <v>8.9102346982946612E-2</v>
      </c>
      <c r="H20" s="157">
        <v>-8.099027881968035E-3</v>
      </c>
    </row>
    <row r="21" spans="2:8" x14ac:dyDescent="0.3">
      <c r="B21" s="153" t="s">
        <v>89</v>
      </c>
      <c r="C21" s="160"/>
      <c r="D21" s="169">
        <v>19.600000000000001</v>
      </c>
      <c r="E21" s="169">
        <v>19.8</v>
      </c>
      <c r="F21" s="169">
        <v>19.8</v>
      </c>
      <c r="G21" s="157">
        <v>1.1441159094722098E-2</v>
      </c>
      <c r="H21" s="157">
        <v>-1.187193125467223E-3</v>
      </c>
    </row>
    <row r="22" spans="2:8" x14ac:dyDescent="0.3">
      <c r="B22" s="153" t="s">
        <v>90</v>
      </c>
      <c r="C22" s="160"/>
      <c r="D22" s="169">
        <v>20.8</v>
      </c>
      <c r="E22" s="169">
        <v>21.4</v>
      </c>
      <c r="F22" s="169">
        <v>21.4</v>
      </c>
      <c r="G22" s="157">
        <v>3.1490990616660053E-2</v>
      </c>
      <c r="H22" s="157">
        <v>-4.2109264817047354E-4</v>
      </c>
    </row>
    <row r="23" spans="2:8" x14ac:dyDescent="0.3">
      <c r="B23" s="153" t="s">
        <v>91</v>
      </c>
      <c r="C23" s="160"/>
      <c r="D23" s="169">
        <v>19.2</v>
      </c>
      <c r="E23" s="169">
        <v>22.3</v>
      </c>
      <c r="F23" s="169">
        <v>22.2</v>
      </c>
      <c r="G23" s="157">
        <v>0.15841685805045413</v>
      </c>
      <c r="H23" s="157">
        <v>-2.4222841060769218E-3</v>
      </c>
    </row>
    <row r="24" spans="2:8" x14ac:dyDescent="0.3">
      <c r="B24" s="153" t="s">
        <v>92</v>
      </c>
      <c r="C24" s="160"/>
      <c r="D24" s="169">
        <v>20.3</v>
      </c>
      <c r="E24" s="169">
        <v>20.7</v>
      </c>
      <c r="F24" s="169">
        <v>20.5</v>
      </c>
      <c r="G24" s="157">
        <v>1.9157895659545288E-2</v>
      </c>
      <c r="H24" s="157">
        <v>-5.3428682388443338E-3</v>
      </c>
    </row>
    <row r="25" spans="2:8" x14ac:dyDescent="0.3">
      <c r="B25" s="153" t="s">
        <v>93</v>
      </c>
      <c r="C25" s="160"/>
      <c r="D25" s="169">
        <v>23.2</v>
      </c>
      <c r="E25" s="169">
        <v>23.5</v>
      </c>
      <c r="F25" s="169">
        <v>23.4</v>
      </c>
      <c r="G25" s="157">
        <v>1.3392401829710243E-2</v>
      </c>
      <c r="H25" s="157">
        <v>-4.2636850384248914E-3</v>
      </c>
    </row>
    <row r="26" spans="2:8" x14ac:dyDescent="0.3">
      <c r="B26" s="153" t="s">
        <v>94</v>
      </c>
      <c r="C26" s="160"/>
      <c r="D26" s="169">
        <v>24.4</v>
      </c>
      <c r="E26" s="169">
        <v>24.3</v>
      </c>
      <c r="F26" s="169">
        <v>24.3</v>
      </c>
      <c r="G26" s="157">
        <v>-1.8407601802791218E-3</v>
      </c>
      <c r="H26" s="157">
        <v>7.1884087109364003E-4</v>
      </c>
    </row>
    <row r="27" spans="2:8" x14ac:dyDescent="0.3">
      <c r="B27" s="153" t="s">
        <v>95</v>
      </c>
      <c r="C27" s="160"/>
      <c r="D27" s="169">
        <v>16.2</v>
      </c>
      <c r="E27" s="169">
        <v>20.6</v>
      </c>
      <c r="F27" s="169">
        <v>20.3</v>
      </c>
      <c r="G27" s="157">
        <v>0.26596390328824682</v>
      </c>
      <c r="H27" s="157">
        <v>-1.1386198994492891E-2</v>
      </c>
    </row>
    <row r="28" spans="2:8" x14ac:dyDescent="0.3">
      <c r="B28" s="153" t="s">
        <v>96</v>
      </c>
      <c r="C28" s="160"/>
      <c r="D28" s="169">
        <v>16.5</v>
      </c>
      <c r="E28" s="169">
        <v>16.600000000000001</v>
      </c>
      <c r="F28" s="169">
        <v>16.600000000000001</v>
      </c>
      <c r="G28" s="157">
        <v>8.8695419087907457E-3</v>
      </c>
      <c r="H28" s="157">
        <v>-3.3444691823329986E-3</v>
      </c>
    </row>
    <row r="29" spans="2:8" x14ac:dyDescent="0.3">
      <c r="B29" s="153" t="s">
        <v>97</v>
      </c>
      <c r="C29" s="160"/>
      <c r="D29" s="169">
        <v>17.399999999999999</v>
      </c>
      <c r="E29" s="169">
        <v>18.399999999999999</v>
      </c>
      <c r="F29" s="169">
        <v>18.3</v>
      </c>
      <c r="G29" s="157">
        <v>5.5038663771175056E-2</v>
      </c>
      <c r="H29" s="157">
        <v>-3.2255618468488567E-3</v>
      </c>
    </row>
    <row r="30" spans="2:8" x14ac:dyDescent="0.3">
      <c r="B30" s="153" t="s">
        <v>98</v>
      </c>
      <c r="C30" s="160"/>
      <c r="D30" s="169">
        <v>10</v>
      </c>
      <c r="E30" s="169">
        <v>10.199999999999999</v>
      </c>
      <c r="F30" s="169">
        <v>10.1</v>
      </c>
      <c r="G30" s="157">
        <v>2.1552828997027484E-2</v>
      </c>
      <c r="H30" s="157">
        <v>-2.725757574512877E-3</v>
      </c>
    </row>
    <row r="31" spans="2:8" x14ac:dyDescent="0.3">
      <c r="B31" s="153" t="s">
        <v>99</v>
      </c>
      <c r="C31" s="160"/>
      <c r="D31" s="169">
        <v>6.7</v>
      </c>
      <c r="E31" s="169">
        <v>6.8</v>
      </c>
      <c r="F31" s="169">
        <v>6.7</v>
      </c>
      <c r="G31" s="157">
        <v>1.6831761801052059E-2</v>
      </c>
      <c r="H31" s="157">
        <v>-4.6276245873895228E-3</v>
      </c>
    </row>
    <row r="32" spans="2:8" x14ac:dyDescent="0.3">
      <c r="B32" s="153" t="s">
        <v>100</v>
      </c>
      <c r="C32" s="160"/>
      <c r="D32" s="169">
        <v>9.8000000000000007</v>
      </c>
      <c r="E32" s="169">
        <v>9.9</v>
      </c>
      <c r="F32" s="169">
        <v>9.9</v>
      </c>
      <c r="G32" s="157">
        <v>1.5827436193207367E-2</v>
      </c>
      <c r="H32" s="157">
        <v>-9.1265127472722751E-3</v>
      </c>
    </row>
    <row r="33" spans="1:22" x14ac:dyDescent="0.3">
      <c r="B33" s="153" t="s">
        <v>101</v>
      </c>
      <c r="C33" s="160"/>
      <c r="D33" s="169">
        <v>12.7</v>
      </c>
      <c r="E33" s="169">
        <v>13.1</v>
      </c>
      <c r="F33" s="169">
        <v>13.1</v>
      </c>
      <c r="G33" s="157">
        <v>3.8315480661344825E-2</v>
      </c>
      <c r="H33" s="157">
        <v>-1.9223358387951972E-3</v>
      </c>
    </row>
    <row r="34" spans="1:22" x14ac:dyDescent="0.3">
      <c r="B34" s="153" t="s">
        <v>102</v>
      </c>
      <c r="C34" s="160"/>
      <c r="D34" s="169">
        <v>14</v>
      </c>
      <c r="E34" s="169">
        <v>14.1</v>
      </c>
      <c r="F34" s="169">
        <v>14.1</v>
      </c>
      <c r="G34" s="157">
        <v>3.5306688334670877E-3</v>
      </c>
      <c r="H34" s="157">
        <v>-5.411018626372277E-4</v>
      </c>
    </row>
    <row r="35" spans="1:22" x14ac:dyDescent="0.3">
      <c r="B35" s="153" t="s">
        <v>103</v>
      </c>
      <c r="C35" s="160"/>
      <c r="D35" s="169">
        <v>13</v>
      </c>
      <c r="E35" s="169">
        <v>13.5</v>
      </c>
      <c r="F35" s="169">
        <v>13.4</v>
      </c>
      <c r="G35" s="157">
        <v>3.4332916943464298E-2</v>
      </c>
      <c r="H35" s="157">
        <v>-9.1987008972060913E-3</v>
      </c>
    </row>
    <row r="36" spans="1:22" x14ac:dyDescent="0.3">
      <c r="B36" s="153" t="s">
        <v>104</v>
      </c>
      <c r="C36" s="160"/>
      <c r="D36" s="169">
        <v>22.5</v>
      </c>
      <c r="E36" s="169">
        <v>23.2</v>
      </c>
      <c r="F36" s="169">
        <v>23.1</v>
      </c>
      <c r="G36" s="157">
        <v>3.1478758974877508E-2</v>
      </c>
      <c r="H36" s="157">
        <v>-5.6562678071473416E-3</v>
      </c>
    </row>
    <row r="37" spans="1:22" x14ac:dyDescent="0.3">
      <c r="B37" s="153" t="s">
        <v>105</v>
      </c>
      <c r="C37" s="160"/>
      <c r="D37" s="169">
        <v>21.9</v>
      </c>
      <c r="E37" s="169">
        <v>22.5</v>
      </c>
      <c r="F37" s="169">
        <v>22.4</v>
      </c>
      <c r="G37" s="157">
        <v>2.4993654450363501E-2</v>
      </c>
      <c r="H37" s="157">
        <v>-3.5746206187037277E-3</v>
      </c>
    </row>
    <row r="38" spans="1:22" x14ac:dyDescent="0.3">
      <c r="B38" s="153" t="s">
        <v>382</v>
      </c>
      <c r="C38" s="160"/>
      <c r="D38" s="169">
        <v>29.2</v>
      </c>
      <c r="E38" s="169">
        <v>29.9</v>
      </c>
      <c r="F38" s="169" t="s">
        <v>65</v>
      </c>
      <c r="G38" s="157">
        <v>2.6825390002482852E-2</v>
      </c>
      <c r="H38" s="157" t="s">
        <v>65</v>
      </c>
    </row>
    <row r="39" spans="1:22" x14ac:dyDescent="0.3">
      <c r="B39" s="153" t="s">
        <v>383</v>
      </c>
      <c r="C39" s="160"/>
      <c r="D39" s="169">
        <v>17.8</v>
      </c>
      <c r="E39" s="169" t="s">
        <v>65</v>
      </c>
      <c r="F39" s="169" t="s">
        <v>65</v>
      </c>
      <c r="G39" s="157" t="s">
        <v>65</v>
      </c>
      <c r="H39" s="157" t="s">
        <v>65</v>
      </c>
    </row>
    <row r="40" spans="1:22" x14ac:dyDescent="0.3">
      <c r="A40" s="161"/>
      <c r="B40" s="162"/>
      <c r="C40" s="163"/>
      <c r="D40" s="164"/>
      <c r="E40" s="164"/>
      <c r="F40" s="162"/>
      <c r="G40" s="164"/>
      <c r="H40" s="164"/>
    </row>
    <row r="41" spans="1:22" s="1" customFormat="1" ht="13.35" customHeight="1" x14ac:dyDescent="0.25">
      <c r="A41" s="165">
        <v>1</v>
      </c>
      <c r="B41" s="208" t="s">
        <v>386</v>
      </c>
      <c r="C41" s="208"/>
      <c r="D41" s="208"/>
      <c r="E41" s="208"/>
      <c r="F41" s="208"/>
      <c r="G41" s="208"/>
      <c r="H41" s="208"/>
      <c r="I41" s="6"/>
      <c r="J41" s="6"/>
      <c r="K41" s="6">
        <v>50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1" customFormat="1" ht="30" customHeight="1" x14ac:dyDescent="0.25">
      <c r="B42" s="199" t="s">
        <v>387</v>
      </c>
      <c r="C42" s="199"/>
      <c r="D42" s="199"/>
      <c r="E42" s="199"/>
      <c r="F42" s="199"/>
      <c r="G42" s="199"/>
      <c r="H42" s="199"/>
      <c r="I42" s="6"/>
      <c r="J42" s="6"/>
      <c r="K42" s="6">
        <v>51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8.1" customHeight="1" x14ac:dyDescent="0.3">
      <c r="A43" s="165">
        <v>2</v>
      </c>
      <c r="B43" s="199" t="s">
        <v>388</v>
      </c>
      <c r="C43" s="199"/>
      <c r="D43" s="199"/>
      <c r="E43" s="199"/>
      <c r="F43" s="199"/>
      <c r="G43" s="199"/>
      <c r="H43" s="199"/>
      <c r="K43" s="150">
        <v>52</v>
      </c>
    </row>
    <row r="44" spans="1:22" x14ac:dyDescent="0.3">
      <c r="B44" s="12" t="s">
        <v>65</v>
      </c>
      <c r="C44" s="12"/>
      <c r="D44" s="12"/>
      <c r="E44" s="12"/>
      <c r="F44" s="12"/>
      <c r="G44" s="12"/>
      <c r="H44" s="12"/>
    </row>
    <row r="46" spans="1:22" s="1" customFormat="1" ht="14.4" customHeight="1" x14ac:dyDescent="0.3">
      <c r="A46" s="198" t="s">
        <v>379</v>
      </c>
      <c r="B46" s="198"/>
      <c r="C46" s="198"/>
      <c r="D46" s="198"/>
      <c r="E46" s="198"/>
      <c r="F46" s="198"/>
      <c r="G46" s="198"/>
      <c r="H46" s="198"/>
      <c r="I46" s="6"/>
      <c r="J46" s="6"/>
      <c r="K46" s="150">
        <v>46</v>
      </c>
      <c r="L46" s="6">
        <v>24</v>
      </c>
      <c r="M46" s="6">
        <v>26</v>
      </c>
      <c r="N46" s="6"/>
      <c r="O46" s="6"/>
      <c r="P46" s="6"/>
      <c r="Q46" s="6"/>
      <c r="R46" s="6"/>
      <c r="S46" s="6"/>
      <c r="T46" s="6"/>
      <c r="U46" s="6"/>
      <c r="V46" s="6"/>
    </row>
    <row r="47" spans="1:22" s="1" customFormat="1" x14ac:dyDescent="0.3">
      <c r="B47" s="171"/>
      <c r="C47" s="171"/>
      <c r="D47" s="172"/>
      <c r="E47" s="172"/>
      <c r="F47" s="172"/>
      <c r="G47" s="172"/>
      <c r="H47" s="172"/>
      <c r="I47" s="6"/>
      <c r="J47" s="6"/>
      <c r="K47" s="15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7.399999999999999" customHeight="1" x14ac:dyDescent="0.55000000000000004">
      <c r="A48" s="188" t="s">
        <v>370</v>
      </c>
      <c r="B48" s="188"/>
      <c r="C48" s="188"/>
      <c r="D48" s="188" t="s">
        <v>371</v>
      </c>
      <c r="E48" s="188"/>
      <c r="F48" s="188"/>
      <c r="G48" s="188" t="s">
        <v>372</v>
      </c>
      <c r="H48" s="188"/>
      <c r="K48" s="150">
        <v>47</v>
      </c>
      <c r="L48" s="150">
        <v>38</v>
      </c>
      <c r="M48" s="150">
        <v>39</v>
      </c>
    </row>
    <row r="49" spans="1:17" ht="17.100000000000001" customHeight="1" x14ac:dyDescent="0.3">
      <c r="A49" s="186"/>
      <c r="B49" s="186"/>
      <c r="C49" s="186"/>
      <c r="D49" s="152" t="s">
        <v>374</v>
      </c>
      <c r="E49" s="152" t="s">
        <v>375</v>
      </c>
      <c r="F49" s="152" t="s">
        <v>376</v>
      </c>
      <c r="G49" s="152" t="s">
        <v>377</v>
      </c>
      <c r="H49" s="152" t="s">
        <v>378</v>
      </c>
      <c r="K49" s="150">
        <v>40</v>
      </c>
      <c r="L49" s="150">
        <v>41</v>
      </c>
      <c r="M49" s="150">
        <v>42</v>
      </c>
      <c r="N49" s="150">
        <v>43</v>
      </c>
      <c r="O49" s="150">
        <v>44</v>
      </c>
      <c r="P49" s="150">
        <v>45</v>
      </c>
      <c r="Q49" s="150">
        <v>48</v>
      </c>
    </row>
    <row r="50" spans="1:17" x14ac:dyDescent="0.3">
      <c r="B50" s="153" t="s">
        <v>74</v>
      </c>
      <c r="C50" s="154"/>
      <c r="D50" s="169">
        <v>8.6</v>
      </c>
      <c r="E50" s="169">
        <v>9.6</v>
      </c>
      <c r="F50" s="169">
        <v>9.6</v>
      </c>
      <c r="G50" s="157">
        <v>0.11276372710797533</v>
      </c>
      <c r="H50" s="157">
        <v>-2.7961998670253951E-3</v>
      </c>
    </row>
    <row r="51" spans="1:17" x14ac:dyDescent="0.3">
      <c r="B51" s="153" t="s">
        <v>75</v>
      </c>
      <c r="C51" s="154"/>
      <c r="D51" s="169">
        <v>10.199999999999999</v>
      </c>
      <c r="E51" s="169">
        <v>10.9</v>
      </c>
      <c r="F51" s="169">
        <v>10.8</v>
      </c>
      <c r="G51" s="157">
        <v>6.5075035743277221E-2</v>
      </c>
      <c r="H51" s="157">
        <v>-3.6606352652674978E-3</v>
      </c>
    </row>
    <row r="52" spans="1:17" x14ac:dyDescent="0.3">
      <c r="B52" s="153" t="s">
        <v>76</v>
      </c>
      <c r="C52" s="154"/>
      <c r="D52" s="169">
        <v>13.3</v>
      </c>
      <c r="E52" s="169">
        <v>13.8</v>
      </c>
      <c r="F52" s="169">
        <v>13.9</v>
      </c>
      <c r="G52" s="157">
        <v>3.2747884643323122E-2</v>
      </c>
      <c r="H52" s="157">
        <v>5.8625333237611876E-3</v>
      </c>
    </row>
    <row r="53" spans="1:17" x14ac:dyDescent="0.3">
      <c r="B53" s="153" t="s">
        <v>77</v>
      </c>
      <c r="C53" s="154"/>
      <c r="D53" s="169">
        <v>13.4</v>
      </c>
      <c r="E53" s="169">
        <v>14.3</v>
      </c>
      <c r="F53" s="169">
        <v>14.2</v>
      </c>
      <c r="G53" s="157">
        <v>6.0554464188608659E-2</v>
      </c>
      <c r="H53" s="157">
        <v>-4.537473309242035E-3</v>
      </c>
    </row>
    <row r="54" spans="1:17" x14ac:dyDescent="0.3">
      <c r="B54" s="153" t="s">
        <v>78</v>
      </c>
      <c r="C54" s="154"/>
      <c r="D54" s="169">
        <v>15.8</v>
      </c>
      <c r="E54" s="169">
        <v>16.399999999999999</v>
      </c>
      <c r="F54" s="169">
        <v>16.100000000000001</v>
      </c>
      <c r="G54" s="157">
        <v>3.8773820378005475E-2</v>
      </c>
      <c r="H54" s="157">
        <v>-1.3714755497911235E-2</v>
      </c>
    </row>
    <row r="55" spans="1:17" x14ac:dyDescent="0.3">
      <c r="B55" s="153" t="s">
        <v>79</v>
      </c>
      <c r="C55" s="154"/>
      <c r="D55" s="169">
        <v>14.1</v>
      </c>
      <c r="E55" s="169">
        <v>14.3</v>
      </c>
      <c r="F55" s="169">
        <v>14.3</v>
      </c>
      <c r="G55" s="157">
        <v>1.9963837466369982E-2</v>
      </c>
      <c r="H55" s="157">
        <v>-2.6692070726662687E-3</v>
      </c>
    </row>
    <row r="56" spans="1:17" x14ac:dyDescent="0.3">
      <c r="B56" s="153" t="s">
        <v>80</v>
      </c>
      <c r="C56" s="154"/>
      <c r="D56" s="169">
        <v>14.9</v>
      </c>
      <c r="E56" s="169">
        <v>15.2</v>
      </c>
      <c r="F56" s="169">
        <v>15.1</v>
      </c>
      <c r="G56" s="157">
        <v>2.1710308018044966E-2</v>
      </c>
      <c r="H56" s="157">
        <v>-8.8097432506520912E-3</v>
      </c>
    </row>
    <row r="57" spans="1:17" x14ac:dyDescent="0.3">
      <c r="B57" s="153" t="s">
        <v>81</v>
      </c>
      <c r="C57" s="154"/>
      <c r="D57" s="169">
        <v>17.399999999999999</v>
      </c>
      <c r="E57" s="169">
        <v>17.899999999999999</v>
      </c>
      <c r="F57" s="169">
        <v>17.8</v>
      </c>
      <c r="G57" s="157">
        <v>2.7001600669714687E-2</v>
      </c>
      <c r="H57" s="157">
        <v>-5.4790582919311825E-3</v>
      </c>
    </row>
    <row r="58" spans="1:17" x14ac:dyDescent="0.3">
      <c r="B58" s="153" t="s">
        <v>82</v>
      </c>
      <c r="C58" s="154"/>
      <c r="D58" s="169">
        <v>14.1</v>
      </c>
      <c r="E58" s="169">
        <v>14.2</v>
      </c>
      <c r="F58" s="169">
        <v>14.1</v>
      </c>
      <c r="G58" s="157">
        <v>1.9454343040432587E-3</v>
      </c>
      <c r="H58" s="157">
        <v>-4.0028362965133235E-3</v>
      </c>
    </row>
    <row r="59" spans="1:17" x14ac:dyDescent="0.3">
      <c r="B59" s="153" t="s">
        <v>83</v>
      </c>
      <c r="C59" s="154"/>
      <c r="D59" s="169">
        <v>10.5</v>
      </c>
      <c r="E59" s="169">
        <v>10.9</v>
      </c>
      <c r="F59" s="169">
        <v>10.8</v>
      </c>
      <c r="G59" s="157">
        <v>3.1670606456521089E-2</v>
      </c>
      <c r="H59" s="157">
        <v>-8.9584203060734113E-3</v>
      </c>
    </row>
    <row r="60" spans="1:17" x14ac:dyDescent="0.3">
      <c r="B60" s="153" t="s">
        <v>84</v>
      </c>
      <c r="C60" s="160"/>
      <c r="D60" s="169">
        <v>10.3</v>
      </c>
      <c r="E60" s="169">
        <v>10.3</v>
      </c>
      <c r="F60" s="169">
        <v>10.3</v>
      </c>
      <c r="G60" s="157">
        <v>-1.9390829915736374E-3</v>
      </c>
      <c r="H60" s="157">
        <v>-4.095336027120644E-3</v>
      </c>
    </row>
    <row r="61" spans="1:17" x14ac:dyDescent="0.3">
      <c r="B61" s="153" t="s">
        <v>85</v>
      </c>
      <c r="C61" s="160"/>
      <c r="D61" s="169">
        <v>12</v>
      </c>
      <c r="E61" s="169">
        <v>12.1</v>
      </c>
      <c r="F61" s="169">
        <v>12</v>
      </c>
      <c r="G61" s="157">
        <v>1.087817685297976E-2</v>
      </c>
      <c r="H61" s="157">
        <v>-6.6878204877897085E-3</v>
      </c>
    </row>
    <row r="62" spans="1:17" x14ac:dyDescent="0.3">
      <c r="B62" s="153" t="s">
        <v>86</v>
      </c>
      <c r="C62" s="160"/>
      <c r="D62" s="169">
        <v>11.1</v>
      </c>
      <c r="E62" s="169">
        <v>11.2</v>
      </c>
      <c r="F62" s="169">
        <v>11.1</v>
      </c>
      <c r="G62" s="157">
        <v>8.0404713828958752E-3</v>
      </c>
      <c r="H62" s="157">
        <v>-7.2162125797758936E-3</v>
      </c>
    </row>
    <row r="63" spans="1:17" x14ac:dyDescent="0.3">
      <c r="B63" s="153" t="s">
        <v>87</v>
      </c>
      <c r="C63" s="170"/>
      <c r="D63" s="169">
        <v>12.6</v>
      </c>
      <c r="E63" s="169">
        <v>12.8</v>
      </c>
      <c r="F63" s="169">
        <v>12.7</v>
      </c>
      <c r="G63" s="157">
        <v>1.3883540170618991E-2</v>
      </c>
      <c r="H63" s="157">
        <v>-7.3489063527394372E-3</v>
      </c>
    </row>
    <row r="64" spans="1:17" x14ac:dyDescent="0.3">
      <c r="B64" s="153" t="s">
        <v>88</v>
      </c>
      <c r="C64" s="160"/>
      <c r="D64" s="169">
        <v>13.5</v>
      </c>
      <c r="E64" s="169">
        <v>13.8</v>
      </c>
      <c r="F64" s="169">
        <v>13.6</v>
      </c>
      <c r="G64" s="157">
        <v>2.2052188753206137E-2</v>
      </c>
      <c r="H64" s="157">
        <v>-1.0755266748139536E-2</v>
      </c>
    </row>
    <row r="65" spans="2:8" x14ac:dyDescent="0.3">
      <c r="B65" s="153" t="s">
        <v>89</v>
      </c>
      <c r="C65" s="160"/>
      <c r="D65" s="169">
        <v>14.8</v>
      </c>
      <c r="E65" s="169">
        <v>14.9</v>
      </c>
      <c r="F65" s="169">
        <v>14.8</v>
      </c>
      <c r="G65" s="157">
        <v>6.8071597769518988E-3</v>
      </c>
      <c r="H65" s="157">
        <v>-5.7632071995544765E-3</v>
      </c>
    </row>
    <row r="66" spans="2:8" x14ac:dyDescent="0.3">
      <c r="B66" s="153" t="s">
        <v>90</v>
      </c>
      <c r="C66" s="160"/>
      <c r="D66" s="169">
        <v>17.5</v>
      </c>
      <c r="E66" s="169">
        <v>17.7</v>
      </c>
      <c r="F66" s="169">
        <v>17.7</v>
      </c>
      <c r="G66" s="157">
        <v>1.2564381831008831E-2</v>
      </c>
      <c r="H66" s="157">
        <v>-5.3815819115876629E-4</v>
      </c>
    </row>
    <row r="67" spans="2:8" x14ac:dyDescent="0.3">
      <c r="B67" s="153" t="s">
        <v>91</v>
      </c>
      <c r="C67" s="160"/>
      <c r="D67" s="169">
        <v>14</v>
      </c>
      <c r="E67" s="169">
        <v>14</v>
      </c>
      <c r="F67" s="169">
        <v>13.9</v>
      </c>
      <c r="G67" s="157">
        <v>-4.4023173434707408E-3</v>
      </c>
      <c r="H67" s="157">
        <v>-4.275686692955416E-3</v>
      </c>
    </row>
    <row r="68" spans="2:8" x14ac:dyDescent="0.3">
      <c r="B68" s="153" t="s">
        <v>92</v>
      </c>
      <c r="C68" s="160"/>
      <c r="D68" s="169">
        <v>16.100000000000001</v>
      </c>
      <c r="E68" s="169">
        <v>16.3</v>
      </c>
      <c r="F68" s="169">
        <v>16.2</v>
      </c>
      <c r="G68" s="157">
        <v>1.2187646912059424E-2</v>
      </c>
      <c r="H68" s="157">
        <v>-7.2020798063331393E-3</v>
      </c>
    </row>
    <row r="69" spans="2:8" x14ac:dyDescent="0.3">
      <c r="B69" s="153" t="s">
        <v>93</v>
      </c>
      <c r="C69" s="160"/>
      <c r="D69" s="169">
        <v>17</v>
      </c>
      <c r="E69" s="169">
        <v>17.100000000000001</v>
      </c>
      <c r="F69" s="169">
        <v>17</v>
      </c>
      <c r="G69" s="157">
        <v>7.5092857430951732E-3</v>
      </c>
      <c r="H69" s="157">
        <v>-6.207100733512938E-3</v>
      </c>
    </row>
    <row r="70" spans="2:8" x14ac:dyDescent="0.3">
      <c r="B70" s="153" t="s">
        <v>94</v>
      </c>
      <c r="C70" s="160"/>
      <c r="D70" s="169">
        <v>15.1</v>
      </c>
      <c r="E70" s="169">
        <v>15.1</v>
      </c>
      <c r="F70" s="169">
        <v>15.1</v>
      </c>
      <c r="G70" s="157">
        <v>-2.9694954708423538E-3</v>
      </c>
      <c r="H70" s="157">
        <v>-8.8416596603335673E-4</v>
      </c>
    </row>
    <row r="71" spans="2:8" x14ac:dyDescent="0.3">
      <c r="B71" s="153" t="s">
        <v>95</v>
      </c>
      <c r="C71" s="160"/>
      <c r="D71" s="169">
        <v>12.8</v>
      </c>
      <c r="E71" s="169">
        <v>13</v>
      </c>
      <c r="F71" s="169">
        <v>12.8</v>
      </c>
      <c r="G71" s="157">
        <v>1.5388648286498885E-2</v>
      </c>
      <c r="H71" s="157">
        <v>-1.892368545085088E-2</v>
      </c>
    </row>
    <row r="72" spans="2:8" x14ac:dyDescent="0.3">
      <c r="B72" s="153" t="s">
        <v>96</v>
      </c>
      <c r="C72" s="160"/>
      <c r="D72" s="169">
        <v>12.6</v>
      </c>
      <c r="E72" s="169">
        <v>12.7</v>
      </c>
      <c r="F72" s="169">
        <v>12.6</v>
      </c>
      <c r="G72" s="157">
        <v>4.3736251857147135E-3</v>
      </c>
      <c r="H72" s="157">
        <v>-4.4068037585914821E-3</v>
      </c>
    </row>
    <row r="73" spans="2:8" x14ac:dyDescent="0.3">
      <c r="B73" s="153" t="s">
        <v>97</v>
      </c>
      <c r="C73" s="160"/>
      <c r="D73" s="169">
        <v>12.9</v>
      </c>
      <c r="E73" s="169">
        <v>13</v>
      </c>
      <c r="F73" s="169">
        <v>12.9</v>
      </c>
      <c r="G73" s="157">
        <v>6.0480657926513803E-3</v>
      </c>
      <c r="H73" s="157">
        <v>-4.5367081914796659E-3</v>
      </c>
    </row>
    <row r="74" spans="2:8" x14ac:dyDescent="0.3">
      <c r="B74" s="153" t="s">
        <v>98</v>
      </c>
      <c r="C74" s="160"/>
      <c r="D74" s="169">
        <v>4.9000000000000004</v>
      </c>
      <c r="E74" s="169">
        <v>5</v>
      </c>
      <c r="F74" s="169">
        <v>4.9000000000000004</v>
      </c>
      <c r="G74" s="157">
        <v>1.1169327857300626E-2</v>
      </c>
      <c r="H74" s="157">
        <v>-5.4315772659981887E-3</v>
      </c>
    </row>
    <row r="75" spans="2:8" x14ac:dyDescent="0.3">
      <c r="B75" s="153" t="s">
        <v>99</v>
      </c>
      <c r="C75" s="160"/>
      <c r="D75" s="169">
        <v>5.4</v>
      </c>
      <c r="E75" s="169">
        <v>5.5</v>
      </c>
      <c r="F75" s="169">
        <v>5.5</v>
      </c>
      <c r="G75" s="157">
        <v>1.1902099405941335E-2</v>
      </c>
      <c r="H75" s="157">
        <v>-5.6991922593599975E-3</v>
      </c>
    </row>
    <row r="76" spans="2:8" x14ac:dyDescent="0.3">
      <c r="B76" s="153" t="s">
        <v>100</v>
      </c>
      <c r="C76" s="160"/>
      <c r="D76" s="169">
        <v>7.7</v>
      </c>
      <c r="E76" s="169">
        <v>7.8</v>
      </c>
      <c r="F76" s="169">
        <v>7.8</v>
      </c>
      <c r="G76" s="157">
        <v>1.4331664059611837E-2</v>
      </c>
      <c r="H76" s="157">
        <v>1.3321421999430427E-3</v>
      </c>
    </row>
    <row r="77" spans="2:8" x14ac:dyDescent="0.3">
      <c r="B77" s="153" t="s">
        <v>101</v>
      </c>
      <c r="C77" s="160"/>
      <c r="D77" s="169">
        <v>9.4</v>
      </c>
      <c r="E77" s="169">
        <v>9.6999999999999993</v>
      </c>
      <c r="F77" s="169">
        <v>9.6</v>
      </c>
      <c r="G77" s="157">
        <v>2.9638905124496073E-2</v>
      </c>
      <c r="H77" s="157">
        <v>-5.4863575853486557E-3</v>
      </c>
    </row>
    <row r="78" spans="2:8" x14ac:dyDescent="0.3">
      <c r="B78" s="153" t="s">
        <v>102</v>
      </c>
      <c r="C78" s="160"/>
      <c r="D78" s="169">
        <v>9.8000000000000007</v>
      </c>
      <c r="E78" s="169">
        <v>9.8000000000000007</v>
      </c>
      <c r="F78" s="169">
        <v>9.8000000000000007</v>
      </c>
      <c r="G78" s="157">
        <v>1.640066218169256E-3</v>
      </c>
      <c r="H78" s="157">
        <v>-1.9788403867906368E-3</v>
      </c>
    </row>
    <row r="79" spans="2:8" x14ac:dyDescent="0.3">
      <c r="B79" s="153" t="s">
        <v>103</v>
      </c>
      <c r="C79" s="160"/>
      <c r="D79" s="169">
        <v>10.9</v>
      </c>
      <c r="E79" s="169">
        <v>11</v>
      </c>
      <c r="F79" s="169">
        <v>10.8</v>
      </c>
      <c r="G79" s="157">
        <v>1.1496890325465747E-2</v>
      </c>
      <c r="H79" s="157">
        <v>-1.1891998978362905E-2</v>
      </c>
    </row>
    <row r="80" spans="2:8" x14ac:dyDescent="0.3">
      <c r="B80" s="153" t="s">
        <v>104</v>
      </c>
      <c r="C80" s="160"/>
      <c r="D80" s="169">
        <v>16.899999999999999</v>
      </c>
      <c r="E80" s="169">
        <v>17.5</v>
      </c>
      <c r="F80" s="169">
        <v>17.3</v>
      </c>
      <c r="G80" s="157">
        <v>3.451272618396084E-2</v>
      </c>
      <c r="H80" s="157">
        <v>-8.8860719540500011E-3</v>
      </c>
    </row>
    <row r="81" spans="1:22" x14ac:dyDescent="0.3">
      <c r="B81" s="153" t="s">
        <v>105</v>
      </c>
      <c r="C81" s="160"/>
      <c r="D81" s="169">
        <v>17.600000000000001</v>
      </c>
      <c r="E81" s="169">
        <v>17.899999999999999</v>
      </c>
      <c r="F81" s="169">
        <v>17.8</v>
      </c>
      <c r="G81" s="157">
        <v>1.418297096853216E-2</v>
      </c>
      <c r="H81" s="157">
        <v>-5.9845998197887162E-3</v>
      </c>
    </row>
    <row r="82" spans="1:22" x14ac:dyDescent="0.3">
      <c r="B82" s="153" t="s">
        <v>382</v>
      </c>
      <c r="C82" s="160"/>
      <c r="D82" s="169">
        <v>21.6</v>
      </c>
      <c r="E82" s="169">
        <v>21.8</v>
      </c>
      <c r="F82" s="169" t="s">
        <v>65</v>
      </c>
      <c r="G82" s="157">
        <v>1.0609124097978651E-2</v>
      </c>
      <c r="H82" s="157" t="s">
        <v>65</v>
      </c>
    </row>
    <row r="83" spans="1:22" x14ac:dyDescent="0.3">
      <c r="B83" s="153" t="s">
        <v>383</v>
      </c>
      <c r="C83" s="160"/>
      <c r="D83" s="169">
        <v>14.7</v>
      </c>
      <c r="E83" s="169" t="s">
        <v>65</v>
      </c>
      <c r="F83" s="169" t="s">
        <v>65</v>
      </c>
      <c r="G83" s="157" t="s">
        <v>65</v>
      </c>
      <c r="H83" s="157" t="s">
        <v>65</v>
      </c>
    </row>
    <row r="84" spans="1:22" x14ac:dyDescent="0.3">
      <c r="A84" s="161"/>
      <c r="B84" s="162"/>
      <c r="C84" s="163"/>
      <c r="D84" s="164"/>
      <c r="E84" s="164"/>
      <c r="F84" s="162"/>
      <c r="G84" s="164"/>
      <c r="H84" s="164"/>
    </row>
    <row r="85" spans="1:22" s="1" customFormat="1" ht="14.1" customHeight="1" x14ac:dyDescent="0.3">
      <c r="A85" s="165">
        <v>1</v>
      </c>
      <c r="B85" s="1" t="s">
        <v>386</v>
      </c>
      <c r="I85" s="6"/>
      <c r="J85" s="6"/>
      <c r="K85" s="150">
        <v>50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8" spans="1:22" s="1" customFormat="1" ht="13.35" customHeight="1" x14ac:dyDescent="0.25">
      <c r="A88" s="198" t="s">
        <v>389</v>
      </c>
      <c r="B88" s="198"/>
      <c r="C88" s="198"/>
      <c r="D88" s="198"/>
      <c r="E88" s="198"/>
      <c r="F88" s="198"/>
      <c r="G88" s="198"/>
      <c r="H88" s="198"/>
      <c r="I88" s="6"/>
      <c r="J88" s="6"/>
      <c r="K88" s="6">
        <v>46</v>
      </c>
      <c r="L88" s="6">
        <v>24</v>
      </c>
      <c r="M88" s="6">
        <v>29</v>
      </c>
      <c r="N88" s="6"/>
      <c r="O88" s="6"/>
      <c r="P88" s="6"/>
      <c r="Q88" s="6"/>
      <c r="R88" s="6"/>
      <c r="S88" s="6"/>
      <c r="T88" s="6"/>
      <c r="U88" s="6"/>
      <c r="V88" s="6"/>
    </row>
    <row r="89" spans="1:22" s="1" customFormat="1" ht="13.2" x14ac:dyDescent="0.25">
      <c r="B89" s="171"/>
      <c r="C89" s="171"/>
      <c r="D89" s="172"/>
      <c r="E89" s="172"/>
      <c r="F89" s="172"/>
      <c r="G89" s="172"/>
      <c r="H89" s="17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7.399999999999999" customHeight="1" x14ac:dyDescent="0.55000000000000004">
      <c r="A90" s="188" t="s">
        <v>370</v>
      </c>
      <c r="B90" s="188"/>
      <c r="C90" s="188"/>
      <c r="D90" s="188" t="s">
        <v>371</v>
      </c>
      <c r="E90" s="188"/>
      <c r="F90" s="188"/>
      <c r="G90" s="188" t="s">
        <v>372</v>
      </c>
      <c r="H90" s="188"/>
      <c r="K90" s="150">
        <v>47</v>
      </c>
      <c r="L90" s="150">
        <v>38</v>
      </c>
      <c r="M90" s="150">
        <v>39</v>
      </c>
    </row>
    <row r="91" spans="1:22" ht="17.100000000000001" customHeight="1" x14ac:dyDescent="0.3">
      <c r="A91" s="186"/>
      <c r="B91" s="186"/>
      <c r="C91" s="186"/>
      <c r="D91" s="152" t="s">
        <v>374</v>
      </c>
      <c r="E91" s="152" t="s">
        <v>375</v>
      </c>
      <c r="F91" s="152" t="s">
        <v>376</v>
      </c>
      <c r="G91" s="152" t="s">
        <v>377</v>
      </c>
      <c r="H91" s="152" t="s">
        <v>378</v>
      </c>
      <c r="K91" s="150">
        <v>40</v>
      </c>
      <c r="L91" s="150">
        <v>41</v>
      </c>
      <c r="M91" s="150">
        <v>42</v>
      </c>
      <c r="N91" s="150">
        <v>43</v>
      </c>
      <c r="O91" s="150">
        <v>44</v>
      </c>
      <c r="P91" s="150">
        <v>45</v>
      </c>
      <c r="Q91" s="150">
        <v>48</v>
      </c>
    </row>
    <row r="92" spans="1:22" x14ac:dyDescent="0.3">
      <c r="B92" s="153" t="s">
        <v>74</v>
      </c>
      <c r="C92" s="154"/>
      <c r="D92" s="169">
        <v>4.2</v>
      </c>
      <c r="E92" s="169">
        <v>4.5999999999999996</v>
      </c>
      <c r="F92" s="169">
        <v>4.5999999999999996</v>
      </c>
      <c r="G92" s="157">
        <v>9.7638148667304803E-2</v>
      </c>
      <c r="H92" s="157">
        <v>-3.1202331551258844E-3</v>
      </c>
    </row>
    <row r="93" spans="1:22" x14ac:dyDescent="0.3">
      <c r="B93" s="153" t="s">
        <v>75</v>
      </c>
      <c r="C93" s="154"/>
      <c r="D93" s="169">
        <v>4.5999999999999996</v>
      </c>
      <c r="E93" s="169">
        <v>4.9000000000000004</v>
      </c>
      <c r="F93" s="169">
        <v>4.9000000000000004</v>
      </c>
      <c r="G93" s="157">
        <v>6.3332291604192514E-2</v>
      </c>
      <c r="H93" s="157">
        <v>-6.0353357263930318E-3</v>
      </c>
    </row>
    <row r="94" spans="1:22" x14ac:dyDescent="0.3">
      <c r="B94" s="153" t="s">
        <v>76</v>
      </c>
      <c r="C94" s="154"/>
      <c r="D94" s="169">
        <v>5.2</v>
      </c>
      <c r="E94" s="169">
        <v>5.4</v>
      </c>
      <c r="F94" s="169">
        <v>5.4</v>
      </c>
      <c r="G94" s="157">
        <v>3.5795564120738144E-2</v>
      </c>
      <c r="H94" s="157">
        <v>2.70223328757635E-3</v>
      </c>
    </row>
    <row r="95" spans="1:22" x14ac:dyDescent="0.3">
      <c r="B95" s="153" t="s">
        <v>77</v>
      </c>
      <c r="C95" s="154"/>
      <c r="D95" s="169">
        <v>5.5</v>
      </c>
      <c r="E95" s="169">
        <v>5.9</v>
      </c>
      <c r="F95" s="169">
        <v>5.8</v>
      </c>
      <c r="G95" s="157">
        <v>5.675300132732719E-2</v>
      </c>
      <c r="H95" s="157">
        <v>-1.3378491872215403E-2</v>
      </c>
    </row>
    <row r="96" spans="1:22" x14ac:dyDescent="0.3">
      <c r="B96" s="153" t="s">
        <v>78</v>
      </c>
      <c r="C96" s="154"/>
      <c r="D96" s="169">
        <v>6</v>
      </c>
      <c r="E96" s="169">
        <v>6.2</v>
      </c>
      <c r="F96" s="169">
        <v>6</v>
      </c>
      <c r="G96" s="157">
        <v>3.8734053230683685E-2</v>
      </c>
      <c r="H96" s="157">
        <v>-3.1466459104354971E-2</v>
      </c>
    </row>
    <row r="97" spans="2:8" x14ac:dyDescent="0.3">
      <c r="B97" s="153" t="s">
        <v>79</v>
      </c>
      <c r="C97" s="154"/>
      <c r="D97" s="169">
        <v>5.0999999999999996</v>
      </c>
      <c r="E97" s="169">
        <v>5.2</v>
      </c>
      <c r="F97" s="169">
        <v>5.0999999999999996</v>
      </c>
      <c r="G97" s="157">
        <v>8.488682367444822E-3</v>
      </c>
      <c r="H97" s="157">
        <v>-1.0747625508644276E-2</v>
      </c>
    </row>
    <row r="98" spans="2:8" x14ac:dyDescent="0.3">
      <c r="B98" s="153" t="s">
        <v>80</v>
      </c>
      <c r="C98" s="154"/>
      <c r="D98" s="169">
        <v>5.7</v>
      </c>
      <c r="E98" s="169">
        <v>5.9</v>
      </c>
      <c r="F98" s="169">
        <v>5.8</v>
      </c>
      <c r="G98" s="157">
        <v>2.4316365345484314E-2</v>
      </c>
      <c r="H98" s="157">
        <v>-1.5730627796850305E-2</v>
      </c>
    </row>
    <row r="99" spans="2:8" x14ac:dyDescent="0.3">
      <c r="B99" s="153" t="s">
        <v>81</v>
      </c>
      <c r="C99" s="154"/>
      <c r="D99" s="169">
        <v>6.7</v>
      </c>
      <c r="E99" s="169">
        <v>6.8</v>
      </c>
      <c r="F99" s="169">
        <v>6.7</v>
      </c>
      <c r="G99" s="157">
        <v>2.0866742556957307E-2</v>
      </c>
      <c r="H99" s="157">
        <v>-1.2888498844399465E-2</v>
      </c>
    </row>
    <row r="100" spans="2:8" x14ac:dyDescent="0.3">
      <c r="B100" s="153" t="s">
        <v>82</v>
      </c>
      <c r="C100" s="154"/>
      <c r="D100" s="169">
        <v>5.5</v>
      </c>
      <c r="E100" s="169">
        <v>5.4</v>
      </c>
      <c r="F100" s="169">
        <v>5.4</v>
      </c>
      <c r="G100" s="157">
        <v>-5.339167219842289E-3</v>
      </c>
      <c r="H100" s="157">
        <v>-1.278247040022662E-2</v>
      </c>
    </row>
    <row r="101" spans="2:8" x14ac:dyDescent="0.3">
      <c r="B101" s="153" t="s">
        <v>83</v>
      </c>
      <c r="C101" s="154"/>
      <c r="D101" s="169">
        <v>4.2</v>
      </c>
      <c r="E101" s="169">
        <v>4.4000000000000004</v>
      </c>
      <c r="F101" s="169">
        <v>4.3</v>
      </c>
      <c r="G101" s="157">
        <v>3.7687514304913572E-2</v>
      </c>
      <c r="H101" s="157">
        <v>-2.2772330519772566E-2</v>
      </c>
    </row>
    <row r="102" spans="2:8" x14ac:dyDescent="0.3">
      <c r="B102" s="153" t="s">
        <v>84</v>
      </c>
      <c r="C102" s="160"/>
      <c r="D102" s="169">
        <v>4.2</v>
      </c>
      <c r="E102" s="169">
        <v>4.2</v>
      </c>
      <c r="F102" s="169">
        <v>4.2</v>
      </c>
      <c r="G102" s="157">
        <v>-1.3550069924955777E-3</v>
      </c>
      <c r="H102" s="157">
        <v>-9.002645385069119E-3</v>
      </c>
    </row>
    <row r="103" spans="2:8" x14ac:dyDescent="0.3">
      <c r="B103" s="153" t="s">
        <v>85</v>
      </c>
      <c r="C103" s="160"/>
      <c r="D103" s="169">
        <v>5.3</v>
      </c>
      <c r="E103" s="169">
        <v>5.2</v>
      </c>
      <c r="F103" s="169">
        <v>5.2</v>
      </c>
      <c r="G103" s="157">
        <v>-1.2856163864511938E-3</v>
      </c>
      <c r="H103" s="157">
        <v>-1.5580486921475956E-2</v>
      </c>
    </row>
    <row r="104" spans="2:8" x14ac:dyDescent="0.3">
      <c r="B104" s="153" t="s">
        <v>86</v>
      </c>
      <c r="C104" s="160"/>
      <c r="D104" s="169">
        <v>4.8</v>
      </c>
      <c r="E104" s="169">
        <v>4.8</v>
      </c>
      <c r="F104" s="169">
        <v>4.7</v>
      </c>
      <c r="G104" s="157">
        <v>-3.6473366835599874E-3</v>
      </c>
      <c r="H104" s="157">
        <v>-1.7378292743855051E-2</v>
      </c>
    </row>
    <row r="105" spans="2:8" x14ac:dyDescent="0.3">
      <c r="B105" s="153" t="s">
        <v>87</v>
      </c>
      <c r="C105" s="170"/>
      <c r="D105" s="169">
        <v>5.4</v>
      </c>
      <c r="E105" s="169">
        <v>5.5</v>
      </c>
      <c r="F105" s="169">
        <v>5.4</v>
      </c>
      <c r="G105" s="157">
        <v>1.3980760140014814E-2</v>
      </c>
      <c r="H105" s="157">
        <v>-1.6271043986121225E-2</v>
      </c>
    </row>
    <row r="106" spans="2:8" x14ac:dyDescent="0.3">
      <c r="B106" s="153" t="s">
        <v>88</v>
      </c>
      <c r="C106" s="160"/>
      <c r="D106" s="169">
        <v>5.5</v>
      </c>
      <c r="E106" s="169">
        <v>5.6</v>
      </c>
      <c r="F106" s="169">
        <v>5.5</v>
      </c>
      <c r="G106" s="157">
        <v>1.9554364640199884E-2</v>
      </c>
      <c r="H106" s="157">
        <v>-2.0443275066237887E-2</v>
      </c>
    </row>
    <row r="107" spans="2:8" x14ac:dyDescent="0.3">
      <c r="B107" s="153" t="s">
        <v>89</v>
      </c>
      <c r="C107" s="160"/>
      <c r="D107" s="169">
        <v>6.1</v>
      </c>
      <c r="E107" s="169">
        <v>6</v>
      </c>
      <c r="F107" s="169">
        <v>6</v>
      </c>
      <c r="G107" s="157">
        <v>-8.8647846189771062E-4</v>
      </c>
      <c r="H107" s="157">
        <v>-1.0276942218671703E-2</v>
      </c>
    </row>
    <row r="108" spans="2:8" x14ac:dyDescent="0.3">
      <c r="B108" s="153" t="s">
        <v>90</v>
      </c>
      <c r="C108" s="160"/>
      <c r="D108" s="169">
        <v>6.7</v>
      </c>
      <c r="E108" s="169">
        <v>6.7</v>
      </c>
      <c r="F108" s="169">
        <v>6.7</v>
      </c>
      <c r="G108" s="157">
        <v>9.3963988186354097E-3</v>
      </c>
      <c r="H108" s="157">
        <v>-2.8818389500462338E-3</v>
      </c>
    </row>
    <row r="109" spans="2:8" x14ac:dyDescent="0.3">
      <c r="B109" s="153" t="s">
        <v>91</v>
      </c>
      <c r="C109" s="160"/>
      <c r="D109" s="169">
        <v>5.7</v>
      </c>
      <c r="E109" s="169">
        <v>5.6</v>
      </c>
      <c r="F109" s="169">
        <v>5.6</v>
      </c>
      <c r="G109" s="157">
        <v>-1.5855293256076597E-2</v>
      </c>
      <c r="H109" s="157">
        <v>-9.7865475781556688E-3</v>
      </c>
    </row>
    <row r="110" spans="2:8" x14ac:dyDescent="0.3">
      <c r="B110" s="153" t="s">
        <v>92</v>
      </c>
      <c r="C110" s="160"/>
      <c r="D110" s="169">
        <v>6.4</v>
      </c>
      <c r="E110" s="169">
        <v>6.5</v>
      </c>
      <c r="F110" s="169">
        <v>6.4</v>
      </c>
      <c r="G110" s="157">
        <v>1.0346857532545162E-2</v>
      </c>
      <c r="H110" s="157">
        <v>-1.4985590415337979E-2</v>
      </c>
    </row>
    <row r="111" spans="2:8" x14ac:dyDescent="0.3">
      <c r="B111" s="153" t="s">
        <v>93</v>
      </c>
      <c r="C111" s="160"/>
      <c r="D111" s="169">
        <v>6.2</v>
      </c>
      <c r="E111" s="169">
        <v>6.2</v>
      </c>
      <c r="F111" s="169">
        <v>6.1</v>
      </c>
      <c r="G111" s="157">
        <v>-4.9222290972016358E-3</v>
      </c>
      <c r="H111" s="157">
        <v>-1.0730159105749704E-2</v>
      </c>
    </row>
    <row r="112" spans="2:8" x14ac:dyDescent="0.3">
      <c r="B112" s="153" t="s">
        <v>94</v>
      </c>
      <c r="C112" s="160"/>
      <c r="D112" s="169">
        <v>6.1</v>
      </c>
      <c r="E112" s="169">
        <v>6</v>
      </c>
      <c r="F112" s="169">
        <v>6</v>
      </c>
      <c r="G112" s="157">
        <v>-7.6079673408804283E-3</v>
      </c>
      <c r="H112" s="157">
        <v>-2.2178848704691445E-3</v>
      </c>
    </row>
    <row r="113" spans="1:22" x14ac:dyDescent="0.3">
      <c r="B113" s="153" t="s">
        <v>95</v>
      </c>
      <c r="C113" s="160"/>
      <c r="D113" s="169">
        <v>5.4</v>
      </c>
      <c r="E113" s="169">
        <v>5.6</v>
      </c>
      <c r="F113" s="169">
        <v>5.4</v>
      </c>
      <c r="G113" s="157">
        <v>3.779232566234314E-2</v>
      </c>
      <c r="H113" s="157">
        <v>-3.2587448797396279E-2</v>
      </c>
    </row>
    <row r="114" spans="1:22" x14ac:dyDescent="0.3">
      <c r="B114" s="153" t="s">
        <v>96</v>
      </c>
      <c r="C114" s="160"/>
      <c r="D114" s="169">
        <v>5.3</v>
      </c>
      <c r="E114" s="169">
        <v>5.3</v>
      </c>
      <c r="F114" s="169">
        <v>5.2</v>
      </c>
      <c r="G114" s="157">
        <v>2.604309193190657E-3</v>
      </c>
      <c r="H114" s="157">
        <v>-8.5241703397115343E-3</v>
      </c>
    </row>
    <row r="115" spans="1:22" x14ac:dyDescent="0.3">
      <c r="B115" s="153" t="s">
        <v>97</v>
      </c>
      <c r="C115" s="160"/>
      <c r="D115" s="169">
        <v>5</v>
      </c>
      <c r="E115" s="169">
        <v>5</v>
      </c>
      <c r="F115" s="169">
        <v>4.9000000000000004</v>
      </c>
      <c r="G115" s="157">
        <v>2.1554274717570099E-3</v>
      </c>
      <c r="H115" s="157">
        <v>-1.1840140349090311E-2</v>
      </c>
    </row>
    <row r="116" spans="1:22" x14ac:dyDescent="0.3">
      <c r="B116" s="153" t="s">
        <v>98</v>
      </c>
      <c r="C116" s="160"/>
      <c r="D116" s="169">
        <v>2.2000000000000002</v>
      </c>
      <c r="E116" s="169">
        <v>2.2000000000000002</v>
      </c>
      <c r="F116" s="169">
        <v>2.2000000000000002</v>
      </c>
      <c r="G116" s="157">
        <v>5.3542597873557085E-4</v>
      </c>
      <c r="H116" s="157">
        <v>-1.7892893262787424E-2</v>
      </c>
    </row>
    <row r="117" spans="1:22" x14ac:dyDescent="0.3">
      <c r="B117" s="153" t="s">
        <v>99</v>
      </c>
      <c r="C117" s="160"/>
      <c r="D117" s="169">
        <v>2.2000000000000002</v>
      </c>
      <c r="E117" s="169">
        <v>2.2000000000000002</v>
      </c>
      <c r="F117" s="169">
        <v>2.2000000000000002</v>
      </c>
      <c r="G117" s="157">
        <v>8.386768403969791E-3</v>
      </c>
      <c r="H117" s="157">
        <v>-1.5286472494801306E-2</v>
      </c>
    </row>
    <row r="118" spans="1:22" x14ac:dyDescent="0.3">
      <c r="B118" s="153" t="s">
        <v>100</v>
      </c>
      <c r="C118" s="160"/>
      <c r="D118" s="169">
        <v>2.9</v>
      </c>
      <c r="E118" s="169">
        <v>2.9</v>
      </c>
      <c r="F118" s="169">
        <v>2.9</v>
      </c>
      <c r="G118" s="157">
        <v>8.866652722553825E-3</v>
      </c>
      <c r="H118" s="157">
        <v>-6.689499818949507E-3</v>
      </c>
    </row>
    <row r="119" spans="1:22" x14ac:dyDescent="0.3">
      <c r="B119" s="153" t="s">
        <v>101</v>
      </c>
      <c r="C119" s="160"/>
      <c r="D119" s="169">
        <v>4.0999999999999996</v>
      </c>
      <c r="E119" s="169">
        <v>4.2</v>
      </c>
      <c r="F119" s="169">
        <v>4.0999999999999996</v>
      </c>
      <c r="G119" s="157">
        <v>2.9069574933715536E-2</v>
      </c>
      <c r="H119" s="157">
        <v>-1.7145529866494758E-2</v>
      </c>
    </row>
    <row r="120" spans="1:22" x14ac:dyDescent="0.3">
      <c r="B120" s="153" t="s">
        <v>102</v>
      </c>
      <c r="C120" s="160"/>
      <c r="D120" s="169">
        <v>4.9000000000000004</v>
      </c>
      <c r="E120" s="169">
        <v>4.9000000000000004</v>
      </c>
      <c r="F120" s="169">
        <v>4.8</v>
      </c>
      <c r="G120" s="157">
        <v>-3.2908138143012966E-3</v>
      </c>
      <c r="H120" s="157">
        <v>-5.2127999628855948E-3</v>
      </c>
    </row>
    <row r="121" spans="1:22" x14ac:dyDescent="0.3">
      <c r="B121" s="153" t="s">
        <v>103</v>
      </c>
      <c r="C121" s="160"/>
      <c r="D121" s="169">
        <v>5.6</v>
      </c>
      <c r="E121" s="169">
        <v>5.6</v>
      </c>
      <c r="F121" s="169">
        <v>5.5</v>
      </c>
      <c r="G121" s="157">
        <v>9.6061923478816258E-3</v>
      </c>
      <c r="H121" s="157">
        <v>-2.1842787760064097E-2</v>
      </c>
    </row>
    <row r="122" spans="1:22" x14ac:dyDescent="0.3">
      <c r="B122" s="153" t="s">
        <v>104</v>
      </c>
      <c r="C122" s="160"/>
      <c r="D122" s="169">
        <v>8.3000000000000007</v>
      </c>
      <c r="E122" s="169">
        <v>8.5</v>
      </c>
      <c r="F122" s="169">
        <v>8.4</v>
      </c>
      <c r="G122" s="157">
        <v>2.3755910347070808E-2</v>
      </c>
      <c r="H122" s="157">
        <v>-2.120392494956802E-2</v>
      </c>
    </row>
    <row r="123" spans="1:22" x14ac:dyDescent="0.3">
      <c r="B123" s="153" t="s">
        <v>105</v>
      </c>
      <c r="C123" s="160"/>
      <c r="D123" s="169">
        <v>7.8</v>
      </c>
      <c r="E123" s="169">
        <v>7.9</v>
      </c>
      <c r="F123" s="169">
        <v>7.8</v>
      </c>
      <c r="G123" s="157">
        <v>1.4639828907679897E-2</v>
      </c>
      <c r="H123" s="157">
        <v>-1.408698271127018E-2</v>
      </c>
    </row>
    <row r="124" spans="1:22" x14ac:dyDescent="0.3">
      <c r="B124" s="153" t="s">
        <v>382</v>
      </c>
      <c r="C124" s="160"/>
      <c r="D124" s="169">
        <v>10.199999999999999</v>
      </c>
      <c r="E124" s="169">
        <v>10.3</v>
      </c>
      <c r="F124" s="169" t="s">
        <v>65</v>
      </c>
      <c r="G124" s="157">
        <v>9.4003470721850668E-3</v>
      </c>
      <c r="H124" s="157" t="s">
        <v>65</v>
      </c>
    </row>
    <row r="125" spans="1:22" x14ac:dyDescent="0.3">
      <c r="B125" s="153" t="s">
        <v>383</v>
      </c>
      <c r="C125" s="160"/>
      <c r="D125" s="169">
        <v>7</v>
      </c>
      <c r="E125" s="169" t="s">
        <v>65</v>
      </c>
      <c r="F125" s="169" t="s">
        <v>65</v>
      </c>
      <c r="G125" s="157" t="s">
        <v>65</v>
      </c>
      <c r="H125" s="157" t="s">
        <v>65</v>
      </c>
    </row>
    <row r="126" spans="1:22" x14ac:dyDescent="0.3">
      <c r="A126" s="161"/>
      <c r="B126" s="162"/>
      <c r="C126" s="163"/>
      <c r="D126" s="164"/>
      <c r="E126" s="164"/>
      <c r="F126" s="162"/>
      <c r="G126" s="164"/>
      <c r="H126" s="164"/>
    </row>
    <row r="127" spans="1:22" s="1" customFormat="1" ht="14.85" customHeight="1" x14ac:dyDescent="0.25">
      <c r="A127" s="165">
        <v>1</v>
      </c>
      <c r="B127" s="207" t="s">
        <v>386</v>
      </c>
      <c r="C127" s="207"/>
      <c r="D127" s="207"/>
      <c r="E127" s="207"/>
      <c r="F127" s="207"/>
      <c r="G127" s="207"/>
      <c r="H127" s="207"/>
      <c r="I127" s="6"/>
      <c r="J127" s="6"/>
      <c r="K127" s="6">
        <v>50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29.1" customHeight="1" x14ac:dyDescent="0.3">
      <c r="B128" s="185" t="s">
        <v>390</v>
      </c>
      <c r="C128" s="185"/>
      <c r="D128" s="185"/>
      <c r="E128" s="185"/>
      <c r="F128" s="185"/>
      <c r="G128" s="185"/>
      <c r="H128" s="185"/>
      <c r="K128" s="150">
        <v>62</v>
      </c>
    </row>
    <row r="129" spans="1:22" ht="27" customHeight="1" x14ac:dyDescent="0.3">
      <c r="B129" s="199" t="s">
        <v>391</v>
      </c>
      <c r="C129" s="199"/>
      <c r="D129" s="199"/>
      <c r="E129" s="199"/>
      <c r="F129" s="199"/>
      <c r="G129" s="199"/>
      <c r="H129" s="199"/>
      <c r="K129" s="150">
        <v>54</v>
      </c>
    </row>
    <row r="130" spans="1:22" x14ac:dyDescent="0.3">
      <c r="C130" s="1"/>
      <c r="D130" s="36"/>
      <c r="E130" s="36"/>
      <c r="F130" s="36"/>
      <c r="G130" s="36"/>
      <c r="H130" s="36"/>
    </row>
    <row r="131" spans="1:22" x14ac:dyDescent="0.3">
      <c r="C131" s="36"/>
      <c r="D131" s="36"/>
      <c r="E131" s="36"/>
      <c r="F131" s="36"/>
      <c r="G131" s="36"/>
      <c r="H131" s="36"/>
    </row>
    <row r="132" spans="1:22" s="1" customFormat="1" ht="13.35" customHeight="1" x14ac:dyDescent="0.25">
      <c r="A132" s="198" t="s">
        <v>381</v>
      </c>
      <c r="B132" s="198"/>
      <c r="C132" s="198"/>
      <c r="D132" s="198"/>
      <c r="E132" s="198"/>
      <c r="F132" s="198"/>
      <c r="G132" s="198"/>
      <c r="H132" s="198"/>
      <c r="I132" s="6"/>
      <c r="J132" s="6"/>
      <c r="K132" s="6">
        <v>46</v>
      </c>
      <c r="L132" s="6">
        <v>24</v>
      </c>
      <c r="M132" s="6">
        <v>28</v>
      </c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" customFormat="1" ht="13.2" x14ac:dyDescent="0.25">
      <c r="B133" s="171"/>
      <c r="C133" s="171"/>
      <c r="D133" s="171"/>
      <c r="E133" s="171"/>
      <c r="F133" s="171"/>
      <c r="G133" s="171"/>
      <c r="H133" s="17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7.399999999999999" customHeight="1" x14ac:dyDescent="0.55000000000000004">
      <c r="A134" s="188" t="s">
        <v>370</v>
      </c>
      <c r="B134" s="188"/>
      <c r="C134" s="188"/>
      <c r="D134" s="188" t="s">
        <v>371</v>
      </c>
      <c r="E134" s="188"/>
      <c r="F134" s="188"/>
      <c r="G134" s="188" t="s">
        <v>372</v>
      </c>
      <c r="H134" s="188"/>
      <c r="K134" s="150">
        <v>47</v>
      </c>
      <c r="L134" s="150">
        <v>38</v>
      </c>
      <c r="M134" s="150">
        <v>39</v>
      </c>
    </row>
    <row r="135" spans="1:22" ht="17.100000000000001" customHeight="1" x14ac:dyDescent="0.3">
      <c r="A135" s="186"/>
      <c r="B135" s="186"/>
      <c r="C135" s="186"/>
      <c r="D135" s="152" t="s">
        <v>374</v>
      </c>
      <c r="E135" s="152" t="s">
        <v>375</v>
      </c>
      <c r="F135" s="152" t="s">
        <v>376</v>
      </c>
      <c r="G135" s="152" t="s">
        <v>377</v>
      </c>
      <c r="H135" s="152" t="s">
        <v>378</v>
      </c>
      <c r="K135" s="150">
        <v>40</v>
      </c>
      <c r="L135" s="150">
        <v>41</v>
      </c>
      <c r="M135" s="150">
        <v>42</v>
      </c>
      <c r="N135" s="150">
        <v>43</v>
      </c>
      <c r="O135" s="150">
        <v>44</v>
      </c>
      <c r="P135" s="150">
        <v>45</v>
      </c>
      <c r="Q135" s="150">
        <v>48</v>
      </c>
    </row>
    <row r="136" spans="1:22" x14ac:dyDescent="0.3">
      <c r="B136" s="153" t="s">
        <v>74</v>
      </c>
      <c r="C136" s="154"/>
      <c r="D136" s="169">
        <v>3.4</v>
      </c>
      <c r="E136" s="169">
        <v>6</v>
      </c>
      <c r="F136" s="169">
        <v>6</v>
      </c>
      <c r="G136" s="157">
        <v>0.76302628712896237</v>
      </c>
      <c r="H136" s="157">
        <v>0</v>
      </c>
    </row>
    <row r="137" spans="1:22" x14ac:dyDescent="0.3">
      <c r="B137" s="153" t="s">
        <v>75</v>
      </c>
      <c r="C137" s="154"/>
      <c r="D137" s="169">
        <v>3.4</v>
      </c>
      <c r="E137" s="169">
        <v>3.5</v>
      </c>
      <c r="F137" s="169">
        <v>3.5</v>
      </c>
      <c r="G137" s="157">
        <v>4.7673765368075216E-2</v>
      </c>
      <c r="H137" s="157">
        <v>3.4487200690869191E-3</v>
      </c>
    </row>
    <row r="138" spans="1:22" x14ac:dyDescent="0.3">
      <c r="B138" s="153" t="s">
        <v>76</v>
      </c>
      <c r="C138" s="154"/>
      <c r="D138" s="169">
        <v>4.5999999999999996</v>
      </c>
      <c r="E138" s="169">
        <v>5.8</v>
      </c>
      <c r="F138" s="169">
        <v>5.9</v>
      </c>
      <c r="G138" s="157">
        <v>0.25971008133124363</v>
      </c>
      <c r="H138" s="157">
        <v>2.0785224713484318E-3</v>
      </c>
    </row>
    <row r="139" spans="1:22" x14ac:dyDescent="0.3">
      <c r="B139" s="153" t="s">
        <v>77</v>
      </c>
      <c r="C139" s="154"/>
      <c r="D139" s="169">
        <v>6.2</v>
      </c>
      <c r="E139" s="169">
        <v>7.8</v>
      </c>
      <c r="F139" s="169">
        <v>7.8</v>
      </c>
      <c r="G139" s="157">
        <v>0.25332006642937999</v>
      </c>
      <c r="H139" s="157">
        <v>4.6429246068691032E-3</v>
      </c>
    </row>
    <row r="140" spans="1:22" x14ac:dyDescent="0.3">
      <c r="B140" s="153" t="s">
        <v>78</v>
      </c>
      <c r="C140" s="154"/>
      <c r="D140" s="169">
        <v>3.3</v>
      </c>
      <c r="E140" s="169">
        <v>3.7</v>
      </c>
      <c r="F140" s="169">
        <v>3.7</v>
      </c>
      <c r="G140" s="157">
        <v>0.11077616572818494</v>
      </c>
      <c r="H140" s="157">
        <v>5.3059596803290976E-3</v>
      </c>
    </row>
    <row r="141" spans="1:22" x14ac:dyDescent="0.3">
      <c r="B141" s="153" t="s">
        <v>79</v>
      </c>
      <c r="C141" s="154"/>
      <c r="D141" s="169">
        <v>5.4</v>
      </c>
      <c r="E141" s="169">
        <v>5.6</v>
      </c>
      <c r="F141" s="169">
        <v>5.9</v>
      </c>
      <c r="G141" s="157">
        <v>4.5900248082820783E-2</v>
      </c>
      <c r="H141" s="157">
        <v>4.9046257455806153E-2</v>
      </c>
    </row>
    <row r="142" spans="1:22" x14ac:dyDescent="0.3">
      <c r="B142" s="153" t="s">
        <v>80</v>
      </c>
      <c r="C142" s="154"/>
      <c r="D142" s="169">
        <v>6.4</v>
      </c>
      <c r="E142" s="169">
        <v>6.5</v>
      </c>
      <c r="F142" s="169">
        <v>6.6</v>
      </c>
      <c r="G142" s="157">
        <v>2.8955992186001867E-2</v>
      </c>
      <c r="H142" s="157">
        <v>1.5139694210206667E-3</v>
      </c>
    </row>
    <row r="143" spans="1:22" x14ac:dyDescent="0.3">
      <c r="B143" s="153" t="s">
        <v>81</v>
      </c>
      <c r="C143" s="154"/>
      <c r="D143" s="169">
        <v>5.3</v>
      </c>
      <c r="E143" s="169">
        <v>5.4</v>
      </c>
      <c r="F143" s="169">
        <v>5.4</v>
      </c>
      <c r="G143" s="157">
        <v>2.9143351541170537E-2</v>
      </c>
      <c r="H143" s="157">
        <v>3.7138168484063261E-3</v>
      </c>
    </row>
    <row r="144" spans="1:22" x14ac:dyDescent="0.3">
      <c r="B144" s="153" t="s">
        <v>82</v>
      </c>
      <c r="C144" s="154"/>
      <c r="D144" s="169">
        <v>7.3</v>
      </c>
      <c r="E144" s="169">
        <v>7.4</v>
      </c>
      <c r="F144" s="169">
        <v>7.4</v>
      </c>
      <c r="G144" s="157">
        <v>9.4830261889347067E-3</v>
      </c>
      <c r="H144" s="157">
        <v>1.8180741842430681E-3</v>
      </c>
    </row>
    <row r="145" spans="2:8" x14ac:dyDescent="0.3">
      <c r="B145" s="153" t="s">
        <v>83</v>
      </c>
      <c r="C145" s="154"/>
      <c r="D145" s="169">
        <v>6.4</v>
      </c>
      <c r="E145" s="169">
        <v>6.5</v>
      </c>
      <c r="F145" s="169">
        <v>6.6</v>
      </c>
      <c r="G145" s="157">
        <v>1.3351763343466994E-2</v>
      </c>
      <c r="H145" s="157">
        <v>1.8014569437027061E-2</v>
      </c>
    </row>
    <row r="146" spans="2:8" x14ac:dyDescent="0.3">
      <c r="B146" s="153" t="s">
        <v>84</v>
      </c>
      <c r="C146" s="160"/>
      <c r="D146" s="169">
        <v>4.8</v>
      </c>
      <c r="E146" s="169">
        <v>5.3</v>
      </c>
      <c r="F146" s="169">
        <v>5.4</v>
      </c>
      <c r="G146" s="157">
        <v>0.11719834436343723</v>
      </c>
      <c r="H146" s="157">
        <v>1.4691084759306916E-2</v>
      </c>
    </row>
    <row r="147" spans="2:8" x14ac:dyDescent="0.3">
      <c r="B147" s="153" t="s">
        <v>85</v>
      </c>
      <c r="C147" s="170"/>
      <c r="D147" s="169">
        <v>7.7</v>
      </c>
      <c r="E147" s="169">
        <v>7.9</v>
      </c>
      <c r="F147" s="169">
        <v>7.9</v>
      </c>
      <c r="G147" s="157">
        <v>2.9107470669837321E-2</v>
      </c>
      <c r="H147" s="157">
        <v>2.5726483957466684E-4</v>
      </c>
    </row>
    <row r="148" spans="2:8" x14ac:dyDescent="0.3">
      <c r="B148" s="153" t="s">
        <v>86</v>
      </c>
      <c r="C148" s="170">
        <v>2</v>
      </c>
      <c r="D148" s="169">
        <v>3.4</v>
      </c>
      <c r="E148" s="169">
        <v>2.9</v>
      </c>
      <c r="F148" s="169">
        <v>2.9</v>
      </c>
      <c r="G148" s="157">
        <v>-0.15863396034488819</v>
      </c>
      <c r="H148" s="157">
        <v>1.9543635493592948E-3</v>
      </c>
    </row>
    <row r="149" spans="2:8" x14ac:dyDescent="0.3">
      <c r="B149" s="153" t="s">
        <v>87</v>
      </c>
      <c r="C149" s="170"/>
      <c r="D149" s="169">
        <v>5.0999999999999996</v>
      </c>
      <c r="E149" s="169">
        <v>5.2</v>
      </c>
      <c r="F149" s="169">
        <v>7.4</v>
      </c>
      <c r="G149" s="157">
        <v>1.9299965394893759E-2</v>
      </c>
      <c r="H149" s="157">
        <v>0.41553684497134324</v>
      </c>
    </row>
    <row r="150" spans="2:8" x14ac:dyDescent="0.3">
      <c r="B150" s="153" t="s">
        <v>88</v>
      </c>
      <c r="C150" s="160"/>
      <c r="D150" s="169">
        <v>2.4</v>
      </c>
      <c r="E150" s="169">
        <v>3.5</v>
      </c>
      <c r="F150" s="169">
        <v>3.5</v>
      </c>
      <c r="G150" s="157">
        <v>0.47101832659740683</v>
      </c>
      <c r="H150" s="157">
        <v>2.4130879839787678E-3</v>
      </c>
    </row>
    <row r="151" spans="2:8" x14ac:dyDescent="0.3">
      <c r="B151" s="153" t="s">
        <v>89</v>
      </c>
      <c r="C151" s="160"/>
      <c r="D151" s="169">
        <v>4.8</v>
      </c>
      <c r="E151" s="169">
        <v>4.9000000000000004</v>
      </c>
      <c r="F151" s="169">
        <v>5</v>
      </c>
      <c r="G151" s="157">
        <v>2.5632299560646388E-2</v>
      </c>
      <c r="H151" s="157">
        <v>1.2569159212062919E-2</v>
      </c>
    </row>
    <row r="152" spans="2:8" x14ac:dyDescent="0.3">
      <c r="B152" s="153" t="s">
        <v>90</v>
      </c>
      <c r="C152" s="160"/>
      <c r="D152" s="169">
        <v>3.3</v>
      </c>
      <c r="E152" s="169">
        <v>3.7</v>
      </c>
      <c r="F152" s="169">
        <v>3.7</v>
      </c>
      <c r="G152" s="157">
        <v>0.13318059312470454</v>
      </c>
      <c r="H152" s="157">
        <v>1.409332736330704E-4</v>
      </c>
    </row>
    <row r="153" spans="2:8" x14ac:dyDescent="0.3">
      <c r="B153" s="153" t="s">
        <v>91</v>
      </c>
      <c r="C153" s="160"/>
      <c r="D153" s="169">
        <v>5.2</v>
      </c>
      <c r="E153" s="169">
        <v>8.3000000000000007</v>
      </c>
      <c r="F153" s="169">
        <v>8.3000000000000007</v>
      </c>
      <c r="G153" s="157">
        <v>0.59854855842560251</v>
      </c>
      <c r="H153" s="157">
        <v>6.9807737004512482E-4</v>
      </c>
    </row>
    <row r="154" spans="2:8" x14ac:dyDescent="0.3">
      <c r="B154" s="153" t="s">
        <v>92</v>
      </c>
      <c r="C154" s="160"/>
      <c r="D154" s="169">
        <v>4.2</v>
      </c>
      <c r="E154" s="169">
        <v>4.4000000000000004</v>
      </c>
      <c r="F154" s="169">
        <v>4.4000000000000004</v>
      </c>
      <c r="G154" s="157">
        <v>4.6149605068991129E-2</v>
      </c>
      <c r="H154" s="157">
        <v>1.6230466316022873E-3</v>
      </c>
    </row>
    <row r="155" spans="2:8" x14ac:dyDescent="0.3">
      <c r="B155" s="153" t="s">
        <v>93</v>
      </c>
      <c r="C155" s="160"/>
      <c r="D155" s="169">
        <v>6.2</v>
      </c>
      <c r="E155" s="169">
        <v>6.4</v>
      </c>
      <c r="F155" s="169">
        <v>6.4</v>
      </c>
      <c r="G155" s="157">
        <v>2.9536351637314384E-2</v>
      </c>
      <c r="H155" s="157">
        <v>9.551726972698571E-4</v>
      </c>
    </row>
    <row r="156" spans="2:8" x14ac:dyDescent="0.3">
      <c r="B156" s="153" t="s">
        <v>94</v>
      </c>
      <c r="C156" s="160"/>
      <c r="D156" s="169">
        <v>9.1999999999999993</v>
      </c>
      <c r="E156" s="169">
        <v>9.1999999999999993</v>
      </c>
      <c r="F156" s="169">
        <v>9.1999999999999993</v>
      </c>
      <c r="G156" s="157">
        <v>1.3471239587170558E-5</v>
      </c>
      <c r="H156" s="157">
        <v>3.3443274486555374E-3</v>
      </c>
    </row>
    <row r="157" spans="2:8" x14ac:dyDescent="0.3">
      <c r="B157" s="153" t="s">
        <v>95</v>
      </c>
      <c r="C157" s="160"/>
      <c r="D157" s="169">
        <v>3.4</v>
      </c>
      <c r="E157" s="169">
        <v>7.5</v>
      </c>
      <c r="F157" s="169">
        <v>7.5</v>
      </c>
      <c r="G157" s="157">
        <v>1.2111181273055585</v>
      </c>
      <c r="H157" s="157">
        <v>1.6698389070328723E-3</v>
      </c>
    </row>
    <row r="158" spans="2:8" x14ac:dyDescent="0.3">
      <c r="B158" s="153" t="s">
        <v>96</v>
      </c>
      <c r="C158" s="160"/>
      <c r="D158" s="169">
        <v>3.9</v>
      </c>
      <c r="E158" s="169">
        <v>3.9</v>
      </c>
      <c r="F158" s="169">
        <v>3.9</v>
      </c>
      <c r="G158" s="157">
        <v>2.3576466844839938E-2</v>
      </c>
      <c r="H158" s="157">
        <v>6.5417459760963581E-5</v>
      </c>
    </row>
    <row r="159" spans="2:8" x14ac:dyDescent="0.3">
      <c r="B159" s="153" t="s">
        <v>97</v>
      </c>
      <c r="C159" s="160"/>
      <c r="D159" s="169">
        <v>4.5</v>
      </c>
      <c r="E159" s="169">
        <v>5.4</v>
      </c>
      <c r="F159" s="169">
        <v>5.4</v>
      </c>
      <c r="G159" s="157">
        <v>0.19521510953204713</v>
      </c>
      <c r="H159" s="157">
        <v>-6.775088641308713E-5</v>
      </c>
    </row>
    <row r="160" spans="2:8" x14ac:dyDescent="0.3">
      <c r="B160" s="153" t="s">
        <v>98</v>
      </c>
      <c r="C160" s="160"/>
      <c r="D160" s="169">
        <v>5.0999999999999996</v>
      </c>
      <c r="E160" s="169">
        <v>5.2</v>
      </c>
      <c r="F160" s="169">
        <v>5.2</v>
      </c>
      <c r="G160" s="157">
        <v>3.1594189907110604E-2</v>
      </c>
      <c r="H160" s="157">
        <v>-1.6090377274602385E-4</v>
      </c>
    </row>
    <row r="161" spans="1:22" x14ac:dyDescent="0.3">
      <c r="B161" s="153" t="s">
        <v>99</v>
      </c>
      <c r="C161" s="160"/>
      <c r="D161" s="169">
        <v>1.2</v>
      </c>
      <c r="E161" s="169">
        <v>1.3</v>
      </c>
      <c r="F161" s="169">
        <v>1.3</v>
      </c>
      <c r="G161" s="157">
        <v>3.8684242280811132E-2</v>
      </c>
      <c r="H161" s="157">
        <v>0</v>
      </c>
    </row>
    <row r="162" spans="1:22" x14ac:dyDescent="0.3">
      <c r="B162" s="153" t="s">
        <v>100</v>
      </c>
      <c r="C162" s="160"/>
      <c r="D162" s="169">
        <v>2.1</v>
      </c>
      <c r="E162" s="169">
        <v>2.2000000000000002</v>
      </c>
      <c r="F162" s="169">
        <v>2.1</v>
      </c>
      <c r="G162" s="157">
        <v>2.1193507344792195E-2</v>
      </c>
      <c r="H162" s="157">
        <v>-4.6394742300124747E-2</v>
      </c>
    </row>
    <row r="163" spans="1:22" x14ac:dyDescent="0.3">
      <c r="B163" s="153" t="s">
        <v>101</v>
      </c>
      <c r="C163" s="160"/>
      <c r="D163" s="169">
        <v>3.2</v>
      </c>
      <c r="E163" s="169">
        <v>3.4</v>
      </c>
      <c r="F163" s="169">
        <v>3.5</v>
      </c>
      <c r="G163" s="157">
        <v>6.3489506965491049E-2</v>
      </c>
      <c r="H163" s="157">
        <v>8.0891009541252945E-3</v>
      </c>
    </row>
    <row r="164" spans="1:22" x14ac:dyDescent="0.3">
      <c r="B164" s="153" t="s">
        <v>102</v>
      </c>
      <c r="C164" s="160"/>
      <c r="D164" s="169">
        <v>4.2</v>
      </c>
      <c r="E164" s="169">
        <v>4.3</v>
      </c>
      <c r="F164" s="169">
        <v>4.3</v>
      </c>
      <c r="G164" s="157">
        <v>7.8834353582659666E-3</v>
      </c>
      <c r="H164" s="157">
        <v>2.7485232555630734E-3</v>
      </c>
    </row>
    <row r="165" spans="1:22" x14ac:dyDescent="0.3">
      <c r="B165" s="153" t="s">
        <v>103</v>
      </c>
      <c r="C165" s="160"/>
      <c r="D165" s="169">
        <v>2.2000000000000002</v>
      </c>
      <c r="E165" s="169">
        <v>2.5</v>
      </c>
      <c r="F165" s="169">
        <v>2.5</v>
      </c>
      <c r="G165" s="157">
        <v>0.14729822734296261</v>
      </c>
      <c r="H165" s="157">
        <v>2.54749421483913E-3</v>
      </c>
    </row>
    <row r="166" spans="1:22" x14ac:dyDescent="0.3">
      <c r="B166" s="153" t="s">
        <v>104</v>
      </c>
      <c r="C166" s="160"/>
      <c r="D166" s="169">
        <v>5.6</v>
      </c>
      <c r="E166" s="169">
        <v>5.8</v>
      </c>
      <c r="F166" s="169">
        <v>5.8</v>
      </c>
      <c r="G166" s="157">
        <v>2.2400476263982894E-2</v>
      </c>
      <c r="H166" s="157">
        <v>4.1224925396992074E-3</v>
      </c>
    </row>
    <row r="167" spans="1:22" x14ac:dyDescent="0.3">
      <c r="B167" s="153" t="s">
        <v>105</v>
      </c>
      <c r="C167" s="160"/>
      <c r="D167" s="169">
        <v>4.3</v>
      </c>
      <c r="E167" s="169">
        <v>4.5999999999999996</v>
      </c>
      <c r="F167" s="169">
        <v>4.5999999999999996</v>
      </c>
      <c r="G167" s="157">
        <v>6.9105736482771407E-2</v>
      </c>
      <c r="H167" s="157">
        <v>5.7539123980256957E-3</v>
      </c>
    </row>
    <row r="168" spans="1:22" x14ac:dyDescent="0.3">
      <c r="B168" s="153" t="s">
        <v>382</v>
      </c>
      <c r="C168" s="160"/>
      <c r="D168" s="169">
        <v>7.6</v>
      </c>
      <c r="E168" s="169">
        <v>8.1999999999999993</v>
      </c>
      <c r="F168" s="169" t="s">
        <v>65</v>
      </c>
      <c r="G168" s="157">
        <v>7.2788013857271405E-2</v>
      </c>
      <c r="H168" s="157" t="s">
        <v>65</v>
      </c>
    </row>
    <row r="169" spans="1:22" x14ac:dyDescent="0.3">
      <c r="B169" s="153" t="s">
        <v>383</v>
      </c>
      <c r="C169" s="160"/>
      <c r="D169" s="169">
        <v>3.1</v>
      </c>
      <c r="E169" s="169" t="s">
        <v>65</v>
      </c>
      <c r="F169" s="169" t="s">
        <v>65</v>
      </c>
      <c r="G169" s="157" t="s">
        <v>65</v>
      </c>
      <c r="H169" s="157" t="s">
        <v>65</v>
      </c>
    </row>
    <row r="170" spans="1:22" x14ac:dyDescent="0.3">
      <c r="A170" s="161"/>
      <c r="B170" s="162"/>
      <c r="C170" s="163"/>
      <c r="D170" s="164"/>
      <c r="E170" s="164"/>
      <c r="F170" s="162"/>
      <c r="G170" s="164"/>
      <c r="H170" s="164"/>
    </row>
    <row r="171" spans="1:22" s="1" customFormat="1" ht="14.1" customHeight="1" x14ac:dyDescent="0.25">
      <c r="A171" s="165">
        <v>1</v>
      </c>
      <c r="B171" s="1" t="s">
        <v>386</v>
      </c>
      <c r="I171" s="6"/>
      <c r="J171" s="6"/>
      <c r="K171" s="6">
        <v>50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" customFormat="1" ht="39.6" customHeight="1" x14ac:dyDescent="0.25">
      <c r="A172" s="165">
        <v>2</v>
      </c>
      <c r="B172" s="199" t="s">
        <v>388</v>
      </c>
      <c r="C172" s="199"/>
      <c r="D172" s="199"/>
      <c r="E172" s="199"/>
      <c r="F172" s="199"/>
      <c r="G172" s="199"/>
      <c r="H172" s="199"/>
      <c r="I172" s="6"/>
      <c r="J172" s="6"/>
      <c r="K172" s="6">
        <v>52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</sheetData>
  <mergeCells count="24">
    <mergeCell ref="B41:H41"/>
    <mergeCell ref="A1:D1"/>
    <mergeCell ref="A2:H2"/>
    <mergeCell ref="A4:C5"/>
    <mergeCell ref="D4:F4"/>
    <mergeCell ref="G4:H4"/>
    <mergeCell ref="B42:H42"/>
    <mergeCell ref="B43:H43"/>
    <mergeCell ref="A46:H46"/>
    <mergeCell ref="A48:C49"/>
    <mergeCell ref="D48:F48"/>
    <mergeCell ref="G48:H48"/>
    <mergeCell ref="B172:H172"/>
    <mergeCell ref="A88:H88"/>
    <mergeCell ref="A90:C91"/>
    <mergeCell ref="D90:F90"/>
    <mergeCell ref="G90:H90"/>
    <mergeCell ref="B127:H127"/>
    <mergeCell ref="B128:H128"/>
    <mergeCell ref="B129:H129"/>
    <mergeCell ref="A132:H132"/>
    <mergeCell ref="A134:C135"/>
    <mergeCell ref="D134:F134"/>
    <mergeCell ref="G134:H134"/>
  </mergeCells>
  <hyperlinks>
    <hyperlink ref="A1:D1" location="Contents!A1" display="Contents!A1" xr:uid="{3D127349-B7DE-4C48-92C6-EC47F0D0B0CB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C5A8-27B0-4E93-BCF8-CFD2EA71460B}">
  <sheetPr codeName="Sheet39"/>
  <dimension ref="A1:Z42"/>
  <sheetViews>
    <sheetView zoomScaleNormal="100" workbookViewId="0">
      <selection sqref="A1:D1"/>
    </sheetView>
  </sheetViews>
  <sheetFormatPr defaultColWidth="0" defaultRowHeight="14.4" x14ac:dyDescent="0.3"/>
  <cols>
    <col min="1" max="1" width="3.109375" style="109" customWidth="1"/>
    <col min="2" max="2" width="10.44140625" style="109" customWidth="1"/>
    <col min="3" max="3" width="2" style="109" customWidth="1"/>
    <col min="4" max="5" width="10.5546875" style="109" bestFit="1" customWidth="1"/>
    <col min="6" max="6" width="11.109375" style="109" bestFit="1" customWidth="1"/>
    <col min="7" max="7" width="13.5546875" style="109" bestFit="1" customWidth="1"/>
    <col min="8" max="8" width="16.44140625" style="109" customWidth="1"/>
    <col min="9" max="14" width="9" style="150" customWidth="1"/>
    <col min="15" max="19" width="9" style="150" hidden="1" customWidth="1"/>
    <col min="20" max="21" width="11.5546875" style="150" hidden="1" customWidth="1"/>
    <col min="22" max="26" width="9" style="150" hidden="1" customWidth="1"/>
    <col min="27" max="16384" width="9" style="109" hidden="1"/>
  </cols>
  <sheetData>
    <row r="1" spans="1:26" x14ac:dyDescent="0.3">
      <c r="A1" s="209" t="str">
        <f ca="1">INDIRECT(T1)</f>
        <v>Nôl i'r dudalen cynnwys</v>
      </c>
      <c r="B1" s="209"/>
      <c r="C1" s="209"/>
      <c r="D1" s="209"/>
      <c r="E1" s="12"/>
      <c r="F1" s="12"/>
      <c r="G1" s="12"/>
      <c r="H1" s="12"/>
      <c r="T1" s="150" t="s">
        <v>392</v>
      </c>
    </row>
    <row r="2" spans="1:26" s="1" customFormat="1" ht="14.4" customHeight="1" x14ac:dyDescent="0.25">
      <c r="A2" s="206" t="str">
        <f ca="1">INDIRECT($V$4&amp;"Header")</f>
        <v>Tabl A1: Amcangyfrifon trafodiadau hysbysadwy a adroddwyd: Pob trafodiadau</v>
      </c>
      <c r="B2" s="206"/>
      <c r="C2" s="206"/>
      <c r="D2" s="206"/>
      <c r="E2" s="206"/>
      <c r="F2" s="206"/>
      <c r="G2" s="206"/>
      <c r="H2" s="20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13.2" x14ac:dyDescent="0.25">
      <c r="B3" s="151"/>
      <c r="C3" s="151"/>
      <c r="D3" s="151"/>
      <c r="E3" s="151"/>
      <c r="F3" s="151"/>
      <c r="G3" s="151"/>
      <c r="H3" s="151"/>
      <c r="I3" s="6"/>
      <c r="J3" s="6"/>
      <c r="K3" s="6"/>
      <c r="L3" s="6"/>
      <c r="M3" s="6"/>
      <c r="N3" s="6"/>
      <c r="O3" s="6"/>
      <c r="P3" s="6"/>
      <c r="Q3" s="6"/>
      <c r="R3" s="6"/>
      <c r="S3" s="6">
        <v>1</v>
      </c>
      <c r="T3" s="6"/>
      <c r="U3" s="6"/>
      <c r="V3" s="6"/>
      <c r="W3" s="6"/>
      <c r="X3" s="6"/>
      <c r="Y3" s="6"/>
      <c r="Z3" s="6"/>
    </row>
    <row r="4" spans="1:26" ht="17.399999999999999" customHeight="1" x14ac:dyDescent="0.55000000000000004">
      <c r="A4" s="188" t="s">
        <v>370</v>
      </c>
      <c r="B4" s="188"/>
      <c r="C4" s="188"/>
      <c r="D4" s="173" t="s">
        <v>371</v>
      </c>
      <c r="E4" s="173"/>
      <c r="F4" s="173"/>
      <c r="G4" s="173" t="s">
        <v>372</v>
      </c>
      <c r="H4" s="173"/>
      <c r="S4" s="150">
        <v>1</v>
      </c>
      <c r="T4" s="150" t="s">
        <v>393</v>
      </c>
      <c r="V4" s="150" t="str">
        <f>VLOOKUP($S$3,$S$4:$T$7,2, FALSE)</f>
        <v>CTORounded</v>
      </c>
      <c r="W4" s="150">
        <v>25</v>
      </c>
    </row>
    <row r="5" spans="1:26" ht="17.100000000000001" customHeight="1" x14ac:dyDescent="0.3">
      <c r="A5" s="186"/>
      <c r="B5" s="186"/>
      <c r="C5" s="186"/>
      <c r="D5" s="152" t="s">
        <v>374</v>
      </c>
      <c r="E5" s="152" t="s">
        <v>375</v>
      </c>
      <c r="F5" s="152" t="s">
        <v>376</v>
      </c>
      <c r="G5" s="152" t="s">
        <v>377</v>
      </c>
      <c r="H5" s="152" t="s">
        <v>378</v>
      </c>
      <c r="S5" s="150">
        <v>2</v>
      </c>
      <c r="T5" s="150" t="s">
        <v>394</v>
      </c>
      <c r="W5" s="150">
        <v>26</v>
      </c>
    </row>
    <row r="6" spans="1:26" x14ac:dyDescent="0.3">
      <c r="B6" s="153" t="str">
        <f>TableA1Hide!B6</f>
        <v>Ebr 18</v>
      </c>
      <c r="C6" s="154"/>
      <c r="D6" s="156">
        <f t="shared" ref="D6:D39" ca="1" si="0">VLOOKUP($B6, INDIRECT($V$4), 3, FALSE)</f>
        <v>3940</v>
      </c>
      <c r="E6" s="156">
        <f t="shared" ref="E6:E39" ca="1" si="1">VLOOKUP($B6, INDIRECT($V$4), 4, FALSE)</f>
        <v>4350</v>
      </c>
      <c r="F6" s="156">
        <f t="shared" ref="F6:F39" ca="1" si="2">VLOOKUP($B6, INDIRECT($V$4), 5, FALSE)</f>
        <v>4370</v>
      </c>
      <c r="G6" s="157">
        <f t="shared" ref="G6:G39" ca="1" si="3">VLOOKUP($B6, INDIRECT($V$4), 6, FALSE)</f>
        <v>0.10538344337227024</v>
      </c>
      <c r="H6" s="157">
        <f t="shared" ref="H6:H39" ca="1" si="4">VLOOKUP($B6, INDIRECT($V$4), 7, FALSE)</f>
        <v>3.9053526303698405E-3</v>
      </c>
      <c r="S6" s="150">
        <v>3</v>
      </c>
      <c r="T6" s="150" t="s">
        <v>395</v>
      </c>
      <c r="W6" s="150">
        <v>27</v>
      </c>
    </row>
    <row r="7" spans="1:26" x14ac:dyDescent="0.3">
      <c r="B7" s="153" t="str">
        <f>TableA1Hide!B7</f>
        <v>Mai 18</v>
      </c>
      <c r="C7" s="154"/>
      <c r="D7" s="156">
        <f t="shared" ca="1" si="0"/>
        <v>4450</v>
      </c>
      <c r="E7" s="156">
        <f t="shared" ca="1" si="1"/>
        <v>4770</v>
      </c>
      <c r="F7" s="156">
        <f t="shared" ca="1" si="2"/>
        <v>4790</v>
      </c>
      <c r="G7" s="157">
        <f t="shared" ca="1" si="3"/>
        <v>7.1926275567543163E-2</v>
      </c>
      <c r="H7" s="157">
        <f t="shared" ca="1" si="4"/>
        <v>3.9840637450199168E-3</v>
      </c>
      <c r="S7" s="150">
        <v>4</v>
      </c>
      <c r="T7" s="150" t="s">
        <v>396</v>
      </c>
      <c r="W7" s="150">
        <v>28</v>
      </c>
    </row>
    <row r="8" spans="1:26" x14ac:dyDescent="0.3">
      <c r="B8" s="153" t="str">
        <f>TableA1Hide!B8</f>
        <v>Meh 18</v>
      </c>
      <c r="C8" s="154"/>
      <c r="D8" s="156">
        <f t="shared" ca="1" si="0"/>
        <v>5100</v>
      </c>
      <c r="E8" s="156">
        <f t="shared" ca="1" si="1"/>
        <v>5400</v>
      </c>
      <c r="F8" s="156">
        <f t="shared" ca="1" si="2"/>
        <v>5420</v>
      </c>
      <c r="G8" s="157">
        <f t="shared" ca="1" si="3"/>
        <v>5.8258140447234208E-2</v>
      </c>
      <c r="H8" s="157">
        <f t="shared" ca="1" si="4"/>
        <v>5.3753475440221354E-3</v>
      </c>
    </row>
    <row r="9" spans="1:26" x14ac:dyDescent="0.3">
      <c r="B9" s="153" t="str">
        <f>TableA1Hide!B9</f>
        <v>Gor 18</v>
      </c>
      <c r="C9" s="154"/>
      <c r="D9" s="156">
        <f t="shared" ca="1" si="0"/>
        <v>4930</v>
      </c>
      <c r="E9" s="156">
        <f t="shared" ca="1" si="1"/>
        <v>5300</v>
      </c>
      <c r="F9" s="156">
        <f t="shared" ca="1" si="2"/>
        <v>5310</v>
      </c>
      <c r="G9" s="157">
        <f t="shared" ca="1" si="3"/>
        <v>7.5268817204301008E-2</v>
      </c>
      <c r="H9" s="157">
        <f t="shared" ca="1" si="4"/>
        <v>2.2641509433962703E-3</v>
      </c>
    </row>
    <row r="10" spans="1:26" x14ac:dyDescent="0.3">
      <c r="B10" s="153" t="str">
        <f>TableA1Hide!B10</f>
        <v>Aws 18</v>
      </c>
      <c r="C10" s="154"/>
      <c r="D10" s="156">
        <f t="shared" ca="1" si="0"/>
        <v>5660</v>
      </c>
      <c r="E10" s="156">
        <f t="shared" ca="1" si="1"/>
        <v>5950</v>
      </c>
      <c r="F10" s="156">
        <f t="shared" ca="1" si="2"/>
        <v>5970</v>
      </c>
      <c r="G10" s="157">
        <f t="shared" ca="1" si="3"/>
        <v>5.0141242937853159E-2</v>
      </c>
      <c r="H10" s="157">
        <f t="shared" ca="1" si="4"/>
        <v>3.3624747814391398E-3</v>
      </c>
    </row>
    <row r="11" spans="1:26" x14ac:dyDescent="0.3">
      <c r="B11" s="153" t="str">
        <f>TableA1Hide!B11</f>
        <v>Med 18</v>
      </c>
      <c r="C11" s="154"/>
      <c r="D11" s="156">
        <f t="shared" ca="1" si="0"/>
        <v>4790</v>
      </c>
      <c r="E11" s="156">
        <f t="shared" ca="1" si="1"/>
        <v>4980</v>
      </c>
      <c r="F11" s="156">
        <f t="shared" ca="1" si="2"/>
        <v>4990</v>
      </c>
      <c r="G11" s="157">
        <f t="shared" ca="1" si="3"/>
        <v>3.9883065358112368E-2</v>
      </c>
      <c r="H11" s="157">
        <f t="shared" ca="1" si="4"/>
        <v>2.6104417670682611E-3</v>
      </c>
    </row>
    <row r="12" spans="1:26" x14ac:dyDescent="0.3">
      <c r="B12" s="153" t="str">
        <f>TableA1Hide!B12</f>
        <v>Hyd 18</v>
      </c>
      <c r="C12" s="154"/>
      <c r="D12" s="156">
        <f t="shared" ca="1" si="0"/>
        <v>5460</v>
      </c>
      <c r="E12" s="156">
        <f t="shared" ca="1" si="1"/>
        <v>5620</v>
      </c>
      <c r="F12" s="156">
        <f t="shared" ca="1" si="2"/>
        <v>5630</v>
      </c>
      <c r="G12" s="157">
        <f t="shared" ca="1" si="3"/>
        <v>2.8189639392275367E-2</v>
      </c>
      <c r="H12" s="157">
        <f t="shared" ca="1" si="4"/>
        <v>1.7803097739006457E-3</v>
      </c>
    </row>
    <row r="13" spans="1:26" x14ac:dyDescent="0.3">
      <c r="B13" s="153" t="str">
        <f>TableA1Hide!B13</f>
        <v>Tac 18</v>
      </c>
      <c r="C13" s="154"/>
      <c r="D13" s="156">
        <f t="shared" ca="1" si="0"/>
        <v>6090</v>
      </c>
      <c r="E13" s="156">
        <f t="shared" ca="1" si="1"/>
        <v>6300</v>
      </c>
      <c r="F13" s="156">
        <f t="shared" ca="1" si="2"/>
        <v>6320</v>
      </c>
      <c r="G13" s="157">
        <f t="shared" ca="1" si="3"/>
        <v>3.4675431388660582E-2</v>
      </c>
      <c r="H13" s="157">
        <f t="shared" ca="1" si="4"/>
        <v>3.6531130876746865E-3</v>
      </c>
    </row>
    <row r="14" spans="1:26" x14ac:dyDescent="0.3">
      <c r="B14" s="153" t="str">
        <f>TableA1Hide!B14</f>
        <v>Rha 18</v>
      </c>
      <c r="C14" s="154"/>
      <c r="D14" s="156">
        <f t="shared" ca="1" si="0"/>
        <v>5360</v>
      </c>
      <c r="E14" s="156">
        <f t="shared" ca="1" si="1"/>
        <v>5430</v>
      </c>
      <c r="F14" s="156">
        <f t="shared" ca="1" si="2"/>
        <v>5440</v>
      </c>
      <c r="G14" s="157">
        <f t="shared" ca="1" si="3"/>
        <v>1.3067015120403314E-2</v>
      </c>
      <c r="H14" s="157">
        <f t="shared" ca="1" si="4"/>
        <v>1.4741109268472385E-3</v>
      </c>
    </row>
    <row r="15" spans="1:26" x14ac:dyDescent="0.3">
      <c r="B15" s="153" t="str">
        <f>TableA1Hide!B15</f>
        <v>Ion 19</v>
      </c>
      <c r="C15" s="154"/>
      <c r="D15" s="156">
        <f t="shared" ca="1" si="0"/>
        <v>3900</v>
      </c>
      <c r="E15" s="156">
        <f t="shared" ca="1" si="1"/>
        <v>4000</v>
      </c>
      <c r="F15" s="156">
        <f t="shared" ca="1" si="2"/>
        <v>4010</v>
      </c>
      <c r="G15" s="157">
        <f t="shared" ca="1" si="3"/>
        <v>2.5917372337695754E-2</v>
      </c>
      <c r="H15" s="157">
        <f t="shared" ca="1" si="4"/>
        <v>2.0010005002502051E-3</v>
      </c>
      <c r="T15" s="158"/>
      <c r="U15" s="158"/>
    </row>
    <row r="16" spans="1:26" x14ac:dyDescent="0.3">
      <c r="B16" s="153" t="str">
        <f>TableA1Hide!B16</f>
        <v>Chw 19</v>
      </c>
      <c r="C16" s="154"/>
      <c r="D16" s="156">
        <f t="shared" ca="1" si="0"/>
        <v>4240</v>
      </c>
      <c r="E16" s="156">
        <f t="shared" ca="1" si="1"/>
        <v>4290</v>
      </c>
      <c r="F16" s="156">
        <f t="shared" ca="1" si="2"/>
        <v>4300</v>
      </c>
      <c r="G16" s="157">
        <f t="shared" ca="1" si="3"/>
        <v>1.2744866650932218E-2</v>
      </c>
      <c r="H16" s="157">
        <f t="shared" ca="1" si="4"/>
        <v>1.3982754602657188E-3</v>
      </c>
    </row>
    <row r="17" spans="2:8" x14ac:dyDescent="0.3">
      <c r="B17" s="174" t="str">
        <f>TableA1Hide!B17</f>
        <v>Maw 19</v>
      </c>
      <c r="C17" s="1"/>
      <c r="D17" s="175">
        <f t="shared" ca="1" si="0"/>
        <v>4900</v>
      </c>
      <c r="E17" s="175">
        <f t="shared" ca="1" si="1"/>
        <v>5040</v>
      </c>
      <c r="F17" s="175">
        <f t="shared" ca="1" si="2"/>
        <v>5050</v>
      </c>
      <c r="G17" s="50">
        <f t="shared" ca="1" si="3"/>
        <v>2.8180518684909117E-2</v>
      </c>
      <c r="H17" s="50">
        <f t="shared" ca="1" si="4"/>
        <v>1.9860973187686426E-3</v>
      </c>
    </row>
    <row r="18" spans="2:8" ht="26.25" customHeight="1" x14ac:dyDescent="0.3">
      <c r="B18" s="174" t="str">
        <f>TableA1Hide!B18</f>
        <v>Ebr 19</v>
      </c>
      <c r="C18" s="1"/>
      <c r="D18" s="175">
        <f t="shared" ca="1" si="0"/>
        <v>4450</v>
      </c>
      <c r="E18" s="175">
        <f t="shared" ca="1" si="1"/>
        <v>4510</v>
      </c>
      <c r="F18" s="175">
        <f t="shared" ca="1" si="2"/>
        <v>4520</v>
      </c>
      <c r="G18" s="50">
        <f t="shared" ca="1" si="3"/>
        <v>1.4848143982002293E-2</v>
      </c>
      <c r="H18" s="50">
        <f t="shared" ca="1" si="4"/>
        <v>2.8818443804035088E-3</v>
      </c>
    </row>
    <row r="19" spans="2:8" x14ac:dyDescent="0.3">
      <c r="B19" s="153" t="str">
        <f>TableA1Hide!B19</f>
        <v>Mai 19</v>
      </c>
      <c r="C19" s="160"/>
      <c r="D19" s="156">
        <f t="shared" ca="1" si="0"/>
        <v>4950</v>
      </c>
      <c r="E19" s="156">
        <f t="shared" ca="1" si="1"/>
        <v>5040</v>
      </c>
      <c r="F19" s="156">
        <f t="shared" ca="1" si="2"/>
        <v>5050</v>
      </c>
      <c r="G19" s="157">
        <f t="shared" ca="1" si="3"/>
        <v>1.8387553041018467E-2</v>
      </c>
      <c r="H19" s="157">
        <f t="shared" ca="1" si="4"/>
        <v>1.5873015873015817E-3</v>
      </c>
    </row>
    <row r="20" spans="2:8" x14ac:dyDescent="0.3">
      <c r="B20" s="153" t="str">
        <f>TableA1Hide!B20</f>
        <v>Meh 19</v>
      </c>
      <c r="C20" s="160"/>
      <c r="D20" s="156">
        <f t="shared" ca="1" si="0"/>
        <v>4940</v>
      </c>
      <c r="E20" s="156">
        <f t="shared" ca="1" si="1"/>
        <v>5100</v>
      </c>
      <c r="F20" s="156">
        <f t="shared" ca="1" si="2"/>
        <v>5110</v>
      </c>
      <c r="G20" s="157">
        <f t="shared" ca="1" si="3"/>
        <v>3.2617504051863921E-2</v>
      </c>
      <c r="H20" s="157">
        <f t="shared" ca="1" si="4"/>
        <v>1.5695507161075373E-3</v>
      </c>
    </row>
    <row r="21" spans="2:8" x14ac:dyDescent="0.3">
      <c r="B21" s="153" t="str">
        <f>TableA1Hide!B21</f>
        <v>Gor 19</v>
      </c>
      <c r="C21" s="160"/>
      <c r="D21" s="156">
        <f t="shared" ca="1" si="0"/>
        <v>5510</v>
      </c>
      <c r="E21" s="156">
        <f t="shared" ca="1" si="1"/>
        <v>5570</v>
      </c>
      <c r="F21" s="156">
        <f t="shared" ca="1" si="2"/>
        <v>5590</v>
      </c>
      <c r="G21" s="157">
        <f t="shared" ca="1" si="3"/>
        <v>1.2168543407192089E-2</v>
      </c>
      <c r="H21" s="157">
        <f t="shared" ca="1" si="4"/>
        <v>2.5121119684192728E-3</v>
      </c>
    </row>
    <row r="22" spans="2:8" x14ac:dyDescent="0.3">
      <c r="B22" s="153" t="str">
        <f>TableA1Hide!B22</f>
        <v>Aws 19</v>
      </c>
      <c r="C22" s="160"/>
      <c r="D22" s="156">
        <f t="shared" ca="1" si="0"/>
        <v>5560</v>
      </c>
      <c r="E22" s="156">
        <f t="shared" ca="1" si="1"/>
        <v>5710</v>
      </c>
      <c r="F22" s="156">
        <f t="shared" ca="1" si="2"/>
        <v>5720</v>
      </c>
      <c r="G22" s="157">
        <f t="shared" ca="1" si="3"/>
        <v>2.6784109293546576E-2</v>
      </c>
      <c r="H22" s="157">
        <f t="shared" ca="1" si="4"/>
        <v>1.5756302521008347E-3</v>
      </c>
    </row>
    <row r="23" spans="2:8" x14ac:dyDescent="0.3">
      <c r="B23" s="153" t="str">
        <f>TableA1Hide!B23</f>
        <v>Med 19</v>
      </c>
      <c r="C23" s="160"/>
      <c r="D23" s="156">
        <f t="shared" ca="1" si="0"/>
        <v>5060</v>
      </c>
      <c r="E23" s="156">
        <f t="shared" ca="1" si="1"/>
        <v>5120</v>
      </c>
      <c r="F23" s="156">
        <f t="shared" ca="1" si="2"/>
        <v>5140</v>
      </c>
      <c r="G23" s="157">
        <f t="shared" ca="1" si="3"/>
        <v>1.1850681414181219E-2</v>
      </c>
      <c r="H23" s="157">
        <f t="shared" ca="1" si="4"/>
        <v>2.7327737653719542E-3</v>
      </c>
    </row>
    <row r="24" spans="2:8" x14ac:dyDescent="0.3">
      <c r="B24" s="153" t="str">
        <f>TableA1Hide!B24</f>
        <v>Hyd 19</v>
      </c>
      <c r="C24" s="160"/>
      <c r="D24" s="156">
        <f t="shared" ca="1" si="0"/>
        <v>5500</v>
      </c>
      <c r="E24" s="156">
        <f t="shared" ca="1" si="1"/>
        <v>5580</v>
      </c>
      <c r="F24" s="156">
        <f t="shared" ca="1" si="2"/>
        <v>5580</v>
      </c>
      <c r="G24" s="157">
        <f t="shared" ca="1" si="3"/>
        <v>1.4548099654482671E-2</v>
      </c>
      <c r="H24" s="157">
        <f t="shared" ca="1" si="4"/>
        <v>3.5848718408315605E-4</v>
      </c>
    </row>
    <row r="25" spans="2:8" x14ac:dyDescent="0.3">
      <c r="B25" s="153" t="str">
        <f>TableA1Hide!B25</f>
        <v>Tac 19</v>
      </c>
      <c r="C25" s="160"/>
      <c r="D25" s="156">
        <f t="shared" ca="1" si="0"/>
        <v>5530</v>
      </c>
      <c r="E25" s="156">
        <f t="shared" ca="1" si="1"/>
        <v>5670</v>
      </c>
      <c r="F25" s="156">
        <f t="shared" ca="1" si="2"/>
        <v>5680</v>
      </c>
      <c r="G25" s="157">
        <f t="shared" ca="1" si="3"/>
        <v>2.5492677635147398E-2</v>
      </c>
      <c r="H25" s="157">
        <f t="shared" ca="1" si="4"/>
        <v>7.0521861777161909E-4</v>
      </c>
    </row>
    <row r="26" spans="2:8" x14ac:dyDescent="0.3">
      <c r="B26" s="153" t="str">
        <f>TableA1Hide!B26</f>
        <v>Rha 19</v>
      </c>
      <c r="C26" s="160"/>
      <c r="D26" s="156">
        <f t="shared" ca="1" si="0"/>
        <v>5360</v>
      </c>
      <c r="E26" s="156">
        <f t="shared" ca="1" si="1"/>
        <v>5390</v>
      </c>
      <c r="F26" s="156">
        <f t="shared" ca="1" si="2"/>
        <v>5400</v>
      </c>
      <c r="G26" s="157">
        <f t="shared" ca="1" si="3"/>
        <v>4.4767767207609666E-3</v>
      </c>
      <c r="H26" s="157">
        <f t="shared" ca="1" si="4"/>
        <v>2.9712163416899529E-3</v>
      </c>
    </row>
    <row r="27" spans="2:8" x14ac:dyDescent="0.3">
      <c r="B27" s="153" t="str">
        <f>TableA1Hide!B27</f>
        <v>Ion 20</v>
      </c>
      <c r="C27" s="160"/>
      <c r="D27" s="156">
        <f t="shared" ca="1" si="0"/>
        <v>4210</v>
      </c>
      <c r="E27" s="156">
        <f t="shared" ca="1" si="1"/>
        <v>4350</v>
      </c>
      <c r="F27" s="156">
        <f t="shared" ca="1" si="2"/>
        <v>4360</v>
      </c>
      <c r="G27" s="157">
        <f t="shared" ca="1" si="3"/>
        <v>3.3761293390394576E-2</v>
      </c>
      <c r="H27" s="157">
        <f t="shared" ca="1" si="4"/>
        <v>1.8399264029438367E-3</v>
      </c>
    </row>
    <row r="28" spans="2:8" x14ac:dyDescent="0.3">
      <c r="B28" s="153" t="str">
        <f>TableA1Hide!B28</f>
        <v>Chw 20</v>
      </c>
      <c r="C28" s="160"/>
      <c r="D28" s="156">
        <f t="shared" ca="1" si="0"/>
        <v>4240</v>
      </c>
      <c r="E28" s="156">
        <f t="shared" ca="1" si="1"/>
        <v>4350</v>
      </c>
      <c r="F28" s="156">
        <f t="shared" ca="1" si="2"/>
        <v>4360</v>
      </c>
      <c r="G28" s="157">
        <f t="shared" ca="1" si="3"/>
        <v>2.4976437323279921E-2</v>
      </c>
      <c r="H28" s="157">
        <f t="shared" ca="1" si="4"/>
        <v>1.3793103448276334E-3</v>
      </c>
    </row>
    <row r="29" spans="2:8" x14ac:dyDescent="0.3">
      <c r="B29" s="174" t="str">
        <f>TableA1Hide!B29</f>
        <v>Maw 20</v>
      </c>
      <c r="C29" s="1"/>
      <c r="D29" s="175">
        <f t="shared" ca="1" si="0"/>
        <v>4570</v>
      </c>
      <c r="E29" s="175">
        <f t="shared" ca="1" si="1"/>
        <v>4620</v>
      </c>
      <c r="F29" s="175">
        <f t="shared" ca="1" si="2"/>
        <v>4630</v>
      </c>
      <c r="G29" s="50">
        <f t="shared" ca="1" si="3"/>
        <v>1.0936132983377034E-2</v>
      </c>
      <c r="H29" s="50">
        <f t="shared" ca="1" si="4"/>
        <v>1.7308524448291784E-3</v>
      </c>
    </row>
    <row r="30" spans="2:8" ht="26.25" customHeight="1" x14ac:dyDescent="0.3">
      <c r="B30" s="174" t="str">
        <f>TableA1Hide!B30</f>
        <v>Ebr 20</v>
      </c>
      <c r="C30" s="1"/>
      <c r="D30" s="175">
        <f t="shared" ca="1" si="0"/>
        <v>2060</v>
      </c>
      <c r="E30" s="175">
        <f t="shared" ca="1" si="1"/>
        <v>2100</v>
      </c>
      <c r="F30" s="175">
        <f t="shared" ca="1" si="2"/>
        <v>2110</v>
      </c>
      <c r="G30" s="50">
        <f t="shared" ca="1" si="3"/>
        <v>2.0408163265306145E-2</v>
      </c>
      <c r="H30" s="50">
        <f t="shared" ca="1" si="4"/>
        <v>4.761904761904745E-3</v>
      </c>
    </row>
    <row r="31" spans="2:8" x14ac:dyDescent="0.3">
      <c r="B31" s="174" t="str">
        <f>TableA1Hide!B31</f>
        <v>Mai 20</v>
      </c>
      <c r="C31" s="1"/>
      <c r="D31" s="175">
        <f t="shared" ca="1" si="0"/>
        <v>2160</v>
      </c>
      <c r="E31" s="175">
        <f t="shared" ca="1" si="1"/>
        <v>2190</v>
      </c>
      <c r="F31" s="175">
        <f t="shared" ca="1" si="2"/>
        <v>2200</v>
      </c>
      <c r="G31" s="50">
        <f t="shared" ca="1" si="3"/>
        <v>1.6689847009735637E-2</v>
      </c>
      <c r="H31" s="50">
        <f t="shared" ca="1" si="4"/>
        <v>2.2799817601459882E-3</v>
      </c>
    </row>
    <row r="32" spans="2:8" x14ac:dyDescent="0.3">
      <c r="B32" s="174" t="str">
        <f>TableA1Hide!B32</f>
        <v>Meh 20</v>
      </c>
      <c r="C32" s="1"/>
      <c r="D32" s="175">
        <f t="shared" ca="1" si="0"/>
        <v>2860</v>
      </c>
      <c r="E32" s="175">
        <f t="shared" ca="1" si="1"/>
        <v>2900</v>
      </c>
      <c r="F32" s="175">
        <f t="shared" ca="1" si="2"/>
        <v>2910</v>
      </c>
      <c r="G32" s="50">
        <f t="shared" ca="1" si="3"/>
        <v>1.4005602240896309E-2</v>
      </c>
      <c r="H32" s="50">
        <f t="shared" ca="1" si="4"/>
        <v>5.1795580110496342E-3</v>
      </c>
    </row>
    <row r="33" spans="1:8" x14ac:dyDescent="0.3">
      <c r="B33" s="174" t="str">
        <f>TableA1Hide!B33</f>
        <v>Gor 20</v>
      </c>
      <c r="C33" s="1"/>
      <c r="D33" s="175">
        <f t="shared" ca="1" si="0"/>
        <v>3310</v>
      </c>
      <c r="E33" s="175">
        <f t="shared" ca="1" si="1"/>
        <v>3450</v>
      </c>
      <c r="F33" s="175">
        <f t="shared" ca="1" si="2"/>
        <v>3460</v>
      </c>
      <c r="G33" s="50">
        <f t="shared" ca="1" si="3"/>
        <v>4.3254688445251155E-2</v>
      </c>
      <c r="H33" s="50">
        <f t="shared" ca="1" si="4"/>
        <v>1.7396346767177828E-3</v>
      </c>
    </row>
    <row r="34" spans="1:8" x14ac:dyDescent="0.3">
      <c r="B34" s="174" t="str">
        <f>TableA1Hide!B34</f>
        <v>Aws 20</v>
      </c>
      <c r="C34" s="1"/>
      <c r="D34" s="175">
        <f t="shared" ca="1" si="0"/>
        <v>3470</v>
      </c>
      <c r="E34" s="175">
        <f t="shared" ca="1" si="1"/>
        <v>3520</v>
      </c>
      <c r="F34" s="175">
        <f t="shared" ca="1" si="2"/>
        <v>3530</v>
      </c>
      <c r="G34" s="50">
        <f t="shared" ca="1" si="3"/>
        <v>1.4693171996542853E-2</v>
      </c>
      <c r="H34" s="50">
        <f t="shared" ca="1" si="4"/>
        <v>2.2714366837024436E-3</v>
      </c>
    </row>
    <row r="35" spans="1:8" x14ac:dyDescent="0.3">
      <c r="B35" s="174" t="str">
        <f>TableA1Hide!B35</f>
        <v>Med 20</v>
      </c>
      <c r="C35" s="1"/>
      <c r="D35" s="175">
        <f t="shared" ca="1" si="0"/>
        <v>3990</v>
      </c>
      <c r="E35" s="175">
        <f t="shared" ca="1" si="1"/>
        <v>4080</v>
      </c>
      <c r="F35" s="175">
        <f t="shared" ca="1" si="2"/>
        <v>4100</v>
      </c>
      <c r="G35" s="50">
        <f t="shared" ca="1" si="3"/>
        <v>2.2801302931596101E-2</v>
      </c>
      <c r="H35" s="50">
        <f t="shared" ca="1" si="4"/>
        <v>4.8995590396865296E-3</v>
      </c>
    </row>
    <row r="36" spans="1:8" x14ac:dyDescent="0.3">
      <c r="B36" s="174" t="str">
        <f>TableA1Hide!B36</f>
        <v>Hyd 20</v>
      </c>
      <c r="C36" s="1"/>
      <c r="D36" s="175">
        <f t="shared" ca="1" si="0"/>
        <v>5550</v>
      </c>
      <c r="E36" s="175">
        <f t="shared" ca="1" si="1"/>
        <v>5800</v>
      </c>
      <c r="F36" s="175">
        <f t="shared" ca="1" si="2"/>
        <v>5820</v>
      </c>
      <c r="G36" s="50">
        <f t="shared" ca="1" si="3"/>
        <v>4.6708746618575381E-2</v>
      </c>
      <c r="H36" s="50">
        <f t="shared" ca="1" si="4"/>
        <v>2.4121295658166009E-3</v>
      </c>
    </row>
    <row r="37" spans="1:8" x14ac:dyDescent="0.3">
      <c r="B37" s="174" t="str">
        <f>TableA1Hide!B37</f>
        <v>Tac 20</v>
      </c>
      <c r="C37" s="1"/>
      <c r="D37" s="175">
        <f t="shared" ca="1" si="0"/>
        <v>5580</v>
      </c>
      <c r="E37" s="175">
        <f t="shared" ca="1" si="1"/>
        <v>5690</v>
      </c>
      <c r="F37" s="175">
        <f t="shared" ca="1" si="2"/>
        <v>5710</v>
      </c>
      <c r="G37" s="50">
        <f t="shared" ca="1" si="3"/>
        <v>2.0250896057347756E-2</v>
      </c>
      <c r="H37" s="50">
        <f t="shared" ca="1" si="4"/>
        <v>2.283506060073881E-3</v>
      </c>
    </row>
    <row r="38" spans="1:8" x14ac:dyDescent="0.3">
      <c r="B38" s="174" t="str">
        <f>TableA1Hide!B38</f>
        <v>Rha 20</v>
      </c>
      <c r="C38" s="1"/>
      <c r="D38" s="175">
        <f t="shared" ca="1" si="0"/>
        <v>6640</v>
      </c>
      <c r="E38" s="175">
        <f t="shared" ca="1" si="1"/>
        <v>6730</v>
      </c>
      <c r="F38" s="175" t="str">
        <f t="shared" ca="1" si="2"/>
        <v/>
      </c>
      <c r="G38" s="50">
        <f t="shared" ca="1" si="3"/>
        <v>1.4003915073031115E-2</v>
      </c>
      <c r="H38" s="50" t="str">
        <f t="shared" ca="1" si="4"/>
        <v/>
      </c>
    </row>
    <row r="39" spans="1:8" x14ac:dyDescent="0.3">
      <c r="B39" s="174" t="str">
        <f>TableA1Hide!B39</f>
        <v>Ion 21</v>
      </c>
      <c r="C39" s="1"/>
      <c r="D39" s="175">
        <f t="shared" ca="1" si="0"/>
        <v>4110</v>
      </c>
      <c r="E39" s="175" t="str">
        <f t="shared" ca="1" si="1"/>
        <v/>
      </c>
      <c r="F39" s="175" t="str">
        <f t="shared" ca="1" si="2"/>
        <v/>
      </c>
      <c r="G39" s="50" t="str">
        <f t="shared" ca="1" si="3"/>
        <v/>
      </c>
      <c r="H39" s="50" t="str">
        <f t="shared" ca="1" si="4"/>
        <v/>
      </c>
    </row>
    <row r="40" spans="1:8" x14ac:dyDescent="0.3">
      <c r="B40" s="153"/>
      <c r="C40" s="160"/>
      <c r="D40" s="156"/>
      <c r="E40" s="156"/>
      <c r="F40" s="156"/>
      <c r="G40" s="157"/>
      <c r="H40" s="157"/>
    </row>
    <row r="41" spans="1:8" x14ac:dyDescent="0.3">
      <c r="A41" s="161"/>
      <c r="B41" s="162"/>
      <c r="C41" s="163"/>
      <c r="D41" s="164"/>
      <c r="E41" s="164"/>
      <c r="F41" s="162"/>
      <c r="G41" s="164"/>
      <c r="H41" s="164"/>
    </row>
    <row r="42" spans="1:8" x14ac:dyDescent="0.3">
      <c r="A42" s="165">
        <v>1</v>
      </c>
      <c r="B42" s="1" t="str">
        <f>TableA1Hide!B41</f>
        <v>Mae'r gwerthoedd yn y tabl hwn wedi cael eu talgrynnu i'r 10 trafodiad agosaf.</v>
      </c>
      <c r="D42" s="166"/>
      <c r="E42" s="166"/>
      <c r="F42" s="166"/>
      <c r="G42" s="166"/>
    </row>
  </sheetData>
  <mergeCells count="3">
    <mergeCell ref="A1:D1"/>
    <mergeCell ref="A2:H2"/>
    <mergeCell ref="A4:C5"/>
  </mergeCells>
  <hyperlinks>
    <hyperlink ref="A1" location="ContentsHead" display="ContentsHead" xr:uid="{73313382-556F-4BA2-BAA4-BDDBFD767B02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335280</xdr:colOff>
                    <xdr:row>0</xdr:row>
                    <xdr:rowOff>152400</xdr:rowOff>
                  </from>
                  <to>
                    <xdr:col>11</xdr:col>
                    <xdr:colOff>259080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867E-EAA3-49E8-BB99-E8B60C9231F8}">
  <sheetPr codeName="Sheet41"/>
  <dimension ref="A1:W45"/>
  <sheetViews>
    <sheetView zoomScaleNormal="100" workbookViewId="0">
      <selection sqref="A1:D1"/>
    </sheetView>
  </sheetViews>
  <sheetFormatPr defaultColWidth="0" defaultRowHeight="14.4" x14ac:dyDescent="0.3"/>
  <cols>
    <col min="1" max="1" width="3.109375" style="109" customWidth="1"/>
    <col min="2" max="2" width="10.44140625" style="109" customWidth="1"/>
    <col min="3" max="3" width="2.5546875" style="109" customWidth="1"/>
    <col min="4" max="5" width="10.5546875" style="109" bestFit="1" customWidth="1"/>
    <col min="6" max="6" width="11.109375" style="109" bestFit="1" customWidth="1"/>
    <col min="7" max="7" width="13.5546875" style="109" bestFit="1" customWidth="1"/>
    <col min="8" max="8" width="16.44140625" style="109" customWidth="1"/>
    <col min="9" max="14" width="9" style="150" customWidth="1"/>
    <col min="15" max="22" width="9" style="150" hidden="1" customWidth="1"/>
    <col min="23" max="16384" width="9" style="109" hidden="1"/>
  </cols>
  <sheetData>
    <row r="1" spans="1:23" x14ac:dyDescent="0.3">
      <c r="A1" s="209" t="str">
        <f ca="1">INDIRECT(T1)</f>
        <v>Nôl i'r dudalen cynnwys</v>
      </c>
      <c r="B1" s="209"/>
      <c r="C1" s="209"/>
      <c r="D1" s="209"/>
      <c r="E1" s="12"/>
      <c r="F1" s="12"/>
      <c r="G1" s="12"/>
      <c r="H1" s="12"/>
      <c r="T1" s="150" t="s">
        <v>397</v>
      </c>
    </row>
    <row r="2" spans="1:23" s="1" customFormat="1" ht="13.35" customHeight="1" x14ac:dyDescent="0.25">
      <c r="A2" s="200" t="str">
        <f ca="1">INDIRECT($V$10&amp;"Header")</f>
        <v>Tabl A2: Amcangyfrifon treth yn ddyledus ar drafodiadau hysbysadwy a adroddwyd: Pob trafodiadau</v>
      </c>
      <c r="B2" s="200"/>
      <c r="C2" s="200"/>
      <c r="D2" s="200"/>
      <c r="E2" s="200"/>
      <c r="F2" s="200"/>
      <c r="G2" s="200"/>
      <c r="H2" s="20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3" s="1" customFormat="1" ht="13.2" x14ac:dyDescent="0.25">
      <c r="B3" s="168"/>
      <c r="C3" s="168"/>
      <c r="D3" s="168"/>
      <c r="E3" s="168"/>
      <c r="F3" s="168"/>
      <c r="G3" s="168"/>
      <c r="H3" s="16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3" ht="17.399999999999999" customHeight="1" x14ac:dyDescent="0.55000000000000004">
      <c r="A4" s="188" t="s">
        <v>370</v>
      </c>
      <c r="B4" s="188"/>
      <c r="C4" s="188"/>
      <c r="D4" s="173" t="s">
        <v>371</v>
      </c>
      <c r="E4" s="173"/>
      <c r="F4" s="173"/>
      <c r="G4" s="173" t="s">
        <v>372</v>
      </c>
      <c r="H4" s="173"/>
    </row>
    <row r="5" spans="1:23" ht="17.100000000000001" customHeight="1" x14ac:dyDescent="0.3">
      <c r="A5" s="186"/>
      <c r="B5" s="186"/>
      <c r="C5" s="186"/>
      <c r="D5" s="152" t="s">
        <v>374</v>
      </c>
      <c r="E5" s="152" t="s">
        <v>375</v>
      </c>
      <c r="F5" s="152" t="s">
        <v>376</v>
      </c>
      <c r="G5" s="152" t="s">
        <v>377</v>
      </c>
      <c r="H5" s="152" t="s">
        <v>378</v>
      </c>
    </row>
    <row r="6" spans="1:23" x14ac:dyDescent="0.3">
      <c r="B6" s="153" t="str">
        <f>TableA2Hide!B6</f>
        <v>Ebr 18</v>
      </c>
      <c r="C6" s="154"/>
      <c r="D6" s="169">
        <f t="shared" ref="D6:D39" ca="1" si="0">VLOOKUP($B6, INDIRECT($V$10), 3, FALSE)</f>
        <v>12</v>
      </c>
      <c r="E6" s="169">
        <f t="shared" ref="E6:E39" ca="1" si="1">VLOOKUP($B6, INDIRECT($V$10), 4, FALSE)</f>
        <v>15.6</v>
      </c>
      <c r="F6" s="169">
        <f t="shared" ref="F6:F39" ca="1" si="2">VLOOKUP($B6, INDIRECT($V$10), 5, FALSE)</f>
        <v>15.6</v>
      </c>
      <c r="G6" s="157">
        <f t="shared" ref="G6:G39" ca="1" si="3">VLOOKUP($B6, INDIRECT($V$10), 6, FALSE)</f>
        <v>0.29776821780344309</v>
      </c>
      <c r="H6" s="157">
        <f t="shared" ref="H6:H39" ca="1" si="4">VLOOKUP($B6, INDIRECT($V$10), 7, FALSE)</f>
        <v>-1.7154544930783056E-3</v>
      </c>
    </row>
    <row r="7" spans="1:23" x14ac:dyDescent="0.3">
      <c r="B7" s="153" t="str">
        <f>TableA2Hide!B7</f>
        <v>Mai 18</v>
      </c>
      <c r="C7" s="154"/>
      <c r="D7" s="169">
        <f t="shared" ca="1" si="0"/>
        <v>13.6</v>
      </c>
      <c r="E7" s="169">
        <f t="shared" ca="1" si="1"/>
        <v>14.4</v>
      </c>
      <c r="F7" s="169">
        <f t="shared" ca="1" si="2"/>
        <v>14.4</v>
      </c>
      <c r="G7" s="157">
        <f t="shared" ca="1" si="3"/>
        <v>6.0749415182972388E-2</v>
      </c>
      <c r="H7" s="157">
        <f t="shared" ca="1" si="4"/>
        <v>-1.9151710274740719E-3</v>
      </c>
    </row>
    <row r="8" spans="1:23" x14ac:dyDescent="0.3">
      <c r="B8" s="153" t="str">
        <f>TableA2Hide!B8</f>
        <v>Meh 18</v>
      </c>
      <c r="C8" s="154"/>
      <c r="D8" s="169">
        <f t="shared" ca="1" si="0"/>
        <v>18</v>
      </c>
      <c r="E8" s="169">
        <f t="shared" ca="1" si="1"/>
        <v>19.600000000000001</v>
      </c>
      <c r="F8" s="169">
        <f t="shared" ca="1" si="2"/>
        <v>19.7</v>
      </c>
      <c r="G8" s="157">
        <f t="shared" ca="1" si="3"/>
        <v>9.1274149879071897E-2</v>
      </c>
      <c r="H8" s="157">
        <f t="shared" ca="1" si="4"/>
        <v>4.7361495243052332E-3</v>
      </c>
    </row>
    <row r="9" spans="1:23" x14ac:dyDescent="0.3">
      <c r="B9" s="153" t="str">
        <f>TableA2Hide!B9</f>
        <v>Gor 18</v>
      </c>
      <c r="C9" s="154"/>
      <c r="D9" s="169">
        <f t="shared" ca="1" si="0"/>
        <v>19.7</v>
      </c>
      <c r="E9" s="169">
        <f t="shared" ca="1" si="1"/>
        <v>22.1</v>
      </c>
      <c r="F9" s="169">
        <f t="shared" ca="1" si="2"/>
        <v>22</v>
      </c>
      <c r="G9" s="157">
        <f t="shared" ca="1" si="3"/>
        <v>0.12155342624901766</v>
      </c>
      <c r="H9" s="157">
        <f t="shared" ca="1" si="4"/>
        <v>-1.2911151067064308E-3</v>
      </c>
      <c r="S9" s="6">
        <v>1</v>
      </c>
      <c r="T9" s="6"/>
      <c r="U9" s="6"/>
      <c r="V9" s="6"/>
    </row>
    <row r="10" spans="1:23" x14ac:dyDescent="0.3">
      <c r="B10" s="153" t="str">
        <f>TableA2Hide!B10</f>
        <v>Aws 18</v>
      </c>
      <c r="C10" s="154"/>
      <c r="D10" s="169">
        <f t="shared" ca="1" si="0"/>
        <v>19.100000000000001</v>
      </c>
      <c r="E10" s="169">
        <f t="shared" ca="1" si="1"/>
        <v>20</v>
      </c>
      <c r="F10" s="169">
        <f t="shared" ca="1" si="2"/>
        <v>19.8</v>
      </c>
      <c r="G10" s="157">
        <f t="shared" ca="1" si="3"/>
        <v>5.1305064974089154E-2</v>
      </c>
      <c r="H10" s="157">
        <f t="shared" ca="1" si="4"/>
        <v>-1.0217138893968691E-2</v>
      </c>
      <c r="S10" s="150">
        <v>1</v>
      </c>
      <c r="T10" s="150" t="s">
        <v>398</v>
      </c>
      <c r="V10" s="150" t="str">
        <f>VLOOKUP($S$9,$S$10:$T$13,2,FALSE)</f>
        <v>DTORounded</v>
      </c>
      <c r="W10" s="109">
        <v>25</v>
      </c>
    </row>
    <row r="11" spans="1:23" x14ac:dyDescent="0.3">
      <c r="B11" s="153" t="str">
        <f>TableA2Hide!B11</f>
        <v>Med 18</v>
      </c>
      <c r="C11" s="154"/>
      <c r="D11" s="169">
        <f t="shared" ca="1" si="0"/>
        <v>19.399999999999999</v>
      </c>
      <c r="E11" s="169">
        <f t="shared" ca="1" si="1"/>
        <v>19.899999999999999</v>
      </c>
      <c r="F11" s="169">
        <f t="shared" ca="1" si="2"/>
        <v>20.2</v>
      </c>
      <c r="G11" s="157">
        <f t="shared" ca="1" si="3"/>
        <v>2.7122760507440002E-2</v>
      </c>
      <c r="H11" s="157">
        <f t="shared" ca="1" si="4"/>
        <v>1.186616534683238E-2</v>
      </c>
      <c r="S11" s="150">
        <v>2</v>
      </c>
      <c r="T11" s="150" t="s">
        <v>399</v>
      </c>
      <c r="W11" s="109">
        <v>26</v>
      </c>
    </row>
    <row r="12" spans="1:23" x14ac:dyDescent="0.3">
      <c r="B12" s="153" t="str">
        <f>TableA2Hide!B12</f>
        <v>Hyd 18</v>
      </c>
      <c r="C12" s="154"/>
      <c r="D12" s="169">
        <f t="shared" ca="1" si="0"/>
        <v>21.3</v>
      </c>
      <c r="E12" s="169">
        <f t="shared" ca="1" si="1"/>
        <v>21.8</v>
      </c>
      <c r="F12" s="169">
        <f t="shared" ca="1" si="2"/>
        <v>21.7</v>
      </c>
      <c r="G12" s="157">
        <f t="shared" ca="1" si="3"/>
        <v>2.3876296587079127E-2</v>
      </c>
      <c r="H12" s="157">
        <f t="shared" ca="1" si="4"/>
        <v>-5.7083132668881431E-3</v>
      </c>
      <c r="S12" s="150">
        <v>3</v>
      </c>
      <c r="T12" s="150" t="s">
        <v>400</v>
      </c>
      <c r="W12" s="109">
        <v>29</v>
      </c>
    </row>
    <row r="13" spans="1:23" x14ac:dyDescent="0.3">
      <c r="B13" s="153" t="str">
        <f>TableA2Hide!B13</f>
        <v>Tac 18</v>
      </c>
      <c r="C13" s="154"/>
      <c r="D13" s="169">
        <f t="shared" ca="1" si="0"/>
        <v>22.7</v>
      </c>
      <c r="E13" s="169">
        <f t="shared" ca="1" si="1"/>
        <v>23.3</v>
      </c>
      <c r="F13" s="169">
        <f t="shared" ca="1" si="2"/>
        <v>23.3</v>
      </c>
      <c r="G13" s="157">
        <f t="shared" ca="1" si="3"/>
        <v>2.749829492502287E-2</v>
      </c>
      <c r="H13" s="157">
        <f t="shared" ca="1" si="4"/>
        <v>-3.3437218633470822E-3</v>
      </c>
      <c r="S13" s="150">
        <v>4</v>
      </c>
      <c r="T13" s="150" t="s">
        <v>401</v>
      </c>
      <c r="W13" s="109">
        <v>28</v>
      </c>
    </row>
    <row r="14" spans="1:23" x14ac:dyDescent="0.3">
      <c r="B14" s="153" t="str">
        <f>TableA2Hide!B14</f>
        <v>Rha 18</v>
      </c>
      <c r="C14" s="154"/>
      <c r="D14" s="169">
        <f t="shared" ca="1" si="0"/>
        <v>21.4</v>
      </c>
      <c r="E14" s="169">
        <f t="shared" ca="1" si="1"/>
        <v>21.5</v>
      </c>
      <c r="F14" s="169">
        <f t="shared" ca="1" si="2"/>
        <v>21.5</v>
      </c>
      <c r="G14" s="157">
        <f t="shared" ca="1" si="3"/>
        <v>4.5113452542320243E-3</v>
      </c>
      <c r="H14" s="157">
        <f t="shared" ca="1" si="4"/>
        <v>-2.0115025394483732E-3</v>
      </c>
    </row>
    <row r="15" spans="1:23" x14ac:dyDescent="0.3">
      <c r="B15" s="153" t="str">
        <f>TableA2Hide!B15</f>
        <v>Ion 19</v>
      </c>
      <c r="C15" s="154"/>
      <c r="D15" s="169">
        <f t="shared" ca="1" si="0"/>
        <v>16.899999999999999</v>
      </c>
      <c r="E15" s="169">
        <f t="shared" ca="1" si="1"/>
        <v>17.3</v>
      </c>
      <c r="F15" s="169">
        <f t="shared" ca="1" si="2"/>
        <v>17.3</v>
      </c>
      <c r="G15" s="157">
        <f t="shared" ca="1" si="3"/>
        <v>2.4766746845294563E-2</v>
      </c>
      <c r="H15" s="157">
        <f t="shared" ca="1" si="4"/>
        <v>1.0937120589336047E-3</v>
      </c>
    </row>
    <row r="16" spans="1:23" x14ac:dyDescent="0.3">
      <c r="B16" s="153" t="str">
        <f>TableA2Hide!B16</f>
        <v>Chw 19</v>
      </c>
      <c r="C16" s="160"/>
      <c r="D16" s="169">
        <f t="shared" ca="1" si="0"/>
        <v>15.1</v>
      </c>
      <c r="E16" s="169">
        <f t="shared" ca="1" si="1"/>
        <v>15.6</v>
      </c>
      <c r="F16" s="169">
        <f t="shared" ca="1" si="2"/>
        <v>15.7</v>
      </c>
      <c r="G16" s="157">
        <f t="shared" ca="1" si="3"/>
        <v>3.5711167517317621E-2</v>
      </c>
      <c r="H16" s="157">
        <f t="shared" ca="1" si="4"/>
        <v>2.3087229441696167E-3</v>
      </c>
    </row>
    <row r="17" spans="2:8" x14ac:dyDescent="0.3">
      <c r="B17" s="153" t="str">
        <f>TableA2Hide!B17</f>
        <v>Maw 19</v>
      </c>
      <c r="C17" s="160"/>
      <c r="D17" s="169">
        <f t="shared" ca="1" si="0"/>
        <v>19.7</v>
      </c>
      <c r="E17" s="169">
        <f t="shared" ca="1" si="1"/>
        <v>20</v>
      </c>
      <c r="F17" s="169">
        <f t="shared" ca="1" si="2"/>
        <v>19.899999999999999</v>
      </c>
      <c r="G17" s="157">
        <f t="shared" ca="1" si="3"/>
        <v>1.8017156287696512E-2</v>
      </c>
      <c r="H17" s="157">
        <f t="shared" ca="1" si="4"/>
        <v>-3.9383471936768055E-3</v>
      </c>
    </row>
    <row r="18" spans="2:8" ht="26.25" customHeight="1" x14ac:dyDescent="0.3">
      <c r="B18" s="174" t="str">
        <f>TableA2Hide!B18</f>
        <v>Ebr 19</v>
      </c>
      <c r="C18" s="176">
        <f>IF(OR(S9=1, S9=4), TableA2Hide!A43, "")</f>
        <v>2</v>
      </c>
      <c r="D18" s="177">
        <f t="shared" ca="1" si="0"/>
        <v>14.5</v>
      </c>
      <c r="E18" s="177">
        <f t="shared" ca="1" si="1"/>
        <v>14.1</v>
      </c>
      <c r="F18" s="177">
        <f t="shared" ca="1" si="2"/>
        <v>14</v>
      </c>
      <c r="G18" s="50">
        <f t="shared" ca="1" si="3"/>
        <v>-3.0852339609937274E-2</v>
      </c>
      <c r="H18" s="50">
        <f t="shared" ca="1" si="4"/>
        <v>-5.3584423580269602E-3</v>
      </c>
    </row>
    <row r="19" spans="2:8" x14ac:dyDescent="0.3">
      <c r="B19" s="153" t="str">
        <f>TableA2Hide!B19</f>
        <v>Mai 19</v>
      </c>
      <c r="C19" s="160"/>
      <c r="D19" s="169">
        <f t="shared" ca="1" si="0"/>
        <v>17.7</v>
      </c>
      <c r="E19" s="169">
        <f t="shared" ca="1" si="1"/>
        <v>18</v>
      </c>
      <c r="F19" s="169">
        <f t="shared" ca="1" si="2"/>
        <v>20.100000000000001</v>
      </c>
      <c r="G19" s="157">
        <f t="shared" ca="1" si="3"/>
        <v>1.5440735983392351E-2</v>
      </c>
      <c r="H19" s="157">
        <f t="shared" ca="1" si="4"/>
        <v>0.11469074416264435</v>
      </c>
    </row>
    <row r="20" spans="2:8" x14ac:dyDescent="0.3">
      <c r="B20" s="153" t="str">
        <f>TableA2Hide!B20</f>
        <v>Meh 19</v>
      </c>
      <c r="C20" s="160"/>
      <c r="D20" s="169">
        <f t="shared" ca="1" si="0"/>
        <v>15.8</v>
      </c>
      <c r="E20" s="169">
        <f t="shared" ca="1" si="1"/>
        <v>17.2</v>
      </c>
      <c r="F20" s="169">
        <f t="shared" ca="1" si="2"/>
        <v>17.100000000000001</v>
      </c>
      <c r="G20" s="157">
        <f t="shared" ca="1" si="3"/>
        <v>8.9102346982946612E-2</v>
      </c>
      <c r="H20" s="157">
        <f t="shared" ca="1" si="4"/>
        <v>-8.099027881968035E-3</v>
      </c>
    </row>
    <row r="21" spans="2:8" x14ac:dyDescent="0.3">
      <c r="B21" s="153" t="str">
        <f>TableA2Hide!B21</f>
        <v>Gor 19</v>
      </c>
      <c r="C21" s="160"/>
      <c r="D21" s="169">
        <f t="shared" ca="1" si="0"/>
        <v>19.600000000000001</v>
      </c>
      <c r="E21" s="169">
        <f t="shared" ca="1" si="1"/>
        <v>19.8</v>
      </c>
      <c r="F21" s="169">
        <f t="shared" ca="1" si="2"/>
        <v>19.8</v>
      </c>
      <c r="G21" s="157">
        <f t="shared" ca="1" si="3"/>
        <v>1.1441159094722098E-2</v>
      </c>
      <c r="H21" s="157">
        <f t="shared" ca="1" si="4"/>
        <v>-1.187193125467223E-3</v>
      </c>
    </row>
    <row r="22" spans="2:8" x14ac:dyDescent="0.3">
      <c r="B22" s="153" t="str">
        <f>TableA2Hide!B22</f>
        <v>Aws 19</v>
      </c>
      <c r="C22" s="160"/>
      <c r="D22" s="169">
        <f t="shared" ca="1" si="0"/>
        <v>20.8</v>
      </c>
      <c r="E22" s="169">
        <f t="shared" ca="1" si="1"/>
        <v>21.4</v>
      </c>
      <c r="F22" s="169">
        <f t="shared" ca="1" si="2"/>
        <v>21.4</v>
      </c>
      <c r="G22" s="157">
        <f t="shared" ca="1" si="3"/>
        <v>3.1490990616660053E-2</v>
      </c>
      <c r="H22" s="157">
        <f t="shared" ca="1" si="4"/>
        <v>-4.2109264817047354E-4</v>
      </c>
    </row>
    <row r="23" spans="2:8" x14ac:dyDescent="0.3">
      <c r="B23" s="153" t="str">
        <f>TableA2Hide!B23</f>
        <v>Med 19</v>
      </c>
      <c r="C23" s="160"/>
      <c r="D23" s="169">
        <f t="shared" ca="1" si="0"/>
        <v>19.2</v>
      </c>
      <c r="E23" s="169">
        <f t="shared" ca="1" si="1"/>
        <v>22.3</v>
      </c>
      <c r="F23" s="169">
        <f t="shared" ca="1" si="2"/>
        <v>22.2</v>
      </c>
      <c r="G23" s="157">
        <f t="shared" ca="1" si="3"/>
        <v>0.15841685805045413</v>
      </c>
      <c r="H23" s="157">
        <f t="shared" ca="1" si="4"/>
        <v>-2.4222841060769218E-3</v>
      </c>
    </row>
    <row r="24" spans="2:8" x14ac:dyDescent="0.3">
      <c r="B24" s="153" t="str">
        <f>TableA2Hide!B24</f>
        <v>Hyd 19</v>
      </c>
      <c r="C24" s="160"/>
      <c r="D24" s="169">
        <f t="shared" ca="1" si="0"/>
        <v>20.3</v>
      </c>
      <c r="E24" s="169">
        <f t="shared" ca="1" si="1"/>
        <v>20.7</v>
      </c>
      <c r="F24" s="169">
        <f t="shared" ca="1" si="2"/>
        <v>20.5</v>
      </c>
      <c r="G24" s="157">
        <f t="shared" ca="1" si="3"/>
        <v>1.9157895659545288E-2</v>
      </c>
      <c r="H24" s="157">
        <f t="shared" ca="1" si="4"/>
        <v>-5.3428682388443338E-3</v>
      </c>
    </row>
    <row r="25" spans="2:8" x14ac:dyDescent="0.3">
      <c r="B25" s="153" t="str">
        <f>TableA2Hide!B25</f>
        <v>Tac 19</v>
      </c>
      <c r="D25" s="169">
        <f t="shared" ca="1" si="0"/>
        <v>23.2</v>
      </c>
      <c r="E25" s="169">
        <f t="shared" ca="1" si="1"/>
        <v>23.5</v>
      </c>
      <c r="F25" s="169">
        <f t="shared" ca="1" si="2"/>
        <v>23.4</v>
      </c>
      <c r="G25" s="157">
        <f t="shared" ca="1" si="3"/>
        <v>1.3392401829710243E-2</v>
      </c>
      <c r="H25" s="157">
        <f t="shared" ca="1" si="4"/>
        <v>-4.2636850384248914E-3</v>
      </c>
    </row>
    <row r="26" spans="2:8" x14ac:dyDescent="0.3">
      <c r="B26" s="153" t="str">
        <f>TableA2Hide!B26</f>
        <v>Rha 19</v>
      </c>
      <c r="C26" s="170"/>
      <c r="D26" s="169">
        <f t="shared" ca="1" si="0"/>
        <v>24.4</v>
      </c>
      <c r="E26" s="169">
        <f t="shared" ca="1" si="1"/>
        <v>24.3</v>
      </c>
      <c r="F26" s="169">
        <f t="shared" ca="1" si="2"/>
        <v>24.3</v>
      </c>
      <c r="G26" s="157">
        <f t="shared" ca="1" si="3"/>
        <v>-1.8407601802791218E-3</v>
      </c>
      <c r="H26" s="157">
        <f t="shared" ca="1" si="4"/>
        <v>7.1884087109364003E-4</v>
      </c>
    </row>
    <row r="27" spans="2:8" x14ac:dyDescent="0.3">
      <c r="B27" s="153" t="str">
        <f>TableA2Hide!B27</f>
        <v>Ion 20</v>
      </c>
      <c r="C27" s="160"/>
      <c r="D27" s="169">
        <f t="shared" ca="1" si="0"/>
        <v>16.2</v>
      </c>
      <c r="E27" s="169">
        <f t="shared" ca="1" si="1"/>
        <v>20.6</v>
      </c>
      <c r="F27" s="169">
        <f t="shared" ca="1" si="2"/>
        <v>20.3</v>
      </c>
      <c r="G27" s="157">
        <f t="shared" ca="1" si="3"/>
        <v>0.26596390328824682</v>
      </c>
      <c r="H27" s="157">
        <f t="shared" ca="1" si="4"/>
        <v>-1.1386198994492891E-2</v>
      </c>
    </row>
    <row r="28" spans="2:8" x14ac:dyDescent="0.3">
      <c r="B28" s="153" t="str">
        <f>TableA2Hide!B28</f>
        <v>Chw 20</v>
      </c>
      <c r="C28" s="160"/>
      <c r="D28" s="169">
        <f t="shared" ca="1" si="0"/>
        <v>16.5</v>
      </c>
      <c r="E28" s="169">
        <f t="shared" ca="1" si="1"/>
        <v>16.600000000000001</v>
      </c>
      <c r="F28" s="169">
        <f t="shared" ca="1" si="2"/>
        <v>16.600000000000001</v>
      </c>
      <c r="G28" s="157">
        <f t="shared" ca="1" si="3"/>
        <v>8.8695419087907457E-3</v>
      </c>
      <c r="H28" s="157">
        <f t="shared" ca="1" si="4"/>
        <v>-3.3444691823329986E-3</v>
      </c>
    </row>
    <row r="29" spans="2:8" x14ac:dyDescent="0.3">
      <c r="B29" s="153" t="str">
        <f>TableA2Hide!B29</f>
        <v>Maw 20</v>
      </c>
      <c r="C29" s="160"/>
      <c r="D29" s="169">
        <f t="shared" ca="1" si="0"/>
        <v>17.399999999999999</v>
      </c>
      <c r="E29" s="169">
        <f t="shared" ca="1" si="1"/>
        <v>18.399999999999999</v>
      </c>
      <c r="F29" s="169">
        <f t="shared" ca="1" si="2"/>
        <v>18.3</v>
      </c>
      <c r="G29" s="157">
        <f t="shared" ca="1" si="3"/>
        <v>5.5038663771175056E-2</v>
      </c>
      <c r="H29" s="157">
        <f t="shared" ca="1" si="4"/>
        <v>-3.2255618468488567E-3</v>
      </c>
    </row>
    <row r="30" spans="2:8" ht="26.25" customHeight="1" x14ac:dyDescent="0.3">
      <c r="B30" s="174" t="str">
        <f>TableA2Hide!B30</f>
        <v>Ebr 20</v>
      </c>
      <c r="C30" s="1"/>
      <c r="D30" s="177">
        <f t="shared" ca="1" si="0"/>
        <v>10</v>
      </c>
      <c r="E30" s="177">
        <f t="shared" ca="1" si="1"/>
        <v>10.199999999999999</v>
      </c>
      <c r="F30" s="177">
        <f t="shared" ca="1" si="2"/>
        <v>10.1</v>
      </c>
      <c r="G30" s="50">
        <f t="shared" ca="1" si="3"/>
        <v>2.1552828997027484E-2</v>
      </c>
      <c r="H30" s="50">
        <f t="shared" ca="1" si="4"/>
        <v>-2.725757574512877E-3</v>
      </c>
    </row>
    <row r="31" spans="2:8" x14ac:dyDescent="0.3">
      <c r="B31" s="174" t="str">
        <f>TableA2Hide!B31</f>
        <v>Mai 20</v>
      </c>
      <c r="C31" s="1"/>
      <c r="D31" s="177">
        <f t="shared" ca="1" si="0"/>
        <v>6.7</v>
      </c>
      <c r="E31" s="177">
        <f t="shared" ca="1" si="1"/>
        <v>6.8</v>
      </c>
      <c r="F31" s="177">
        <f t="shared" ca="1" si="2"/>
        <v>6.7</v>
      </c>
      <c r="G31" s="50">
        <f t="shared" ca="1" si="3"/>
        <v>1.6831761801052059E-2</v>
      </c>
      <c r="H31" s="50">
        <f t="shared" ca="1" si="4"/>
        <v>-4.6276245873895228E-3</v>
      </c>
    </row>
    <row r="32" spans="2:8" x14ac:dyDescent="0.3">
      <c r="B32" s="174" t="str">
        <f>TableA2Hide!B32</f>
        <v>Meh 20</v>
      </c>
      <c r="C32" s="1"/>
      <c r="D32" s="177">
        <f t="shared" ca="1" si="0"/>
        <v>9.8000000000000007</v>
      </c>
      <c r="E32" s="177">
        <f t="shared" ca="1" si="1"/>
        <v>9.9</v>
      </c>
      <c r="F32" s="177">
        <f t="shared" ca="1" si="2"/>
        <v>9.9</v>
      </c>
      <c r="G32" s="50">
        <f t="shared" ca="1" si="3"/>
        <v>1.5827436193207367E-2</v>
      </c>
      <c r="H32" s="50">
        <f t="shared" ca="1" si="4"/>
        <v>-9.1265127472722751E-3</v>
      </c>
    </row>
    <row r="33" spans="1:22" x14ac:dyDescent="0.3">
      <c r="B33" s="174" t="str">
        <f>TableA2Hide!B33</f>
        <v>Gor 20</v>
      </c>
      <c r="C33" s="1"/>
      <c r="D33" s="177">
        <f t="shared" ca="1" si="0"/>
        <v>12.7</v>
      </c>
      <c r="E33" s="177">
        <f t="shared" ca="1" si="1"/>
        <v>13.1</v>
      </c>
      <c r="F33" s="177">
        <f t="shared" ca="1" si="2"/>
        <v>13.1</v>
      </c>
      <c r="G33" s="50">
        <f t="shared" ca="1" si="3"/>
        <v>3.8315480661344825E-2</v>
      </c>
      <c r="H33" s="50">
        <f t="shared" ca="1" si="4"/>
        <v>-1.9223358387951972E-3</v>
      </c>
    </row>
    <row r="34" spans="1:22" x14ac:dyDescent="0.3">
      <c r="B34" s="174" t="str">
        <f>TableA2Hide!B34</f>
        <v>Aws 20</v>
      </c>
      <c r="C34" s="1"/>
      <c r="D34" s="177">
        <f t="shared" ca="1" si="0"/>
        <v>14</v>
      </c>
      <c r="E34" s="177">
        <f t="shared" ca="1" si="1"/>
        <v>14.1</v>
      </c>
      <c r="F34" s="177">
        <f t="shared" ca="1" si="2"/>
        <v>14.1</v>
      </c>
      <c r="G34" s="50">
        <f t="shared" ca="1" si="3"/>
        <v>3.5306688334670877E-3</v>
      </c>
      <c r="H34" s="50">
        <f t="shared" ca="1" si="4"/>
        <v>-5.411018626372277E-4</v>
      </c>
    </row>
    <row r="35" spans="1:22" x14ac:dyDescent="0.3">
      <c r="B35" s="174" t="str">
        <f>TableA2Hide!B35</f>
        <v>Med 20</v>
      </c>
      <c r="C35" s="1"/>
      <c r="D35" s="177">
        <f t="shared" ca="1" si="0"/>
        <v>13</v>
      </c>
      <c r="E35" s="177">
        <f t="shared" ca="1" si="1"/>
        <v>13.5</v>
      </c>
      <c r="F35" s="177">
        <f t="shared" ca="1" si="2"/>
        <v>13.4</v>
      </c>
      <c r="G35" s="50">
        <f t="shared" ca="1" si="3"/>
        <v>3.4332916943464298E-2</v>
      </c>
      <c r="H35" s="50">
        <f t="shared" ca="1" si="4"/>
        <v>-9.1987008972060913E-3</v>
      </c>
    </row>
    <row r="36" spans="1:22" x14ac:dyDescent="0.3">
      <c r="B36" s="174" t="str">
        <f>TableA2Hide!B36</f>
        <v>Hyd 20</v>
      </c>
      <c r="C36" s="1"/>
      <c r="D36" s="177">
        <f t="shared" ca="1" si="0"/>
        <v>22.5</v>
      </c>
      <c r="E36" s="177">
        <f t="shared" ca="1" si="1"/>
        <v>23.2</v>
      </c>
      <c r="F36" s="177">
        <f t="shared" ca="1" si="2"/>
        <v>23.1</v>
      </c>
      <c r="G36" s="50">
        <f t="shared" ca="1" si="3"/>
        <v>3.1478758974877508E-2</v>
      </c>
      <c r="H36" s="50">
        <f t="shared" ca="1" si="4"/>
        <v>-5.6562678071473416E-3</v>
      </c>
    </row>
    <row r="37" spans="1:22" x14ac:dyDescent="0.3">
      <c r="B37" s="174" t="str">
        <f>TableA2Hide!B37</f>
        <v>Tac 20</v>
      </c>
      <c r="C37" s="1"/>
      <c r="D37" s="177">
        <f t="shared" ca="1" si="0"/>
        <v>21.9</v>
      </c>
      <c r="E37" s="177">
        <f t="shared" ca="1" si="1"/>
        <v>22.5</v>
      </c>
      <c r="F37" s="177">
        <f t="shared" ca="1" si="2"/>
        <v>22.4</v>
      </c>
      <c r="G37" s="50">
        <f t="shared" ca="1" si="3"/>
        <v>2.4993654450363501E-2</v>
      </c>
      <c r="H37" s="50">
        <f t="shared" ca="1" si="4"/>
        <v>-3.5746206187037277E-3</v>
      </c>
    </row>
    <row r="38" spans="1:22" x14ac:dyDescent="0.3">
      <c r="B38" s="174" t="str">
        <f>TableA2Hide!B38</f>
        <v>Rha 20</v>
      </c>
      <c r="C38" s="1"/>
      <c r="D38" s="177">
        <f t="shared" ca="1" si="0"/>
        <v>29.2</v>
      </c>
      <c r="E38" s="177">
        <f t="shared" ca="1" si="1"/>
        <v>29.9</v>
      </c>
      <c r="F38" s="177" t="str">
        <f t="shared" ca="1" si="2"/>
        <v/>
      </c>
      <c r="G38" s="50">
        <f t="shared" ca="1" si="3"/>
        <v>2.6825390002482852E-2</v>
      </c>
      <c r="H38" s="50" t="str">
        <f t="shared" ca="1" si="4"/>
        <v/>
      </c>
    </row>
    <row r="39" spans="1:22" x14ac:dyDescent="0.3">
      <c r="B39" s="174" t="str">
        <f>TableA2Hide!B39</f>
        <v>Ion 21</v>
      </c>
      <c r="C39" s="1"/>
      <c r="D39" s="177">
        <f t="shared" ca="1" si="0"/>
        <v>17.8</v>
      </c>
      <c r="E39" s="177" t="str">
        <f t="shared" ca="1" si="1"/>
        <v/>
      </c>
      <c r="F39" s="177" t="str">
        <f t="shared" ca="1" si="2"/>
        <v/>
      </c>
      <c r="G39" s="50" t="str">
        <f t="shared" ca="1" si="3"/>
        <v/>
      </c>
      <c r="H39" s="50" t="str">
        <f t="shared" ca="1" si="4"/>
        <v/>
      </c>
    </row>
    <row r="40" spans="1:22" x14ac:dyDescent="0.3">
      <c r="B40" s="153"/>
      <c r="C40" s="160"/>
      <c r="D40" s="169"/>
      <c r="E40" s="169"/>
      <c r="F40" s="169"/>
      <c r="G40" s="157"/>
      <c r="H40" s="157"/>
    </row>
    <row r="41" spans="1:22" x14ac:dyDescent="0.3">
      <c r="A41" s="161"/>
      <c r="B41" s="162"/>
      <c r="C41" s="163"/>
      <c r="D41" s="164"/>
      <c r="E41" s="164"/>
      <c r="F41" s="162"/>
      <c r="G41" s="164"/>
      <c r="H41" s="164"/>
    </row>
    <row r="42" spans="1:22" s="1" customFormat="1" ht="13.35" customHeight="1" x14ac:dyDescent="0.25">
      <c r="A42" s="165">
        <v>1</v>
      </c>
      <c r="B42" s="178" t="s">
        <v>386</v>
      </c>
      <c r="C42" s="178"/>
      <c r="D42" s="178"/>
      <c r="E42" s="178"/>
      <c r="F42" s="178"/>
      <c r="G42" s="178"/>
      <c r="H42" s="17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1" customFormat="1" ht="30" customHeight="1" x14ac:dyDescent="0.25">
      <c r="B43" s="199" t="s">
        <v>387</v>
      </c>
      <c r="C43" s="199"/>
      <c r="D43" s="199"/>
      <c r="E43" s="199"/>
      <c r="F43" s="199"/>
      <c r="G43" s="199"/>
      <c r="H43" s="19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8.1" customHeight="1" x14ac:dyDescent="0.3">
      <c r="A44" s="165">
        <f>IF(OR(S9=1, S9=4), TableA2Hide!A43, "")</f>
        <v>2</v>
      </c>
      <c r="B44" s="199" t="s">
        <v>388</v>
      </c>
      <c r="C44" s="199"/>
      <c r="D44" s="199"/>
      <c r="E44" s="199"/>
      <c r="F44" s="199"/>
      <c r="G44" s="199"/>
      <c r="H44" s="199"/>
    </row>
    <row r="45" spans="1:22" x14ac:dyDescent="0.3">
      <c r="B45" s="12" t="s">
        <v>65</v>
      </c>
      <c r="C45" s="12"/>
      <c r="D45" s="12"/>
      <c r="E45" s="12"/>
      <c r="F45" s="12"/>
      <c r="G45" s="12"/>
      <c r="H45" s="12"/>
    </row>
  </sheetData>
  <mergeCells count="5">
    <mergeCell ref="A1:D1"/>
    <mergeCell ref="A2:H2"/>
    <mergeCell ref="A4:C5"/>
    <mergeCell ref="B43:H43"/>
    <mergeCell ref="B44:H44"/>
  </mergeCells>
  <hyperlinks>
    <hyperlink ref="A1" location="ContentsHead" display="ContentsHead" xr:uid="{8A9A2684-3DB0-495D-AF7A-73FF94C967A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30480</xdr:rowOff>
                  </from>
                  <to>
                    <xdr:col>12</xdr:col>
                    <xdr:colOff>464820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AA62-B9FD-41EE-B3C0-0A1B018C611A}">
  <sheetPr codeName="Sheet4"/>
  <dimension ref="A1:P63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3.2" x14ac:dyDescent="0.25"/>
  <cols>
    <col min="1" max="1" width="9" style="14"/>
    <col min="2" max="2" width="11" style="14" customWidth="1"/>
    <col min="3" max="3" width="9" style="14"/>
    <col min="4" max="4" width="9" style="14" customWidth="1"/>
    <col min="5" max="6" width="9" style="14"/>
    <col min="7" max="7" width="9" style="14" customWidth="1"/>
    <col min="8" max="9" width="9" style="14"/>
    <col min="10" max="10" width="17.109375" style="14" customWidth="1"/>
    <col min="11" max="11" width="16.5546875" style="14" customWidth="1"/>
    <col min="12" max="12" width="18.5546875" style="14" customWidth="1"/>
    <col min="13" max="13" width="17" style="14" bestFit="1" customWidth="1"/>
    <col min="14" max="14" width="16" style="14" bestFit="1" customWidth="1"/>
    <col min="15" max="15" width="10.109375" style="14" customWidth="1"/>
    <col min="16" max="16" width="6.6640625" style="14" customWidth="1"/>
    <col min="17" max="16384" width="9" style="14"/>
  </cols>
  <sheetData>
    <row r="1" spans="1:14" ht="15.6" x14ac:dyDescent="0.3">
      <c r="A1" s="184" t="s">
        <v>54</v>
      </c>
      <c r="B1" s="184"/>
      <c r="J1" s="16"/>
      <c r="L1" s="17"/>
      <c r="M1" s="17"/>
      <c r="N1" s="17"/>
    </row>
    <row r="3" spans="1:14" ht="30" customHeight="1" x14ac:dyDescent="0.3">
      <c r="A3" s="182" t="s">
        <v>55</v>
      </c>
      <c r="B3" s="183"/>
      <c r="C3" s="183"/>
      <c r="D3" s="183"/>
      <c r="E3" s="183"/>
      <c r="F3" s="183"/>
      <c r="G3" s="183"/>
      <c r="H3" s="183"/>
      <c r="I3" s="183"/>
      <c r="J3" s="14" t="s">
        <v>56</v>
      </c>
      <c r="K3" s="15">
        <v>2.1</v>
      </c>
      <c r="L3" s="18"/>
    </row>
    <row r="4" spans="1:14" x14ac:dyDescent="0.25">
      <c r="J4" s="14" t="s">
        <v>57</v>
      </c>
      <c r="K4" s="14" t="s">
        <v>58</v>
      </c>
      <c r="L4" s="19"/>
      <c r="M4" s="19"/>
    </row>
    <row r="5" spans="1:14" x14ac:dyDescent="0.25">
      <c r="J5" s="14" t="s">
        <v>59</v>
      </c>
      <c r="K5" s="14" t="s">
        <v>60</v>
      </c>
      <c r="L5" s="19"/>
      <c r="M5" s="19"/>
    </row>
    <row r="6" spans="1:14" x14ac:dyDescent="0.25">
      <c r="J6" s="14" t="s">
        <v>61</v>
      </c>
      <c r="K6" s="14" t="s">
        <v>62</v>
      </c>
      <c r="L6" s="19"/>
      <c r="M6" s="19"/>
    </row>
    <row r="7" spans="1:14" ht="24.75" customHeight="1" x14ac:dyDescent="0.25">
      <c r="J7" s="14" t="s">
        <v>63</v>
      </c>
      <c r="K7" s="20" t="s">
        <v>42</v>
      </c>
      <c r="M7" s="21" t="s">
        <v>63</v>
      </c>
      <c r="N7" s="21" t="s">
        <v>43</v>
      </c>
    </row>
    <row r="8" spans="1:14" x14ac:dyDescent="0.25">
      <c r="J8" s="22">
        <v>43918</v>
      </c>
      <c r="K8" s="23">
        <v>1060</v>
      </c>
      <c r="M8" s="22">
        <v>43554</v>
      </c>
      <c r="N8" s="23">
        <v>1330</v>
      </c>
    </row>
    <row r="9" spans="1:14" x14ac:dyDescent="0.25">
      <c r="J9" s="22">
        <v>43925</v>
      </c>
      <c r="K9" s="23">
        <v>560</v>
      </c>
      <c r="M9" s="22">
        <v>43561</v>
      </c>
      <c r="N9" s="23">
        <v>1210</v>
      </c>
    </row>
    <row r="10" spans="1:14" x14ac:dyDescent="0.25">
      <c r="J10" s="22">
        <v>43932</v>
      </c>
      <c r="K10" s="23">
        <v>430</v>
      </c>
      <c r="M10" s="22">
        <v>43568</v>
      </c>
      <c r="N10" s="23">
        <v>1090</v>
      </c>
    </row>
    <row r="11" spans="1:14" x14ac:dyDescent="0.25">
      <c r="J11" s="22">
        <v>43939</v>
      </c>
      <c r="K11" s="23">
        <v>500</v>
      </c>
      <c r="M11" s="22">
        <v>43575</v>
      </c>
      <c r="N11" s="23">
        <v>860</v>
      </c>
    </row>
    <row r="12" spans="1:14" x14ac:dyDescent="0.25">
      <c r="J12" s="22">
        <v>43946</v>
      </c>
      <c r="K12" s="23">
        <v>550</v>
      </c>
      <c r="M12" s="22">
        <v>43582</v>
      </c>
      <c r="N12" s="23">
        <v>1160</v>
      </c>
    </row>
    <row r="13" spans="1:14" x14ac:dyDescent="0.25">
      <c r="J13" s="22">
        <v>43953</v>
      </c>
      <c r="K13" s="23">
        <v>450</v>
      </c>
      <c r="M13" s="22">
        <v>43589</v>
      </c>
      <c r="N13" s="23">
        <v>890</v>
      </c>
    </row>
    <row r="14" spans="1:14" x14ac:dyDescent="0.25">
      <c r="J14" s="22">
        <v>43960</v>
      </c>
      <c r="K14" s="23">
        <v>430</v>
      </c>
      <c r="M14" s="22">
        <v>43596</v>
      </c>
      <c r="N14" s="23">
        <v>1010</v>
      </c>
    </row>
    <row r="15" spans="1:14" x14ac:dyDescent="0.25">
      <c r="J15" s="22">
        <v>43967</v>
      </c>
      <c r="K15" s="23">
        <v>510</v>
      </c>
      <c r="M15" s="22">
        <v>43603</v>
      </c>
      <c r="N15" s="23">
        <v>1150</v>
      </c>
    </row>
    <row r="16" spans="1:14" x14ac:dyDescent="0.25">
      <c r="J16" s="22">
        <v>43974</v>
      </c>
      <c r="K16" s="23">
        <v>510</v>
      </c>
      <c r="M16" s="22">
        <v>43610</v>
      </c>
      <c r="N16" s="23">
        <v>1000</v>
      </c>
    </row>
    <row r="17" spans="10:14" x14ac:dyDescent="0.25">
      <c r="J17" s="22">
        <v>43981</v>
      </c>
      <c r="K17" s="23">
        <v>610</v>
      </c>
      <c r="M17" s="22">
        <v>43617</v>
      </c>
      <c r="N17" s="23">
        <v>1250</v>
      </c>
    </row>
    <row r="18" spans="10:14" x14ac:dyDescent="0.25">
      <c r="J18" s="22">
        <v>43988</v>
      </c>
      <c r="K18" s="23">
        <v>600</v>
      </c>
      <c r="M18" s="22">
        <v>43624</v>
      </c>
      <c r="N18" s="23">
        <v>1180</v>
      </c>
    </row>
    <row r="19" spans="10:14" x14ac:dyDescent="0.25">
      <c r="J19" s="22">
        <v>43995</v>
      </c>
      <c r="K19" s="23">
        <v>580</v>
      </c>
      <c r="M19" s="22">
        <v>43631</v>
      </c>
      <c r="N19" s="23">
        <v>1120</v>
      </c>
    </row>
    <row r="20" spans="10:14" x14ac:dyDescent="0.25">
      <c r="J20" s="22">
        <v>44002</v>
      </c>
      <c r="K20" s="23">
        <v>700</v>
      </c>
      <c r="M20" s="22">
        <v>43638</v>
      </c>
      <c r="N20" s="23">
        <v>1350</v>
      </c>
    </row>
    <row r="21" spans="10:14" x14ac:dyDescent="0.25">
      <c r="J21" s="22">
        <v>44009</v>
      </c>
      <c r="K21" s="23">
        <v>820</v>
      </c>
      <c r="M21" s="22">
        <v>43645</v>
      </c>
      <c r="N21" s="23">
        <v>1460</v>
      </c>
    </row>
    <row r="22" spans="10:14" x14ac:dyDescent="0.25">
      <c r="J22" s="22">
        <v>44016</v>
      </c>
      <c r="K22" s="23">
        <v>730</v>
      </c>
      <c r="M22" s="22">
        <v>43652</v>
      </c>
      <c r="N22" s="23">
        <v>1240</v>
      </c>
    </row>
    <row r="23" spans="10:14" x14ac:dyDescent="0.25">
      <c r="J23" s="22">
        <v>44023</v>
      </c>
      <c r="K23" s="23">
        <v>620</v>
      </c>
      <c r="M23" s="22">
        <v>43659</v>
      </c>
      <c r="N23" s="23">
        <v>1300</v>
      </c>
    </row>
    <row r="24" spans="10:14" x14ac:dyDescent="0.25">
      <c r="J24" s="22">
        <v>44030</v>
      </c>
      <c r="K24" s="23">
        <v>560</v>
      </c>
      <c r="M24" s="22">
        <v>43666</v>
      </c>
      <c r="N24" s="23">
        <v>1290</v>
      </c>
    </row>
    <row r="25" spans="10:14" x14ac:dyDescent="0.25">
      <c r="J25" s="22">
        <v>44037</v>
      </c>
      <c r="K25" s="23">
        <v>850</v>
      </c>
      <c r="M25" s="22">
        <v>43673</v>
      </c>
      <c r="N25" s="23">
        <v>1340</v>
      </c>
    </row>
    <row r="26" spans="10:14" x14ac:dyDescent="0.25">
      <c r="J26" s="22">
        <v>44044</v>
      </c>
      <c r="K26" s="23">
        <v>840</v>
      </c>
      <c r="M26" s="22">
        <v>43680</v>
      </c>
      <c r="N26" s="23">
        <v>1260</v>
      </c>
    </row>
    <row r="27" spans="10:14" x14ac:dyDescent="0.25">
      <c r="J27" s="22">
        <v>44051</v>
      </c>
      <c r="K27" s="23">
        <v>790</v>
      </c>
      <c r="M27" s="22">
        <v>43687</v>
      </c>
      <c r="N27" s="23">
        <v>1190</v>
      </c>
    </row>
    <row r="28" spans="10:14" x14ac:dyDescent="0.25">
      <c r="J28" s="22">
        <v>44058</v>
      </c>
      <c r="K28" s="23">
        <v>870</v>
      </c>
      <c r="M28" s="22">
        <v>43694</v>
      </c>
      <c r="N28" s="23">
        <v>1260</v>
      </c>
    </row>
    <row r="29" spans="10:14" x14ac:dyDescent="0.25">
      <c r="J29" s="22">
        <v>44065</v>
      </c>
      <c r="K29" s="23">
        <v>1060</v>
      </c>
      <c r="M29" s="22">
        <v>43701</v>
      </c>
      <c r="N29" s="23">
        <v>1080</v>
      </c>
    </row>
    <row r="30" spans="10:14" x14ac:dyDescent="0.25">
      <c r="J30" s="22">
        <v>44072</v>
      </c>
      <c r="K30" s="23">
        <v>720</v>
      </c>
      <c r="M30" s="22">
        <v>43708</v>
      </c>
      <c r="N30" s="23">
        <v>1360</v>
      </c>
    </row>
    <row r="31" spans="10:14" x14ac:dyDescent="0.25">
      <c r="J31" s="22">
        <v>44079</v>
      </c>
      <c r="K31" s="23">
        <v>950</v>
      </c>
      <c r="M31" s="22">
        <v>43715</v>
      </c>
      <c r="N31" s="23">
        <v>1190</v>
      </c>
    </row>
    <row r="32" spans="10:14" x14ac:dyDescent="0.25">
      <c r="J32" s="22">
        <v>44086</v>
      </c>
      <c r="K32" s="23">
        <v>820</v>
      </c>
      <c r="M32" s="22">
        <v>43722</v>
      </c>
      <c r="N32" s="23">
        <v>1170</v>
      </c>
    </row>
    <row r="33" spans="10:14" x14ac:dyDescent="0.25">
      <c r="J33" s="22">
        <v>44093</v>
      </c>
      <c r="K33" s="23">
        <v>1040</v>
      </c>
      <c r="M33" s="22">
        <v>43729</v>
      </c>
      <c r="N33" s="23">
        <v>1290</v>
      </c>
    </row>
    <row r="34" spans="10:14" x14ac:dyDescent="0.25">
      <c r="J34" s="22">
        <v>44100</v>
      </c>
      <c r="K34" s="23">
        <v>1140</v>
      </c>
      <c r="M34" s="22">
        <v>43736</v>
      </c>
      <c r="N34" s="23">
        <v>1330</v>
      </c>
    </row>
    <row r="35" spans="10:14" x14ac:dyDescent="0.25">
      <c r="J35" s="22">
        <v>44107</v>
      </c>
      <c r="K35" s="23">
        <v>1070</v>
      </c>
      <c r="M35" s="22">
        <v>43743</v>
      </c>
      <c r="N35" s="23">
        <v>1370</v>
      </c>
    </row>
    <row r="36" spans="10:14" x14ac:dyDescent="0.25">
      <c r="J36" s="22">
        <v>44114</v>
      </c>
      <c r="K36" s="23">
        <v>1110</v>
      </c>
      <c r="M36" s="22">
        <v>43750</v>
      </c>
      <c r="N36" s="23">
        <v>1220</v>
      </c>
    </row>
    <row r="37" spans="10:14" x14ac:dyDescent="0.25">
      <c r="J37" s="22">
        <v>44121</v>
      </c>
      <c r="K37" s="23">
        <v>1230</v>
      </c>
      <c r="M37" s="22">
        <v>43757</v>
      </c>
      <c r="N37" s="23">
        <v>1300</v>
      </c>
    </row>
    <row r="38" spans="10:14" x14ac:dyDescent="0.25">
      <c r="J38" s="22">
        <v>44128</v>
      </c>
      <c r="K38" s="23">
        <v>1400</v>
      </c>
      <c r="M38" s="22">
        <v>43764</v>
      </c>
      <c r="N38" s="23">
        <v>1320</v>
      </c>
    </row>
    <row r="39" spans="10:14" x14ac:dyDescent="0.25">
      <c r="J39" s="22">
        <v>44135</v>
      </c>
      <c r="K39" s="23">
        <v>1300</v>
      </c>
      <c r="M39" s="22">
        <v>43771</v>
      </c>
      <c r="N39" s="23">
        <v>1440</v>
      </c>
    </row>
    <row r="40" spans="10:14" x14ac:dyDescent="0.25">
      <c r="J40" s="22">
        <v>44142</v>
      </c>
      <c r="K40" s="23">
        <v>1230</v>
      </c>
      <c r="M40" s="22">
        <v>43778</v>
      </c>
      <c r="N40" s="23">
        <v>1130</v>
      </c>
    </row>
    <row r="41" spans="10:14" x14ac:dyDescent="0.25">
      <c r="J41" s="22">
        <v>44149</v>
      </c>
      <c r="K41" s="23">
        <v>1370</v>
      </c>
      <c r="M41" s="22">
        <v>43785</v>
      </c>
      <c r="N41" s="23">
        <v>1120</v>
      </c>
    </row>
    <row r="42" spans="10:14" x14ac:dyDescent="0.25">
      <c r="J42" s="22">
        <v>44156</v>
      </c>
      <c r="K42" s="23">
        <v>1460</v>
      </c>
      <c r="M42" s="22">
        <v>43792</v>
      </c>
      <c r="N42" s="23">
        <v>1420</v>
      </c>
    </row>
    <row r="43" spans="10:14" x14ac:dyDescent="0.25">
      <c r="J43" s="22">
        <v>44163</v>
      </c>
      <c r="K43" s="23">
        <v>1610</v>
      </c>
      <c r="M43" s="22">
        <v>43799</v>
      </c>
      <c r="N43" s="23">
        <v>1530</v>
      </c>
    </row>
    <row r="44" spans="10:14" x14ac:dyDescent="0.25">
      <c r="J44" s="22">
        <v>44170</v>
      </c>
      <c r="K44" s="23">
        <v>1740</v>
      </c>
      <c r="M44" s="22">
        <v>43806</v>
      </c>
      <c r="N44" s="23">
        <v>1520</v>
      </c>
    </row>
    <row r="45" spans="10:14" x14ac:dyDescent="0.25">
      <c r="J45" s="22">
        <v>44177</v>
      </c>
      <c r="K45" s="23">
        <v>2510</v>
      </c>
      <c r="M45" s="22">
        <v>43813</v>
      </c>
      <c r="N45" s="23">
        <v>2370</v>
      </c>
    </row>
    <row r="46" spans="10:14" x14ac:dyDescent="0.25">
      <c r="J46" s="22">
        <v>44184</v>
      </c>
      <c r="K46" s="23">
        <v>1710</v>
      </c>
      <c r="M46" s="22">
        <v>43820</v>
      </c>
      <c r="N46" s="23">
        <v>400</v>
      </c>
    </row>
    <row r="47" spans="10:14" x14ac:dyDescent="0.25">
      <c r="J47" s="22">
        <v>44191</v>
      </c>
      <c r="K47" s="23">
        <v>180</v>
      </c>
      <c r="M47" s="22">
        <v>43827</v>
      </c>
      <c r="N47" s="23">
        <v>450</v>
      </c>
    </row>
    <row r="48" spans="10:14" x14ac:dyDescent="0.25">
      <c r="J48" s="22">
        <v>44198</v>
      </c>
      <c r="K48" s="23">
        <v>870</v>
      </c>
      <c r="M48" s="22">
        <v>43834</v>
      </c>
      <c r="N48" s="23">
        <v>910</v>
      </c>
    </row>
    <row r="49" spans="2:16" x14ac:dyDescent="0.25">
      <c r="J49" s="22">
        <v>44205</v>
      </c>
      <c r="K49" s="23">
        <v>990</v>
      </c>
      <c r="M49" s="22">
        <v>43841</v>
      </c>
      <c r="N49" s="23">
        <v>900</v>
      </c>
    </row>
    <row r="50" spans="2:16" x14ac:dyDescent="0.25">
      <c r="J50" s="22">
        <v>44212</v>
      </c>
      <c r="K50" s="23">
        <v>940</v>
      </c>
      <c r="M50" s="22">
        <v>43848</v>
      </c>
      <c r="N50" s="23">
        <v>910</v>
      </c>
    </row>
    <row r="51" spans="2:16" x14ac:dyDescent="0.25">
      <c r="J51" s="22">
        <v>44219</v>
      </c>
      <c r="K51" s="23">
        <v>1190</v>
      </c>
      <c r="M51" s="22">
        <v>43855</v>
      </c>
      <c r="N51" s="23">
        <v>1090</v>
      </c>
    </row>
    <row r="52" spans="2:16" x14ac:dyDescent="0.25">
      <c r="J52" s="22">
        <v>44226</v>
      </c>
      <c r="K52" s="23">
        <v>1230</v>
      </c>
      <c r="M52" s="22">
        <v>43862</v>
      </c>
      <c r="N52" s="23">
        <v>1210</v>
      </c>
    </row>
    <row r="53" spans="2:16" x14ac:dyDescent="0.25">
      <c r="B53" s="24"/>
      <c r="J53" s="22">
        <v>44233</v>
      </c>
      <c r="K53" s="23">
        <v>1260</v>
      </c>
      <c r="M53" s="22">
        <v>43869</v>
      </c>
      <c r="N53" s="23">
        <v>1040</v>
      </c>
    </row>
    <row r="54" spans="2:16" x14ac:dyDescent="0.25">
      <c r="J54" s="22">
        <v>44240</v>
      </c>
      <c r="K54" s="23"/>
      <c r="M54" s="22">
        <v>43876</v>
      </c>
      <c r="N54" s="23">
        <v>1100</v>
      </c>
    </row>
    <row r="55" spans="2:16" x14ac:dyDescent="0.25">
      <c r="J55" s="22">
        <v>44247</v>
      </c>
      <c r="K55" s="23"/>
      <c r="M55" s="22">
        <v>43883</v>
      </c>
      <c r="N55" s="23">
        <v>1130</v>
      </c>
    </row>
    <row r="56" spans="2:16" x14ac:dyDescent="0.25">
      <c r="J56" s="22">
        <v>44254</v>
      </c>
      <c r="K56" s="23"/>
      <c r="M56" s="22">
        <v>43890</v>
      </c>
      <c r="N56" s="23">
        <v>1120</v>
      </c>
    </row>
    <row r="57" spans="2:16" x14ac:dyDescent="0.25">
      <c r="J57" s="22">
        <v>44261</v>
      </c>
      <c r="K57" s="23"/>
      <c r="M57" s="22">
        <v>43897</v>
      </c>
      <c r="N57" s="23">
        <v>1130</v>
      </c>
    </row>
    <row r="58" spans="2:16" x14ac:dyDescent="0.25">
      <c r="J58" s="22">
        <v>44268</v>
      </c>
      <c r="K58" s="23"/>
      <c r="M58" s="22">
        <v>43904</v>
      </c>
      <c r="N58" s="23">
        <v>1090</v>
      </c>
    </row>
    <row r="59" spans="2:16" x14ac:dyDescent="0.25">
      <c r="J59" s="22">
        <v>44275</v>
      </c>
      <c r="K59" s="23"/>
      <c r="M59" s="22">
        <v>43911</v>
      </c>
      <c r="N59" s="23">
        <v>1190</v>
      </c>
    </row>
    <row r="60" spans="2:16" x14ac:dyDescent="0.25">
      <c r="J60" s="20" t="s">
        <v>64</v>
      </c>
      <c r="K60" s="23"/>
      <c r="L60" s="23"/>
      <c r="M60" s="23"/>
      <c r="P60" s="25"/>
    </row>
    <row r="61" spans="2:16" ht="13.35" customHeight="1" x14ac:dyDescent="0.25">
      <c r="P61" s="25"/>
    </row>
    <row r="63" spans="2:16" x14ac:dyDescent="0.25">
      <c r="K63" s="27"/>
    </row>
  </sheetData>
  <mergeCells count="2">
    <mergeCell ref="A1:B1"/>
    <mergeCell ref="A3:I3"/>
  </mergeCells>
  <hyperlinks>
    <hyperlink ref="A1:B1" location="ContentsHead" display="ContentsHead" xr:uid="{1F6EF9C5-00AD-47E2-9E3C-F07C65EFE35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064A-7830-4E71-AC9C-08388A36F981}">
  <sheetPr codeName="Sheet32">
    <pageSetUpPr fitToPage="1"/>
  </sheetPr>
  <dimension ref="A1:CC77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3.2" x14ac:dyDescent="0.25"/>
  <cols>
    <col min="1" max="1" width="2.5546875" style="1" customWidth="1"/>
    <col min="2" max="2" width="24.6640625" style="1" customWidth="1"/>
    <col min="3" max="3" width="1" style="1" customWidth="1"/>
    <col min="4" max="4" width="12" style="1" bestFit="1" customWidth="1"/>
    <col min="5" max="5" width="9.5546875" style="1" customWidth="1"/>
    <col min="6" max="6" width="17.44140625" style="1" customWidth="1"/>
    <col min="7" max="7" width="15.5546875" style="1" bestFit="1" customWidth="1"/>
    <col min="8" max="8" width="2.5546875" style="1" customWidth="1"/>
    <col min="9" max="9" width="13.5546875" style="1" customWidth="1"/>
    <col min="10" max="10" width="21.5546875" style="1" customWidth="1"/>
    <col min="11" max="11" width="16.109375" style="1" bestFit="1" customWidth="1"/>
    <col min="12" max="12" width="17.109375" style="1" customWidth="1"/>
    <col min="13" max="13" width="2.5546875" style="1" customWidth="1"/>
    <col min="14" max="14" width="13.5546875" style="1" bestFit="1" customWidth="1"/>
    <col min="15" max="15" width="10.5546875" style="1" bestFit="1" customWidth="1"/>
    <col min="16" max="16" width="18.109375" style="1" customWidth="1"/>
    <col min="17" max="17" width="17.5546875" style="1" customWidth="1"/>
    <col min="18" max="18" width="2.5546875" style="1" customWidth="1"/>
    <col min="19" max="19" width="28" style="1" customWidth="1"/>
    <col min="20" max="20" width="4" style="1" customWidth="1"/>
    <col min="21" max="21" width="5.109375" style="1" customWidth="1"/>
    <col min="22" max="24" width="13.109375" style="1" customWidth="1"/>
    <col min="25" max="81" width="0" style="1" hidden="1" customWidth="1"/>
    <col min="82" max="16384" width="13.109375" style="1" hidden="1"/>
  </cols>
  <sheetData>
    <row r="1" spans="1:21" s="28" customFormat="1" x14ac:dyDescent="0.3">
      <c r="A1" s="190" t="s">
        <v>54</v>
      </c>
      <c r="B1" s="190"/>
      <c r="C1" s="29"/>
    </row>
    <row r="2" spans="1:21" x14ac:dyDescent="0.25">
      <c r="A2" s="191" t="s">
        <v>107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2"/>
      <c r="U2" s="12"/>
    </row>
    <row r="4" spans="1:21" ht="17.399999999999999" customHeight="1" x14ac:dyDescent="0.55000000000000004">
      <c r="A4" s="188" t="s">
        <v>108</v>
      </c>
      <c r="B4" s="188"/>
      <c r="C4" s="31"/>
      <c r="D4" s="189" t="s">
        <v>109</v>
      </c>
      <c r="E4" s="189"/>
      <c r="F4" s="189"/>
      <c r="G4" s="189"/>
      <c r="H4" s="32"/>
      <c r="I4" s="189" t="s">
        <v>110</v>
      </c>
      <c r="J4" s="189"/>
      <c r="K4" s="189"/>
      <c r="L4" s="189"/>
      <c r="M4" s="32"/>
      <c r="N4" s="189" t="s">
        <v>111</v>
      </c>
      <c r="O4" s="189"/>
      <c r="P4" s="189"/>
      <c r="Q4" s="189"/>
      <c r="R4" s="189"/>
      <c r="S4" s="189"/>
      <c r="T4" s="33"/>
      <c r="U4" s="33"/>
    </row>
    <row r="5" spans="1:21" ht="18" customHeight="1" x14ac:dyDescent="0.55000000000000004">
      <c r="A5" s="186"/>
      <c r="B5" s="186"/>
      <c r="C5" s="34"/>
      <c r="D5" s="186" t="s">
        <v>112</v>
      </c>
      <c r="E5" s="35" t="s">
        <v>113</v>
      </c>
      <c r="F5" s="186" t="s">
        <v>114</v>
      </c>
      <c r="G5" s="187" t="s">
        <v>115</v>
      </c>
      <c r="H5" s="34"/>
      <c r="I5" s="186" t="s">
        <v>116</v>
      </c>
      <c r="J5" s="35" t="s">
        <v>113</v>
      </c>
      <c r="K5" s="186" t="s">
        <v>114</v>
      </c>
      <c r="L5" s="187" t="s">
        <v>117</v>
      </c>
      <c r="M5" s="34"/>
      <c r="N5" s="186" t="s">
        <v>112</v>
      </c>
      <c r="O5" s="35" t="s">
        <v>113</v>
      </c>
      <c r="P5" s="186" t="s">
        <v>118</v>
      </c>
      <c r="Q5" s="187" t="s">
        <v>119</v>
      </c>
      <c r="R5" s="34"/>
      <c r="S5" s="186" t="s">
        <v>120</v>
      </c>
      <c r="T5" s="34"/>
      <c r="U5" s="34"/>
    </row>
    <row r="6" spans="1:21" ht="30.75" customHeight="1" x14ac:dyDescent="0.55000000000000004">
      <c r="A6" s="186"/>
      <c r="B6" s="186"/>
      <c r="C6" s="34"/>
      <c r="D6" s="186"/>
      <c r="E6" s="35" t="s">
        <v>121</v>
      </c>
      <c r="F6" s="186"/>
      <c r="G6" s="187"/>
      <c r="H6" s="34"/>
      <c r="I6" s="186"/>
      <c r="J6" s="35" t="s">
        <v>122</v>
      </c>
      <c r="K6" s="186"/>
      <c r="L6" s="187"/>
      <c r="M6" s="34"/>
      <c r="N6" s="186"/>
      <c r="O6" s="35" t="s">
        <v>121</v>
      </c>
      <c r="P6" s="186"/>
      <c r="Q6" s="187"/>
      <c r="R6" s="34"/>
      <c r="S6" s="186"/>
      <c r="T6" s="34"/>
      <c r="U6" s="34"/>
    </row>
    <row r="7" spans="1:21" x14ac:dyDescent="0.25">
      <c r="A7" s="10" t="s">
        <v>123</v>
      </c>
      <c r="B7" s="10"/>
      <c r="C7" s="10"/>
      <c r="E7" s="37"/>
      <c r="G7" s="38"/>
      <c r="H7" s="39"/>
      <c r="I7" s="40"/>
      <c r="J7" s="41"/>
      <c r="K7" s="40"/>
      <c r="L7" s="42"/>
      <c r="M7" s="39"/>
      <c r="N7" s="39"/>
      <c r="O7" s="43"/>
      <c r="P7" s="39"/>
      <c r="Q7" s="38"/>
      <c r="R7" s="39"/>
    </row>
    <row r="8" spans="1:21" x14ac:dyDescent="0.25">
      <c r="B8" s="47" t="s">
        <v>53</v>
      </c>
      <c r="C8" s="48"/>
      <c r="D8" s="39">
        <v>55730</v>
      </c>
      <c r="E8" s="43">
        <v>12160</v>
      </c>
      <c r="F8" s="39">
        <v>6170</v>
      </c>
      <c r="G8" s="38">
        <v>61900</v>
      </c>
      <c r="H8" s="39"/>
      <c r="I8" s="40">
        <v>148</v>
      </c>
      <c r="J8" s="41">
        <v>53.4</v>
      </c>
      <c r="K8" s="40">
        <v>73.099999999999994</v>
      </c>
      <c r="L8" s="42">
        <v>221.1</v>
      </c>
      <c r="M8" s="39"/>
      <c r="N8" s="39">
        <v>9837</v>
      </c>
      <c r="O8" s="43">
        <v>1832</v>
      </c>
      <c r="P8" s="39">
        <v>2635</v>
      </c>
      <c r="Q8" s="38">
        <v>12472</v>
      </c>
      <c r="R8" s="39"/>
      <c r="S8" s="39">
        <v>1291</v>
      </c>
      <c r="T8" s="39"/>
      <c r="U8" s="39"/>
    </row>
    <row r="9" spans="1:21" x14ac:dyDescent="0.25">
      <c r="B9" s="47" t="s">
        <v>43</v>
      </c>
      <c r="C9" s="48"/>
      <c r="D9" s="39">
        <v>55280</v>
      </c>
      <c r="E9" s="43">
        <v>13160</v>
      </c>
      <c r="F9" s="39">
        <v>6150</v>
      </c>
      <c r="G9" s="38">
        <v>61430</v>
      </c>
      <c r="H9" s="52"/>
      <c r="I9" s="40">
        <v>161.9</v>
      </c>
      <c r="J9" s="41">
        <v>60</v>
      </c>
      <c r="K9" s="40">
        <v>68.400000000000006</v>
      </c>
      <c r="L9" s="42">
        <v>230.2</v>
      </c>
      <c r="M9" s="39"/>
      <c r="N9" s="39">
        <v>10088</v>
      </c>
      <c r="O9" s="43">
        <v>2111</v>
      </c>
      <c r="P9" s="39">
        <v>2109</v>
      </c>
      <c r="Q9" s="38">
        <v>12197</v>
      </c>
      <c r="R9" s="39"/>
      <c r="S9" s="39">
        <v>1440</v>
      </c>
      <c r="T9" s="39"/>
      <c r="U9" s="39"/>
    </row>
    <row r="10" spans="1:21" x14ac:dyDescent="0.25">
      <c r="B10" s="47" t="s">
        <v>124</v>
      </c>
      <c r="C10" s="48"/>
      <c r="D10" s="39">
        <v>36730</v>
      </c>
      <c r="E10" s="43">
        <v>9440</v>
      </c>
      <c r="F10" s="39">
        <v>4050</v>
      </c>
      <c r="G10" s="38">
        <v>40780</v>
      </c>
      <c r="H10" s="52"/>
      <c r="I10" s="40">
        <v>118.4</v>
      </c>
      <c r="J10" s="41">
        <v>53.7</v>
      </c>
      <c r="K10" s="40">
        <v>40.9</v>
      </c>
      <c r="L10" s="42">
        <v>159.30000000000001</v>
      </c>
      <c r="M10" s="39"/>
      <c r="N10" s="39">
        <v>7252</v>
      </c>
      <c r="O10" s="43">
        <v>1682</v>
      </c>
      <c r="P10" s="39">
        <v>1432</v>
      </c>
      <c r="Q10" s="38">
        <v>8683</v>
      </c>
      <c r="R10" s="39"/>
      <c r="S10" s="39">
        <v>743</v>
      </c>
      <c r="T10" s="39"/>
      <c r="U10" s="39"/>
    </row>
    <row r="11" spans="1:21" ht="26.4" customHeight="1" x14ac:dyDescent="0.25">
      <c r="A11" s="10" t="s">
        <v>125</v>
      </c>
      <c r="B11" s="10"/>
      <c r="C11" s="10"/>
      <c r="E11" s="37"/>
      <c r="G11" s="38"/>
      <c r="H11" s="39"/>
      <c r="I11" s="40"/>
      <c r="J11" s="41"/>
      <c r="K11" s="40"/>
      <c r="L11" s="42"/>
      <c r="M11" s="39"/>
      <c r="N11" s="39"/>
      <c r="O11" s="43"/>
      <c r="P11" s="39"/>
      <c r="Q11" s="38"/>
      <c r="R11" s="39"/>
    </row>
    <row r="12" spans="1:21" x14ac:dyDescent="0.25">
      <c r="B12" s="47" t="s">
        <v>126</v>
      </c>
      <c r="C12" s="48"/>
      <c r="D12" s="39">
        <v>13240</v>
      </c>
      <c r="E12" s="43">
        <v>2940</v>
      </c>
      <c r="F12" s="39">
        <v>1420</v>
      </c>
      <c r="G12" s="38">
        <v>14660</v>
      </c>
      <c r="H12" s="39"/>
      <c r="I12" s="40">
        <v>31.6</v>
      </c>
      <c r="J12" s="41">
        <v>12.3</v>
      </c>
      <c r="K12" s="40">
        <v>15.5</v>
      </c>
      <c r="L12" s="42">
        <v>47.1</v>
      </c>
      <c r="M12" s="39"/>
      <c r="N12" s="39">
        <v>2259</v>
      </c>
      <c r="O12" s="43">
        <v>419</v>
      </c>
      <c r="P12" s="39">
        <v>523</v>
      </c>
      <c r="Q12" s="38">
        <v>2782</v>
      </c>
      <c r="R12" s="39"/>
      <c r="S12" s="39">
        <v>255</v>
      </c>
      <c r="T12" s="39"/>
      <c r="U12" s="39"/>
    </row>
    <row r="13" spans="1:21" x14ac:dyDescent="0.25">
      <c r="B13" s="47" t="s">
        <v>127</v>
      </c>
      <c r="C13" s="48"/>
      <c r="D13" s="39">
        <v>14850</v>
      </c>
      <c r="E13" s="43">
        <v>3090</v>
      </c>
      <c r="F13" s="39">
        <v>1490</v>
      </c>
      <c r="G13" s="38">
        <v>16340</v>
      </c>
      <c r="H13" s="39"/>
      <c r="I13" s="40">
        <v>41.3</v>
      </c>
      <c r="J13" s="41">
        <v>13.9</v>
      </c>
      <c r="K13" s="40">
        <v>17.7</v>
      </c>
      <c r="L13" s="42">
        <v>58.9</v>
      </c>
      <c r="M13" s="39"/>
      <c r="N13" s="39">
        <v>2689</v>
      </c>
      <c r="O13" s="43">
        <v>475</v>
      </c>
      <c r="P13" s="39">
        <v>692</v>
      </c>
      <c r="Q13" s="38">
        <v>3381</v>
      </c>
      <c r="R13" s="39"/>
      <c r="S13" s="39">
        <v>388</v>
      </c>
      <c r="T13" s="39"/>
      <c r="U13" s="39"/>
    </row>
    <row r="14" spans="1:21" x14ac:dyDescent="0.25">
      <c r="B14" s="47" t="s">
        <v>128</v>
      </c>
      <c r="C14" s="48"/>
      <c r="D14" s="39">
        <v>15770</v>
      </c>
      <c r="E14" s="43">
        <v>3280</v>
      </c>
      <c r="F14" s="39">
        <v>1690</v>
      </c>
      <c r="G14" s="38">
        <v>17460</v>
      </c>
      <c r="H14" s="39"/>
      <c r="I14" s="40">
        <v>44</v>
      </c>
      <c r="J14" s="41">
        <v>15.2</v>
      </c>
      <c r="K14" s="40">
        <v>19.600000000000001</v>
      </c>
      <c r="L14" s="42">
        <v>63.6</v>
      </c>
      <c r="M14" s="39"/>
      <c r="N14" s="39">
        <v>2850</v>
      </c>
      <c r="O14" s="43">
        <v>517</v>
      </c>
      <c r="P14" s="39">
        <v>660</v>
      </c>
      <c r="Q14" s="38">
        <v>3510</v>
      </c>
      <c r="R14" s="39"/>
      <c r="S14" s="39">
        <v>320</v>
      </c>
      <c r="T14" s="39"/>
      <c r="U14" s="39"/>
    </row>
    <row r="15" spans="1:21" ht="13.35" customHeight="1" x14ac:dyDescent="0.25">
      <c r="B15" s="47" t="s">
        <v>129</v>
      </c>
      <c r="C15" s="48"/>
      <c r="D15" s="39">
        <v>11860</v>
      </c>
      <c r="E15" s="43">
        <v>2850</v>
      </c>
      <c r="F15" s="39">
        <v>1560</v>
      </c>
      <c r="G15" s="38">
        <v>13430</v>
      </c>
      <c r="H15" s="39"/>
      <c r="I15" s="40">
        <v>31.1</v>
      </c>
      <c r="J15" s="41">
        <v>12</v>
      </c>
      <c r="K15" s="40">
        <v>20.3</v>
      </c>
      <c r="L15" s="42">
        <v>51.5</v>
      </c>
      <c r="M15" s="39"/>
      <c r="N15" s="39">
        <v>2038</v>
      </c>
      <c r="O15" s="43">
        <v>421</v>
      </c>
      <c r="P15" s="39">
        <v>761</v>
      </c>
      <c r="Q15" s="38">
        <v>2800</v>
      </c>
      <c r="R15" s="39"/>
      <c r="S15" s="39">
        <v>328</v>
      </c>
      <c r="T15" s="39"/>
      <c r="U15" s="39"/>
    </row>
    <row r="16" spans="1:21" ht="25.5" customHeight="1" x14ac:dyDescent="0.25">
      <c r="B16" s="47" t="s">
        <v>130</v>
      </c>
      <c r="C16" s="48"/>
      <c r="D16" s="39">
        <v>13250</v>
      </c>
      <c r="E16" s="43">
        <v>3040</v>
      </c>
      <c r="F16" s="39">
        <v>1530</v>
      </c>
      <c r="G16" s="38">
        <v>14770</v>
      </c>
      <c r="H16" s="39"/>
      <c r="I16" s="40">
        <v>35</v>
      </c>
      <c r="J16" s="41">
        <v>13.3</v>
      </c>
      <c r="K16" s="40">
        <v>14.1</v>
      </c>
      <c r="L16" s="42">
        <v>49.2</v>
      </c>
      <c r="M16" s="39"/>
      <c r="N16" s="39">
        <v>2385</v>
      </c>
      <c r="O16" s="43">
        <v>467</v>
      </c>
      <c r="P16" s="39">
        <v>382</v>
      </c>
      <c r="Q16" s="38">
        <v>2767</v>
      </c>
      <c r="R16" s="39"/>
      <c r="S16" s="39">
        <v>378</v>
      </c>
      <c r="T16" s="39"/>
      <c r="U16" s="39"/>
    </row>
    <row r="17" spans="1:21" x14ac:dyDescent="0.25">
      <c r="B17" s="47" t="s">
        <v>131</v>
      </c>
      <c r="C17" s="48"/>
      <c r="D17" s="39">
        <v>14930</v>
      </c>
      <c r="E17" s="43">
        <v>3420</v>
      </c>
      <c r="F17" s="39">
        <v>1570</v>
      </c>
      <c r="G17" s="38">
        <v>16500</v>
      </c>
      <c r="H17" s="39"/>
      <c r="I17" s="40">
        <v>44.1</v>
      </c>
      <c r="J17" s="41">
        <v>16.100000000000001</v>
      </c>
      <c r="K17" s="40">
        <v>17</v>
      </c>
      <c r="L17" s="42">
        <v>61</v>
      </c>
      <c r="M17" s="39"/>
      <c r="N17" s="39">
        <v>2731</v>
      </c>
      <c r="O17" s="43">
        <v>556</v>
      </c>
      <c r="P17" s="39">
        <v>633</v>
      </c>
      <c r="Q17" s="38">
        <v>3364</v>
      </c>
      <c r="R17" s="39"/>
      <c r="S17" s="39">
        <v>423</v>
      </c>
      <c r="T17" s="39"/>
      <c r="U17" s="39"/>
    </row>
    <row r="18" spans="1:21" x14ac:dyDescent="0.25">
      <c r="B18" s="47" t="s">
        <v>132</v>
      </c>
      <c r="C18" s="48"/>
      <c r="D18" s="39">
        <v>15190</v>
      </c>
      <c r="E18" s="43">
        <v>3490</v>
      </c>
      <c r="F18" s="39">
        <v>1520</v>
      </c>
      <c r="G18" s="38">
        <v>16710</v>
      </c>
      <c r="H18" s="39"/>
      <c r="I18" s="40">
        <v>45.6</v>
      </c>
      <c r="J18" s="41">
        <v>16.2</v>
      </c>
      <c r="K18" s="40">
        <v>20.2</v>
      </c>
      <c r="L18" s="42">
        <v>65.900000000000006</v>
      </c>
      <c r="M18" s="39"/>
      <c r="N18" s="39">
        <v>2819</v>
      </c>
      <c r="O18" s="43">
        <v>566</v>
      </c>
      <c r="P18" s="39">
        <v>630</v>
      </c>
      <c r="Q18" s="38">
        <v>3448</v>
      </c>
      <c r="R18" s="39"/>
      <c r="S18" s="39">
        <v>345</v>
      </c>
      <c r="T18" s="39"/>
      <c r="U18" s="39"/>
    </row>
    <row r="19" spans="1:21" x14ac:dyDescent="0.25">
      <c r="B19" s="47" t="s">
        <v>133</v>
      </c>
      <c r="C19" s="48"/>
      <c r="D19" s="39">
        <v>11910</v>
      </c>
      <c r="E19" s="43">
        <v>3210</v>
      </c>
      <c r="F19" s="39">
        <v>1530</v>
      </c>
      <c r="G19" s="38">
        <v>13440</v>
      </c>
      <c r="H19" s="39"/>
      <c r="I19" s="40">
        <v>37.1</v>
      </c>
      <c r="J19" s="41">
        <v>14.4</v>
      </c>
      <c r="K19" s="40">
        <v>17</v>
      </c>
      <c r="L19" s="42">
        <v>54.1</v>
      </c>
      <c r="M19" s="39"/>
      <c r="N19" s="39">
        <v>2153</v>
      </c>
      <c r="O19" s="43">
        <v>522</v>
      </c>
      <c r="P19" s="39">
        <v>464</v>
      </c>
      <c r="Q19" s="38">
        <v>2617</v>
      </c>
      <c r="R19" s="39"/>
      <c r="S19" s="39">
        <v>293</v>
      </c>
      <c r="T19" s="39"/>
      <c r="U19" s="39"/>
    </row>
    <row r="20" spans="1:21" ht="25.5" customHeight="1" x14ac:dyDescent="0.25">
      <c r="B20" s="47" t="s">
        <v>134</v>
      </c>
      <c r="C20" s="48"/>
      <c r="D20" s="39">
        <v>6270</v>
      </c>
      <c r="E20" s="43">
        <v>1510</v>
      </c>
      <c r="F20" s="39">
        <v>990</v>
      </c>
      <c r="G20" s="38">
        <v>7260</v>
      </c>
      <c r="H20" s="39"/>
      <c r="I20" s="40">
        <v>17.7</v>
      </c>
      <c r="J20" s="41">
        <v>6.8</v>
      </c>
      <c r="K20" s="40">
        <v>8.8000000000000007</v>
      </c>
      <c r="L20" s="42">
        <v>26.5</v>
      </c>
      <c r="M20" s="39"/>
      <c r="N20" s="39">
        <v>1090</v>
      </c>
      <c r="O20" s="43">
        <v>243</v>
      </c>
      <c r="P20" s="39">
        <v>274</v>
      </c>
      <c r="Q20" s="38">
        <v>1364</v>
      </c>
      <c r="R20" s="39"/>
      <c r="S20" s="39">
        <v>122</v>
      </c>
      <c r="T20" s="39"/>
      <c r="U20" s="39"/>
    </row>
    <row r="21" spans="1:21" ht="12.6" customHeight="1" x14ac:dyDescent="0.25">
      <c r="B21" s="47" t="s">
        <v>135</v>
      </c>
      <c r="C21" s="48"/>
      <c r="D21" s="39">
        <v>9950</v>
      </c>
      <c r="E21" s="43">
        <v>2670</v>
      </c>
      <c r="F21" s="39">
        <v>1200</v>
      </c>
      <c r="G21" s="38">
        <v>11150</v>
      </c>
      <c r="H21" s="39"/>
      <c r="I21" s="40">
        <v>29.6</v>
      </c>
      <c r="J21" s="41">
        <v>13.8</v>
      </c>
      <c r="K21" s="40">
        <v>10.3</v>
      </c>
      <c r="L21" s="42">
        <v>39.9</v>
      </c>
      <c r="M21" s="39"/>
      <c r="N21" s="39">
        <v>1918</v>
      </c>
      <c r="O21" s="43">
        <v>462</v>
      </c>
      <c r="P21" s="39">
        <v>465</v>
      </c>
      <c r="Q21" s="38">
        <v>2383</v>
      </c>
      <c r="R21" s="39"/>
      <c r="S21" s="39">
        <v>255</v>
      </c>
      <c r="T21" s="39"/>
      <c r="U21" s="39"/>
    </row>
    <row r="22" spans="1:21" ht="12.6" customHeight="1" x14ac:dyDescent="0.25">
      <c r="B22" s="47" t="s">
        <v>136</v>
      </c>
      <c r="C22" s="48"/>
      <c r="D22" s="39">
        <v>16750</v>
      </c>
      <c r="E22" s="43">
        <v>4330</v>
      </c>
      <c r="F22" s="39">
        <v>1520</v>
      </c>
      <c r="G22" s="38">
        <v>18260</v>
      </c>
      <c r="H22" s="39"/>
      <c r="I22" s="40">
        <v>56.5</v>
      </c>
      <c r="J22" s="41">
        <v>26.2</v>
      </c>
      <c r="K22" s="40">
        <v>18.600000000000001</v>
      </c>
      <c r="L22" s="42">
        <v>75.099999999999994</v>
      </c>
      <c r="M22" s="39"/>
      <c r="N22" s="39">
        <v>3456</v>
      </c>
      <c r="O22" s="43">
        <v>808</v>
      </c>
      <c r="P22" s="39">
        <v>552</v>
      </c>
      <c r="Q22" s="38">
        <v>4008</v>
      </c>
      <c r="R22" s="39"/>
      <c r="S22" s="39">
        <v>275</v>
      </c>
      <c r="T22" s="39"/>
      <c r="U22" s="39"/>
    </row>
    <row r="23" spans="1:21" ht="26.4" customHeight="1" x14ac:dyDescent="0.25">
      <c r="A23" s="10" t="s">
        <v>137</v>
      </c>
      <c r="B23" s="10"/>
      <c r="C23" s="10"/>
      <c r="D23" s="39"/>
      <c r="E23" s="43"/>
      <c r="F23" s="39"/>
      <c r="G23" s="38"/>
      <c r="H23" s="39"/>
      <c r="I23" s="51"/>
      <c r="J23" s="51"/>
      <c r="K23" s="40"/>
      <c r="L23" s="42"/>
      <c r="M23" s="39"/>
      <c r="N23" s="39"/>
      <c r="O23" s="43"/>
      <c r="P23" s="39"/>
      <c r="Q23" s="38"/>
      <c r="R23" s="39"/>
    </row>
    <row r="24" spans="1:21" x14ac:dyDescent="0.25">
      <c r="B24" s="54" t="s">
        <v>138</v>
      </c>
      <c r="C24" s="48"/>
      <c r="D24" s="39">
        <v>3900</v>
      </c>
      <c r="E24" s="43">
        <v>910</v>
      </c>
      <c r="F24" s="39">
        <v>490</v>
      </c>
      <c r="G24" s="38">
        <v>4390</v>
      </c>
      <c r="H24" s="39"/>
      <c r="I24" s="40">
        <v>8.8000000000000007</v>
      </c>
      <c r="J24" s="41">
        <v>3.9</v>
      </c>
      <c r="K24" s="40">
        <v>6</v>
      </c>
      <c r="L24" s="42">
        <v>14.8</v>
      </c>
      <c r="M24" s="39"/>
      <c r="N24" s="39">
        <v>639</v>
      </c>
      <c r="O24" s="43">
        <v>130</v>
      </c>
      <c r="P24" s="39">
        <v>217</v>
      </c>
      <c r="Q24" s="38">
        <v>855</v>
      </c>
      <c r="R24" s="39"/>
      <c r="S24" s="39">
        <v>123</v>
      </c>
      <c r="T24" s="39"/>
      <c r="U24" s="39"/>
    </row>
    <row r="25" spans="1:21" x14ac:dyDescent="0.25">
      <c r="B25" s="54" t="s">
        <v>139</v>
      </c>
      <c r="C25" s="48"/>
      <c r="D25" s="39">
        <v>4360</v>
      </c>
      <c r="E25" s="43">
        <v>960</v>
      </c>
      <c r="F25" s="39">
        <v>450</v>
      </c>
      <c r="G25" s="38">
        <v>4810</v>
      </c>
      <c r="H25" s="39"/>
      <c r="I25" s="40">
        <v>10</v>
      </c>
      <c r="J25" s="41">
        <v>4</v>
      </c>
      <c r="K25" s="40">
        <v>3.6</v>
      </c>
      <c r="L25" s="42">
        <v>13.6</v>
      </c>
      <c r="M25" s="39"/>
      <c r="N25" s="39">
        <v>722</v>
      </c>
      <c r="O25" s="43">
        <v>138</v>
      </c>
      <c r="P25" s="39">
        <v>125</v>
      </c>
      <c r="Q25" s="38">
        <v>847</v>
      </c>
      <c r="R25" s="39"/>
      <c r="S25" s="39">
        <v>66</v>
      </c>
      <c r="T25" s="39"/>
      <c r="U25" s="39"/>
    </row>
    <row r="26" spans="1:21" x14ac:dyDescent="0.25">
      <c r="B26" s="54" t="s">
        <v>140</v>
      </c>
      <c r="C26" s="48"/>
      <c r="D26" s="39">
        <v>4990</v>
      </c>
      <c r="E26" s="43">
        <v>1070</v>
      </c>
      <c r="F26" s="39">
        <v>480</v>
      </c>
      <c r="G26" s="38">
        <v>5460</v>
      </c>
      <c r="H26" s="39"/>
      <c r="I26" s="40">
        <v>12.8</v>
      </c>
      <c r="J26" s="41">
        <v>4.4000000000000004</v>
      </c>
      <c r="K26" s="40">
        <v>5.9</v>
      </c>
      <c r="L26" s="42">
        <v>18.7</v>
      </c>
      <c r="M26" s="39"/>
      <c r="N26" s="39">
        <v>899</v>
      </c>
      <c r="O26" s="43">
        <v>151</v>
      </c>
      <c r="P26" s="39">
        <v>181</v>
      </c>
      <c r="Q26" s="38">
        <v>1080</v>
      </c>
      <c r="R26" s="39"/>
      <c r="S26" s="39">
        <v>66</v>
      </c>
      <c r="T26" s="39"/>
      <c r="U26" s="39"/>
    </row>
    <row r="27" spans="1:21" x14ac:dyDescent="0.25">
      <c r="B27" s="54" t="s">
        <v>141</v>
      </c>
      <c r="C27" s="48"/>
      <c r="D27" s="39">
        <v>4860</v>
      </c>
      <c r="E27" s="43">
        <v>1070</v>
      </c>
      <c r="F27" s="39">
        <v>490</v>
      </c>
      <c r="G27" s="38">
        <v>5350</v>
      </c>
      <c r="H27" s="39"/>
      <c r="I27" s="40">
        <v>13.1</v>
      </c>
      <c r="J27" s="41">
        <v>4.8</v>
      </c>
      <c r="K27" s="40">
        <v>8</v>
      </c>
      <c r="L27" s="42">
        <v>21.1</v>
      </c>
      <c r="M27" s="39"/>
      <c r="N27" s="39">
        <v>863</v>
      </c>
      <c r="O27" s="43">
        <v>165</v>
      </c>
      <c r="P27" s="39">
        <v>332</v>
      </c>
      <c r="Q27" s="38">
        <v>1195</v>
      </c>
      <c r="R27" s="39"/>
      <c r="S27" s="39">
        <v>98</v>
      </c>
      <c r="T27" s="39"/>
      <c r="U27" s="39"/>
    </row>
    <row r="28" spans="1:21" x14ac:dyDescent="0.25">
      <c r="B28" s="54" t="s">
        <v>142</v>
      </c>
      <c r="C28" s="48"/>
      <c r="D28" s="39">
        <v>5460</v>
      </c>
      <c r="E28" s="43">
        <v>1120</v>
      </c>
      <c r="F28" s="39">
        <v>530</v>
      </c>
      <c r="G28" s="38">
        <v>5990</v>
      </c>
      <c r="H28" s="39"/>
      <c r="I28" s="40">
        <v>15</v>
      </c>
      <c r="J28" s="41">
        <v>4.9000000000000004</v>
      </c>
      <c r="K28" s="40">
        <v>3.8</v>
      </c>
      <c r="L28" s="42">
        <v>18.7</v>
      </c>
      <c r="M28" s="39"/>
      <c r="N28" s="39">
        <v>992</v>
      </c>
      <c r="O28" s="43">
        <v>166</v>
      </c>
      <c r="P28" s="39">
        <v>191</v>
      </c>
      <c r="Q28" s="38">
        <v>1182</v>
      </c>
      <c r="R28" s="39"/>
      <c r="S28" s="39">
        <v>59</v>
      </c>
      <c r="T28" s="39"/>
      <c r="U28" s="39"/>
    </row>
    <row r="29" spans="1:21" x14ac:dyDescent="0.25">
      <c r="B29" s="54" t="s">
        <v>143</v>
      </c>
      <c r="C29" s="48"/>
      <c r="D29" s="39">
        <v>4540</v>
      </c>
      <c r="E29" s="43">
        <v>910</v>
      </c>
      <c r="F29" s="39">
        <v>470</v>
      </c>
      <c r="G29" s="38">
        <v>5010</v>
      </c>
      <c r="H29" s="39"/>
      <c r="I29" s="40">
        <v>13.2</v>
      </c>
      <c r="J29" s="41">
        <v>4.2</v>
      </c>
      <c r="K29" s="40">
        <v>5.9</v>
      </c>
      <c r="L29" s="42">
        <v>19.100000000000001</v>
      </c>
      <c r="M29" s="39"/>
      <c r="N29" s="39">
        <v>834</v>
      </c>
      <c r="O29" s="43">
        <v>144</v>
      </c>
      <c r="P29" s="39">
        <v>170</v>
      </c>
      <c r="Q29" s="38">
        <v>1004</v>
      </c>
      <c r="R29" s="39"/>
      <c r="S29" s="39">
        <v>231</v>
      </c>
      <c r="T29" s="39"/>
      <c r="U29" s="39"/>
    </row>
    <row r="30" spans="1:21" x14ac:dyDescent="0.25">
      <c r="B30" s="54" t="s">
        <v>144</v>
      </c>
      <c r="C30" s="48"/>
      <c r="D30" s="39">
        <v>5050</v>
      </c>
      <c r="E30" s="43">
        <v>1100</v>
      </c>
      <c r="F30" s="39">
        <v>600</v>
      </c>
      <c r="G30" s="38">
        <v>5650</v>
      </c>
      <c r="H30" s="39"/>
      <c r="I30" s="40">
        <v>14.4</v>
      </c>
      <c r="J30" s="41">
        <v>5</v>
      </c>
      <c r="K30" s="40">
        <v>6.6</v>
      </c>
      <c r="L30" s="42">
        <v>20.9</v>
      </c>
      <c r="M30" s="39"/>
      <c r="N30" s="39">
        <v>908</v>
      </c>
      <c r="O30" s="43">
        <v>171</v>
      </c>
      <c r="P30" s="39">
        <v>221</v>
      </c>
      <c r="Q30" s="38">
        <v>1129</v>
      </c>
      <c r="R30" s="39"/>
      <c r="S30" s="39">
        <v>112</v>
      </c>
      <c r="T30" s="39"/>
      <c r="U30" s="39"/>
    </row>
    <row r="31" spans="1:21" x14ac:dyDescent="0.25">
      <c r="B31" s="54" t="s">
        <v>145</v>
      </c>
      <c r="C31" s="48"/>
      <c r="D31" s="39">
        <v>5790</v>
      </c>
      <c r="E31" s="43">
        <v>1200</v>
      </c>
      <c r="F31" s="39">
        <v>560</v>
      </c>
      <c r="G31" s="38">
        <v>6340</v>
      </c>
      <c r="H31" s="39"/>
      <c r="I31" s="40">
        <v>16.5</v>
      </c>
      <c r="J31" s="41">
        <v>5.7</v>
      </c>
      <c r="K31" s="40">
        <v>5.6</v>
      </c>
      <c r="L31" s="42">
        <v>22.1</v>
      </c>
      <c r="M31" s="39"/>
      <c r="N31" s="39">
        <v>1051</v>
      </c>
      <c r="O31" s="43">
        <v>192</v>
      </c>
      <c r="P31" s="39">
        <v>177</v>
      </c>
      <c r="Q31" s="38">
        <v>1229</v>
      </c>
      <c r="R31" s="39"/>
      <c r="S31" s="39">
        <v>114</v>
      </c>
      <c r="T31" s="39"/>
      <c r="U31" s="39"/>
    </row>
    <row r="32" spans="1:21" x14ac:dyDescent="0.25">
      <c r="B32" s="54" t="s">
        <v>146</v>
      </c>
      <c r="C32" s="48"/>
      <c r="D32" s="39">
        <v>4930</v>
      </c>
      <c r="E32" s="43">
        <v>980</v>
      </c>
      <c r="F32" s="39">
        <v>530</v>
      </c>
      <c r="G32" s="38">
        <v>5470</v>
      </c>
      <c r="H32" s="39"/>
      <c r="I32" s="40">
        <v>13.1</v>
      </c>
      <c r="J32" s="41">
        <v>4.5</v>
      </c>
      <c r="K32" s="40">
        <v>7.5</v>
      </c>
      <c r="L32" s="42">
        <v>20.6</v>
      </c>
      <c r="M32" s="39"/>
      <c r="N32" s="39">
        <v>890</v>
      </c>
      <c r="O32" s="43">
        <v>154</v>
      </c>
      <c r="P32" s="39">
        <v>261</v>
      </c>
      <c r="Q32" s="38">
        <v>1152</v>
      </c>
      <c r="R32" s="39"/>
      <c r="S32" s="39">
        <v>94</v>
      </c>
      <c r="T32" s="39"/>
      <c r="U32" s="39"/>
    </row>
    <row r="33" spans="2:21" x14ac:dyDescent="0.25">
      <c r="B33" s="54" t="s">
        <v>147</v>
      </c>
      <c r="C33" s="48"/>
      <c r="D33" s="39">
        <v>3590</v>
      </c>
      <c r="E33" s="43">
        <v>870</v>
      </c>
      <c r="F33" s="39">
        <v>440</v>
      </c>
      <c r="G33" s="38">
        <v>4030</v>
      </c>
      <c r="H33" s="39"/>
      <c r="I33" s="40">
        <v>10.1</v>
      </c>
      <c r="J33" s="41">
        <v>3.8</v>
      </c>
      <c r="K33" s="40">
        <v>6.9</v>
      </c>
      <c r="L33" s="42">
        <v>17</v>
      </c>
      <c r="M33" s="39"/>
      <c r="N33" s="39">
        <v>625</v>
      </c>
      <c r="O33" s="43">
        <v>131</v>
      </c>
      <c r="P33" s="39">
        <v>209</v>
      </c>
      <c r="Q33" s="38">
        <v>834</v>
      </c>
      <c r="R33" s="39"/>
      <c r="S33" s="39">
        <v>50</v>
      </c>
      <c r="T33" s="39"/>
      <c r="U33" s="39"/>
    </row>
    <row r="34" spans="2:21" x14ac:dyDescent="0.25">
      <c r="B34" s="54" t="s">
        <v>148</v>
      </c>
      <c r="C34" s="48"/>
      <c r="D34" s="39">
        <v>3860</v>
      </c>
      <c r="E34" s="43">
        <v>920</v>
      </c>
      <c r="F34" s="39">
        <v>460</v>
      </c>
      <c r="G34" s="38">
        <v>4320</v>
      </c>
      <c r="H34" s="39"/>
      <c r="I34" s="40">
        <v>9.8000000000000007</v>
      </c>
      <c r="J34" s="41">
        <v>3.8</v>
      </c>
      <c r="K34" s="40">
        <v>5.4</v>
      </c>
      <c r="L34" s="42">
        <v>15.2</v>
      </c>
      <c r="M34" s="39"/>
      <c r="N34" s="39">
        <v>659</v>
      </c>
      <c r="O34" s="43">
        <v>132</v>
      </c>
      <c r="P34" s="39">
        <v>161</v>
      </c>
      <c r="Q34" s="38">
        <v>820</v>
      </c>
      <c r="R34" s="39"/>
      <c r="S34" s="39">
        <v>127</v>
      </c>
      <c r="T34" s="39"/>
      <c r="U34" s="39"/>
    </row>
    <row r="35" spans="2:21" x14ac:dyDescent="0.25">
      <c r="B35" s="54" t="s">
        <v>149</v>
      </c>
      <c r="C35" s="48"/>
      <c r="D35" s="39">
        <v>4410</v>
      </c>
      <c r="E35" s="43">
        <v>1070</v>
      </c>
      <c r="F35" s="39">
        <v>670</v>
      </c>
      <c r="G35" s="38">
        <v>5080</v>
      </c>
      <c r="H35" s="39"/>
      <c r="I35" s="40">
        <v>11.3</v>
      </c>
      <c r="J35" s="41">
        <v>4.5</v>
      </c>
      <c r="K35" s="40">
        <v>8.1</v>
      </c>
      <c r="L35" s="42">
        <v>19.3</v>
      </c>
      <c r="M35" s="39"/>
      <c r="N35" s="39">
        <v>755</v>
      </c>
      <c r="O35" s="43">
        <v>158</v>
      </c>
      <c r="P35" s="39">
        <v>391</v>
      </c>
      <c r="Q35" s="38">
        <v>1146</v>
      </c>
      <c r="R35" s="39"/>
      <c r="S35" s="39">
        <v>151</v>
      </c>
      <c r="T35" s="39"/>
      <c r="U35" s="39"/>
    </row>
    <row r="36" spans="2:21" ht="26.4" customHeight="1" x14ac:dyDescent="0.25">
      <c r="B36" s="54" t="s">
        <v>150</v>
      </c>
      <c r="C36" s="48"/>
      <c r="D36" s="39">
        <v>4020</v>
      </c>
      <c r="E36" s="43">
        <v>950</v>
      </c>
      <c r="F36" s="39">
        <v>530</v>
      </c>
      <c r="G36" s="38">
        <v>4550</v>
      </c>
      <c r="H36" s="39"/>
      <c r="I36" s="40">
        <v>10.3</v>
      </c>
      <c r="J36" s="41">
        <v>3.9</v>
      </c>
      <c r="K36" s="40">
        <v>2.9</v>
      </c>
      <c r="L36" s="42">
        <v>13.2</v>
      </c>
      <c r="M36" s="39"/>
      <c r="N36" s="39">
        <v>739</v>
      </c>
      <c r="O36" s="43">
        <v>138</v>
      </c>
      <c r="P36" s="39">
        <v>133</v>
      </c>
      <c r="Q36" s="38">
        <v>872</v>
      </c>
      <c r="R36" s="39"/>
      <c r="S36" s="39">
        <v>63</v>
      </c>
      <c r="T36" s="39"/>
      <c r="U36" s="52"/>
    </row>
    <row r="37" spans="2:21" x14ac:dyDescent="0.25">
      <c r="B37" s="54" t="s">
        <v>151</v>
      </c>
      <c r="C37" s="48"/>
      <c r="D37" s="39">
        <v>4560</v>
      </c>
      <c r="E37" s="43">
        <v>1060</v>
      </c>
      <c r="F37" s="39">
        <v>530</v>
      </c>
      <c r="G37" s="38">
        <v>5090</v>
      </c>
      <c r="H37" s="39"/>
      <c r="I37" s="40">
        <v>11.9</v>
      </c>
      <c r="J37" s="41">
        <v>4.5999999999999996</v>
      </c>
      <c r="K37" s="40">
        <v>7.8</v>
      </c>
      <c r="L37" s="42">
        <v>19.600000000000001</v>
      </c>
      <c r="M37" s="39"/>
      <c r="N37" s="39">
        <v>795</v>
      </c>
      <c r="O37" s="43">
        <v>161</v>
      </c>
      <c r="P37" s="39">
        <v>128</v>
      </c>
      <c r="Q37" s="38">
        <v>922</v>
      </c>
      <c r="R37" s="39"/>
      <c r="S37" s="39">
        <v>272</v>
      </c>
      <c r="T37" s="39"/>
      <c r="U37" s="39"/>
    </row>
    <row r="38" spans="2:21" x14ac:dyDescent="0.25">
      <c r="B38" s="54" t="s">
        <v>152</v>
      </c>
      <c r="C38" s="48"/>
      <c r="D38" s="39">
        <v>4670</v>
      </c>
      <c r="E38" s="43">
        <v>1040</v>
      </c>
      <c r="F38" s="39">
        <v>470</v>
      </c>
      <c r="G38" s="38">
        <v>5130</v>
      </c>
      <c r="H38" s="39"/>
      <c r="I38" s="40">
        <v>12.9</v>
      </c>
      <c r="J38" s="41">
        <v>4.8</v>
      </c>
      <c r="K38" s="40">
        <v>3.5</v>
      </c>
      <c r="L38" s="42">
        <v>16.399999999999999</v>
      </c>
      <c r="M38" s="39"/>
      <c r="N38" s="39">
        <v>851</v>
      </c>
      <c r="O38" s="43">
        <v>168</v>
      </c>
      <c r="P38" s="39">
        <v>121</v>
      </c>
      <c r="Q38" s="38">
        <v>973</v>
      </c>
      <c r="R38" s="39"/>
      <c r="S38" s="39">
        <v>43</v>
      </c>
      <c r="T38" s="39"/>
      <c r="U38" s="51"/>
    </row>
    <row r="39" spans="2:21" x14ac:dyDescent="0.25">
      <c r="B39" s="54" t="s">
        <v>153</v>
      </c>
      <c r="C39" s="48"/>
      <c r="D39" s="39">
        <v>5020</v>
      </c>
      <c r="E39" s="43">
        <v>1170</v>
      </c>
      <c r="F39" s="39">
        <v>590</v>
      </c>
      <c r="G39" s="38">
        <v>5610</v>
      </c>
      <c r="H39" s="39"/>
      <c r="I39" s="40">
        <v>14.1</v>
      </c>
      <c r="J39" s="41">
        <v>5.4</v>
      </c>
      <c r="K39" s="40">
        <v>5</v>
      </c>
      <c r="L39" s="42">
        <v>19.100000000000001</v>
      </c>
      <c r="M39" s="39"/>
      <c r="N39" s="39">
        <v>904</v>
      </c>
      <c r="O39" s="43">
        <v>186</v>
      </c>
      <c r="P39" s="39">
        <v>194</v>
      </c>
      <c r="Q39" s="38">
        <v>1098</v>
      </c>
      <c r="R39" s="39"/>
      <c r="S39" s="39">
        <v>140</v>
      </c>
      <c r="T39" s="39"/>
      <c r="U39" s="39"/>
    </row>
    <row r="40" spans="2:21" x14ac:dyDescent="0.25">
      <c r="B40" s="54" t="s">
        <v>154</v>
      </c>
      <c r="C40" s="48"/>
      <c r="D40" s="39">
        <v>5270</v>
      </c>
      <c r="E40" s="43">
        <v>1170</v>
      </c>
      <c r="F40" s="39">
        <v>480</v>
      </c>
      <c r="G40" s="38">
        <v>5740</v>
      </c>
      <c r="H40" s="39"/>
      <c r="I40" s="40">
        <v>16.7</v>
      </c>
      <c r="J40" s="41">
        <v>5.7</v>
      </c>
      <c r="K40" s="40">
        <v>3.7</v>
      </c>
      <c r="L40" s="42">
        <v>20.399999999999999</v>
      </c>
      <c r="M40" s="39"/>
      <c r="N40" s="39">
        <v>992</v>
      </c>
      <c r="O40" s="43">
        <v>196</v>
      </c>
      <c r="P40" s="39">
        <v>177</v>
      </c>
      <c r="Q40" s="38">
        <v>1169</v>
      </c>
      <c r="R40" s="39"/>
      <c r="S40" s="39">
        <v>80</v>
      </c>
      <c r="T40" s="39"/>
      <c r="U40" s="39"/>
    </row>
    <row r="41" spans="2:21" x14ac:dyDescent="0.25">
      <c r="B41" s="54" t="s">
        <v>155</v>
      </c>
      <c r="C41" s="48"/>
      <c r="D41" s="39">
        <v>4640</v>
      </c>
      <c r="E41" s="43">
        <v>1090</v>
      </c>
      <c r="F41" s="39">
        <v>500</v>
      </c>
      <c r="G41" s="38">
        <v>5140</v>
      </c>
      <c r="H41" s="39"/>
      <c r="I41" s="40">
        <v>13.3</v>
      </c>
      <c r="J41" s="41">
        <v>5</v>
      </c>
      <c r="K41" s="40">
        <v>8.3000000000000007</v>
      </c>
      <c r="L41" s="42">
        <v>21.6</v>
      </c>
      <c r="M41" s="39"/>
      <c r="N41" s="39">
        <v>835</v>
      </c>
      <c r="O41" s="43">
        <v>174</v>
      </c>
      <c r="P41" s="39">
        <v>263</v>
      </c>
      <c r="Q41" s="38">
        <v>1097</v>
      </c>
      <c r="R41" s="39"/>
      <c r="S41" s="39">
        <v>203</v>
      </c>
      <c r="T41" s="39"/>
      <c r="U41" s="39"/>
    </row>
    <row r="42" spans="2:21" x14ac:dyDescent="0.25">
      <c r="B42" s="54" t="s">
        <v>156</v>
      </c>
      <c r="C42" s="48"/>
      <c r="D42" s="39">
        <v>5060</v>
      </c>
      <c r="E42" s="43">
        <v>1190</v>
      </c>
      <c r="F42" s="39">
        <v>530</v>
      </c>
      <c r="G42" s="38">
        <v>5590</v>
      </c>
      <c r="H42" s="39"/>
      <c r="I42" s="40">
        <v>15</v>
      </c>
      <c r="J42" s="41">
        <v>5.5</v>
      </c>
      <c r="K42" s="40">
        <v>4.5</v>
      </c>
      <c r="L42" s="42">
        <v>19.5</v>
      </c>
      <c r="M42" s="39"/>
      <c r="N42" s="39">
        <v>927</v>
      </c>
      <c r="O42" s="43">
        <v>192</v>
      </c>
      <c r="P42" s="39">
        <v>159</v>
      </c>
      <c r="Q42" s="38">
        <v>1086</v>
      </c>
      <c r="R42" s="39"/>
      <c r="S42" s="39">
        <v>126</v>
      </c>
      <c r="T42" s="39"/>
      <c r="U42" s="39"/>
    </row>
    <row r="43" spans="2:21" x14ac:dyDescent="0.25">
      <c r="B43" s="54" t="s">
        <v>157</v>
      </c>
      <c r="C43" s="48"/>
      <c r="D43" s="39">
        <v>5230</v>
      </c>
      <c r="E43" s="43">
        <v>1120</v>
      </c>
      <c r="F43" s="39">
        <v>470</v>
      </c>
      <c r="G43" s="38">
        <v>5700</v>
      </c>
      <c r="H43" s="39"/>
      <c r="I43" s="40">
        <v>16.2</v>
      </c>
      <c r="J43" s="41">
        <v>5.3</v>
      </c>
      <c r="K43" s="40">
        <v>6.4</v>
      </c>
      <c r="L43" s="42">
        <v>22.6</v>
      </c>
      <c r="M43" s="39"/>
      <c r="N43" s="39">
        <v>987</v>
      </c>
      <c r="O43" s="43">
        <v>185</v>
      </c>
      <c r="P43" s="39">
        <v>234</v>
      </c>
      <c r="Q43" s="38">
        <v>1221</v>
      </c>
      <c r="R43" s="39"/>
      <c r="S43" s="39">
        <v>66</v>
      </c>
      <c r="T43" s="39"/>
      <c r="U43" s="39"/>
    </row>
    <row r="44" spans="2:21" x14ac:dyDescent="0.25">
      <c r="B44" s="54" t="s">
        <v>158</v>
      </c>
      <c r="C44" s="48"/>
      <c r="D44" s="39">
        <v>4900</v>
      </c>
      <c r="E44" s="43">
        <v>1170</v>
      </c>
      <c r="F44" s="39">
        <v>520</v>
      </c>
      <c r="G44" s="38">
        <v>5420</v>
      </c>
      <c r="H44" s="39"/>
      <c r="I44" s="40">
        <v>14.5</v>
      </c>
      <c r="J44" s="41">
        <v>5.4</v>
      </c>
      <c r="K44" s="40">
        <v>9.4</v>
      </c>
      <c r="L44" s="42">
        <v>23.9</v>
      </c>
      <c r="M44" s="39"/>
      <c r="N44" s="39">
        <v>905</v>
      </c>
      <c r="O44" s="43">
        <v>189</v>
      </c>
      <c r="P44" s="39">
        <v>236</v>
      </c>
      <c r="Q44" s="38">
        <v>1142</v>
      </c>
      <c r="R44" s="39"/>
      <c r="S44" s="39">
        <v>153</v>
      </c>
      <c r="T44" s="39"/>
      <c r="U44" s="39"/>
    </row>
    <row r="45" spans="2:21" x14ac:dyDescent="0.25">
      <c r="B45" s="54" t="s">
        <v>159</v>
      </c>
      <c r="C45" s="48"/>
      <c r="D45" s="39">
        <v>3860</v>
      </c>
      <c r="E45" s="43">
        <v>1090</v>
      </c>
      <c r="F45" s="39">
        <v>530</v>
      </c>
      <c r="G45" s="38">
        <v>4390</v>
      </c>
      <c r="H45" s="39"/>
      <c r="I45" s="40">
        <v>12.3</v>
      </c>
      <c r="J45" s="41">
        <v>4.9000000000000004</v>
      </c>
      <c r="K45" s="40">
        <v>7.7</v>
      </c>
      <c r="L45" s="42">
        <v>19.899999999999999</v>
      </c>
      <c r="M45" s="39"/>
      <c r="N45" s="39">
        <v>687</v>
      </c>
      <c r="O45" s="43">
        <v>173</v>
      </c>
      <c r="P45" s="39">
        <v>190</v>
      </c>
      <c r="Q45" s="38">
        <v>878</v>
      </c>
      <c r="R45" s="39"/>
      <c r="S45" s="39">
        <v>107</v>
      </c>
      <c r="T45" s="39"/>
      <c r="U45" s="39"/>
    </row>
    <row r="46" spans="2:21" x14ac:dyDescent="0.25">
      <c r="B46" s="54" t="s">
        <v>160</v>
      </c>
      <c r="C46" s="48"/>
      <c r="D46" s="39">
        <v>3940</v>
      </c>
      <c r="E46" s="43">
        <v>1080</v>
      </c>
      <c r="F46" s="39">
        <v>440</v>
      </c>
      <c r="G46" s="38">
        <v>4380</v>
      </c>
      <c r="H46" s="39"/>
      <c r="I46" s="40">
        <v>12.2</v>
      </c>
      <c r="J46" s="41">
        <v>4.9000000000000004</v>
      </c>
      <c r="K46" s="40">
        <v>4</v>
      </c>
      <c r="L46" s="42">
        <v>16.2</v>
      </c>
      <c r="M46" s="39"/>
      <c r="N46" s="39">
        <v>706</v>
      </c>
      <c r="O46" s="43">
        <v>174</v>
      </c>
      <c r="P46" s="39">
        <v>128</v>
      </c>
      <c r="Q46" s="38">
        <v>834</v>
      </c>
      <c r="R46" s="39"/>
      <c r="S46" s="39">
        <v>78</v>
      </c>
      <c r="T46" s="39"/>
      <c r="U46" s="39"/>
    </row>
    <row r="47" spans="2:21" x14ac:dyDescent="0.25">
      <c r="B47" s="54" t="s">
        <v>161</v>
      </c>
      <c r="C47" s="48"/>
      <c r="D47" s="39">
        <v>4110</v>
      </c>
      <c r="E47" s="43">
        <v>1050</v>
      </c>
      <c r="F47" s="39">
        <v>560</v>
      </c>
      <c r="G47" s="38">
        <v>4670</v>
      </c>
      <c r="H47" s="39"/>
      <c r="I47" s="40">
        <v>12.6</v>
      </c>
      <c r="J47" s="41">
        <v>4.5999999999999996</v>
      </c>
      <c r="K47" s="40">
        <v>5.4</v>
      </c>
      <c r="L47" s="42">
        <v>18</v>
      </c>
      <c r="M47" s="39"/>
      <c r="N47" s="39">
        <v>760</v>
      </c>
      <c r="O47" s="43">
        <v>175</v>
      </c>
      <c r="P47" s="39">
        <v>146</v>
      </c>
      <c r="Q47" s="38">
        <v>905</v>
      </c>
      <c r="R47" s="39"/>
      <c r="S47" s="39">
        <v>108</v>
      </c>
      <c r="T47" s="39"/>
      <c r="U47" s="39"/>
    </row>
    <row r="48" spans="2:21" ht="26.25" customHeight="1" x14ac:dyDescent="0.25">
      <c r="B48" s="54" t="s">
        <v>162</v>
      </c>
      <c r="C48" s="48"/>
      <c r="D48" s="39">
        <v>1760</v>
      </c>
      <c r="E48" s="43">
        <v>450</v>
      </c>
      <c r="F48" s="39">
        <v>370</v>
      </c>
      <c r="G48" s="38">
        <v>2130</v>
      </c>
      <c r="H48" s="39"/>
      <c r="I48" s="40">
        <v>4.8</v>
      </c>
      <c r="J48" s="41">
        <v>2.1</v>
      </c>
      <c r="K48" s="40">
        <v>5.2</v>
      </c>
      <c r="L48" s="42">
        <v>10</v>
      </c>
      <c r="M48" s="39"/>
      <c r="N48" s="39">
        <v>289</v>
      </c>
      <c r="O48" s="43">
        <v>73</v>
      </c>
      <c r="P48" s="39">
        <v>130</v>
      </c>
      <c r="Q48" s="38">
        <v>420</v>
      </c>
      <c r="R48" s="39"/>
      <c r="S48" s="39">
        <v>34</v>
      </c>
      <c r="T48" s="39"/>
      <c r="U48" s="39"/>
    </row>
    <row r="49" spans="1:21" ht="12.75" customHeight="1" x14ac:dyDescent="0.25">
      <c r="B49" s="54" t="s">
        <v>163</v>
      </c>
      <c r="C49" s="48"/>
      <c r="D49" s="39">
        <v>1940</v>
      </c>
      <c r="E49" s="43">
        <v>450</v>
      </c>
      <c r="F49" s="39">
        <v>270</v>
      </c>
      <c r="G49" s="38">
        <v>2210</v>
      </c>
      <c r="H49" s="39"/>
      <c r="I49" s="40">
        <v>5.3</v>
      </c>
      <c r="J49" s="41">
        <v>2</v>
      </c>
      <c r="K49" s="40">
        <v>1.5</v>
      </c>
      <c r="L49" s="42">
        <v>6.8</v>
      </c>
      <c r="M49" s="39"/>
      <c r="N49" s="39">
        <v>331</v>
      </c>
      <c r="O49" s="43">
        <v>72</v>
      </c>
      <c r="P49" s="39">
        <v>68</v>
      </c>
      <c r="Q49" s="38">
        <v>400</v>
      </c>
      <c r="R49" s="39"/>
      <c r="S49" s="39">
        <v>24</v>
      </c>
      <c r="T49" s="39"/>
      <c r="U49" s="39"/>
    </row>
    <row r="50" spans="1:21" ht="12.75" customHeight="1" x14ac:dyDescent="0.25">
      <c r="B50" s="55" t="s">
        <v>164</v>
      </c>
      <c r="C50" s="48"/>
      <c r="D50" s="39">
        <v>2570</v>
      </c>
      <c r="E50" s="43">
        <v>610</v>
      </c>
      <c r="F50" s="39">
        <v>350</v>
      </c>
      <c r="G50" s="38">
        <v>2920</v>
      </c>
      <c r="H50" s="39"/>
      <c r="I50" s="40">
        <v>7.6</v>
      </c>
      <c r="J50" s="41">
        <v>2.7</v>
      </c>
      <c r="K50" s="40">
        <v>2.1</v>
      </c>
      <c r="L50" s="42">
        <v>9.8000000000000007</v>
      </c>
      <c r="M50" s="39"/>
      <c r="N50" s="39">
        <v>470</v>
      </c>
      <c r="O50" s="43">
        <v>97</v>
      </c>
      <c r="P50" s="39">
        <v>75</v>
      </c>
      <c r="Q50" s="38">
        <v>545</v>
      </c>
      <c r="R50" s="39"/>
      <c r="S50" s="39">
        <v>65</v>
      </c>
      <c r="T50" s="39"/>
      <c r="U50" s="39"/>
    </row>
    <row r="51" spans="1:21" ht="12.75" customHeight="1" x14ac:dyDescent="0.25">
      <c r="B51" s="55" t="s">
        <v>165</v>
      </c>
      <c r="C51" s="48"/>
      <c r="D51" s="39">
        <v>3030</v>
      </c>
      <c r="E51" s="43">
        <v>830</v>
      </c>
      <c r="F51" s="39">
        <v>440</v>
      </c>
      <c r="G51" s="38">
        <v>3470</v>
      </c>
      <c r="H51" s="39"/>
      <c r="I51" s="40">
        <v>9.4</v>
      </c>
      <c r="J51" s="41">
        <v>3.9</v>
      </c>
      <c r="K51" s="40">
        <v>3.4</v>
      </c>
      <c r="L51" s="42">
        <v>12.9</v>
      </c>
      <c r="M51" s="39"/>
      <c r="N51" s="39">
        <v>581</v>
      </c>
      <c r="O51" s="43">
        <v>142</v>
      </c>
      <c r="P51" s="39">
        <v>153</v>
      </c>
      <c r="Q51" s="38">
        <v>734</v>
      </c>
      <c r="R51" s="39"/>
      <c r="S51" s="39">
        <v>124</v>
      </c>
      <c r="T51" s="39"/>
      <c r="U51" s="56"/>
    </row>
    <row r="52" spans="1:21" ht="12.75" customHeight="1" x14ac:dyDescent="0.25">
      <c r="B52" s="54" t="s">
        <v>166</v>
      </c>
      <c r="C52" s="48"/>
      <c r="D52" s="39">
        <v>3230</v>
      </c>
      <c r="E52" s="43">
        <v>860</v>
      </c>
      <c r="F52" s="39">
        <v>330</v>
      </c>
      <c r="G52" s="38">
        <v>3560</v>
      </c>
      <c r="H52" s="39"/>
      <c r="I52" s="40">
        <v>9.5</v>
      </c>
      <c r="J52" s="41">
        <v>4.5999999999999996</v>
      </c>
      <c r="K52" s="40">
        <v>4.3</v>
      </c>
      <c r="L52" s="42">
        <v>13.8</v>
      </c>
      <c r="M52" s="39"/>
      <c r="N52" s="39">
        <v>632</v>
      </c>
      <c r="O52" s="43">
        <v>153</v>
      </c>
      <c r="P52" s="39">
        <v>202</v>
      </c>
      <c r="Q52" s="38">
        <v>834</v>
      </c>
      <c r="R52" s="39"/>
      <c r="S52" s="39">
        <v>76</v>
      </c>
      <c r="T52" s="39"/>
      <c r="U52" s="56"/>
    </row>
    <row r="53" spans="1:21" ht="12.75" customHeight="1" x14ac:dyDescent="0.25">
      <c r="B53" s="54" t="s">
        <v>167</v>
      </c>
      <c r="C53" s="48"/>
      <c r="D53" s="39">
        <v>3700</v>
      </c>
      <c r="E53" s="43">
        <v>980</v>
      </c>
      <c r="F53" s="39">
        <v>420</v>
      </c>
      <c r="G53" s="38">
        <v>4120</v>
      </c>
      <c r="H53" s="39"/>
      <c r="I53" s="40">
        <v>10.6</v>
      </c>
      <c r="J53" s="41">
        <v>5.3</v>
      </c>
      <c r="K53" s="40">
        <v>2.6</v>
      </c>
      <c r="L53" s="42">
        <v>13.2</v>
      </c>
      <c r="M53" s="39"/>
      <c r="N53" s="39">
        <v>705</v>
      </c>
      <c r="O53" s="43">
        <v>166</v>
      </c>
      <c r="P53" s="39">
        <v>110</v>
      </c>
      <c r="Q53" s="38">
        <v>815</v>
      </c>
      <c r="R53" s="39"/>
      <c r="S53" s="39">
        <v>55</v>
      </c>
      <c r="T53" s="39"/>
      <c r="U53" s="56"/>
    </row>
    <row r="54" spans="1:21" ht="12.75" customHeight="1" x14ac:dyDescent="0.25">
      <c r="B54" s="54" t="s">
        <v>168</v>
      </c>
      <c r="C54" s="48"/>
      <c r="D54" s="39">
        <v>5290</v>
      </c>
      <c r="E54" s="43">
        <v>1420</v>
      </c>
      <c r="F54" s="39">
        <v>530</v>
      </c>
      <c r="G54" s="38">
        <v>5820</v>
      </c>
      <c r="H54" s="39"/>
      <c r="I54" s="40">
        <v>16.899999999999999</v>
      </c>
      <c r="J54" s="41">
        <v>8</v>
      </c>
      <c r="K54" s="40">
        <v>5.8</v>
      </c>
      <c r="L54" s="42">
        <v>22.8</v>
      </c>
      <c r="M54" s="39"/>
      <c r="N54" s="39">
        <v>1061</v>
      </c>
      <c r="O54" s="43">
        <v>250</v>
      </c>
      <c r="P54" s="39">
        <v>177</v>
      </c>
      <c r="Q54" s="38">
        <v>1237</v>
      </c>
      <c r="R54" s="39"/>
      <c r="S54" s="39">
        <v>76</v>
      </c>
      <c r="T54" s="39"/>
      <c r="U54" s="56"/>
    </row>
    <row r="55" spans="1:21" ht="12.75" customHeight="1" x14ac:dyDescent="0.25">
      <c r="B55" s="54" t="s">
        <v>169</v>
      </c>
      <c r="C55" s="48"/>
      <c r="D55" s="39">
        <v>5290</v>
      </c>
      <c r="E55" s="43">
        <v>1330</v>
      </c>
      <c r="F55" s="39">
        <v>420</v>
      </c>
      <c r="G55" s="38">
        <v>5710</v>
      </c>
      <c r="H55" s="39"/>
      <c r="I55" s="40">
        <v>17.8</v>
      </c>
      <c r="J55" s="41">
        <v>7.8</v>
      </c>
      <c r="K55" s="40">
        <v>4.5999999999999996</v>
      </c>
      <c r="L55" s="42">
        <v>22.4</v>
      </c>
      <c r="M55" s="39"/>
      <c r="N55" s="39">
        <v>1089</v>
      </c>
      <c r="O55" s="43">
        <v>243</v>
      </c>
      <c r="P55" s="39">
        <v>139</v>
      </c>
      <c r="Q55" s="38">
        <v>1227</v>
      </c>
      <c r="R55" s="39"/>
      <c r="S55" s="39">
        <v>55</v>
      </c>
      <c r="T55" s="39"/>
      <c r="U55" s="56"/>
    </row>
    <row r="56" spans="1:21" ht="12.75" customHeight="1" x14ac:dyDescent="0.25">
      <c r="B56" s="54" t="s">
        <v>170</v>
      </c>
      <c r="C56" s="48"/>
      <c r="D56" s="39">
        <v>6170</v>
      </c>
      <c r="E56" s="43">
        <v>1580</v>
      </c>
      <c r="F56" s="39">
        <v>570</v>
      </c>
      <c r="G56" s="38">
        <v>6730</v>
      </c>
      <c r="H56" s="39"/>
      <c r="I56" s="40">
        <v>21.8</v>
      </c>
      <c r="J56" s="41">
        <v>10.3</v>
      </c>
      <c r="K56" s="40">
        <v>8.1999999999999993</v>
      </c>
      <c r="L56" s="42">
        <v>29.9</v>
      </c>
      <c r="M56" s="39"/>
      <c r="N56" s="39">
        <v>1306</v>
      </c>
      <c r="O56" s="43">
        <v>315</v>
      </c>
      <c r="P56" s="39">
        <v>237</v>
      </c>
      <c r="Q56" s="38">
        <v>1543</v>
      </c>
      <c r="R56" s="39"/>
      <c r="S56" s="39">
        <v>143</v>
      </c>
      <c r="T56" s="39"/>
      <c r="U56" s="56"/>
    </row>
    <row r="57" spans="1:21" ht="12.75" customHeight="1" x14ac:dyDescent="0.25">
      <c r="B57" s="54" t="s">
        <v>171</v>
      </c>
      <c r="C57" s="48"/>
      <c r="D57" s="39">
        <v>3760</v>
      </c>
      <c r="E57" s="43">
        <v>940</v>
      </c>
      <c r="F57" s="39">
        <v>350</v>
      </c>
      <c r="G57" s="38">
        <v>4110</v>
      </c>
      <c r="H57" s="39"/>
      <c r="I57" s="40">
        <v>14.7</v>
      </c>
      <c r="J57" s="41">
        <v>7</v>
      </c>
      <c r="K57" s="40">
        <v>3.1</v>
      </c>
      <c r="L57" s="42">
        <v>17.8</v>
      </c>
      <c r="M57" s="39"/>
      <c r="N57" s="39">
        <v>787</v>
      </c>
      <c r="O57" s="43">
        <v>169</v>
      </c>
      <c r="P57" s="39">
        <v>141</v>
      </c>
      <c r="Q57" s="38">
        <v>928</v>
      </c>
      <c r="R57" s="39"/>
      <c r="S57" s="39">
        <v>92</v>
      </c>
      <c r="T57" s="39"/>
      <c r="U57" s="56"/>
    </row>
    <row r="58" spans="1:21" ht="25.5" customHeight="1" x14ac:dyDescent="0.25">
      <c r="A58" s="54" t="s">
        <v>172</v>
      </c>
      <c r="B58" s="54"/>
      <c r="C58" s="48"/>
      <c r="D58" s="57"/>
      <c r="E58" s="43"/>
      <c r="F58" s="57"/>
      <c r="G58" s="58"/>
      <c r="H58" s="39"/>
      <c r="I58" s="51"/>
      <c r="J58" s="51"/>
      <c r="K58" s="57"/>
      <c r="L58" s="42"/>
      <c r="M58" s="39"/>
      <c r="N58" s="39"/>
      <c r="O58" s="43"/>
      <c r="P58" s="39"/>
      <c r="Q58" s="38"/>
      <c r="R58" s="39"/>
      <c r="S58" s="52"/>
      <c r="T58" s="39"/>
      <c r="U58" s="39"/>
    </row>
    <row r="59" spans="1:21" ht="12.75" customHeight="1" x14ac:dyDescent="0.25">
      <c r="B59" s="1" t="s">
        <v>173</v>
      </c>
      <c r="C59" s="48"/>
      <c r="D59" s="39" t="s">
        <v>106</v>
      </c>
      <c r="E59" s="39" t="s">
        <v>106</v>
      </c>
      <c r="F59" s="39" t="s">
        <v>106</v>
      </c>
      <c r="G59" s="38" t="s">
        <v>106</v>
      </c>
      <c r="H59" s="39"/>
      <c r="I59" s="40" t="s">
        <v>41</v>
      </c>
      <c r="J59" s="39" t="s">
        <v>41</v>
      </c>
      <c r="K59" s="40" t="s">
        <v>41</v>
      </c>
      <c r="L59" s="59">
        <v>0</v>
      </c>
      <c r="M59" s="39"/>
      <c r="N59" s="39" t="s">
        <v>106</v>
      </c>
      <c r="O59" s="39" t="s">
        <v>106</v>
      </c>
      <c r="P59" s="39" t="s">
        <v>106</v>
      </c>
      <c r="Q59" s="38" t="s">
        <v>106</v>
      </c>
      <c r="R59" s="39"/>
      <c r="S59" s="39" t="s">
        <v>106</v>
      </c>
      <c r="T59" s="39"/>
      <c r="U59" s="39"/>
    </row>
    <row r="60" spans="1:21" ht="13.5" customHeight="1" x14ac:dyDescent="0.25">
      <c r="B60" s="1" t="s">
        <v>174</v>
      </c>
      <c r="C60" s="48"/>
      <c r="D60" s="39" t="s">
        <v>106</v>
      </c>
      <c r="E60" s="39" t="s">
        <v>106</v>
      </c>
      <c r="F60" s="39" t="s">
        <v>106</v>
      </c>
      <c r="G60" s="38" t="s">
        <v>106</v>
      </c>
      <c r="H60" s="39"/>
      <c r="I60" s="40" t="s">
        <v>41</v>
      </c>
      <c r="J60" s="39" t="s">
        <v>41</v>
      </c>
      <c r="K60" s="40">
        <v>28.2</v>
      </c>
      <c r="L60" s="59">
        <v>28.2</v>
      </c>
      <c r="M60" s="39"/>
      <c r="N60" s="39" t="s">
        <v>106</v>
      </c>
      <c r="O60" s="39" t="s">
        <v>106</v>
      </c>
      <c r="P60" s="39" t="s">
        <v>106</v>
      </c>
      <c r="Q60" s="38" t="s">
        <v>106</v>
      </c>
      <c r="R60" s="39"/>
      <c r="S60" s="39" t="s">
        <v>106</v>
      </c>
      <c r="T60" s="39"/>
      <c r="U60" s="39"/>
    </row>
    <row r="61" spans="1:21" ht="25.5" customHeight="1" x14ac:dyDescent="0.25">
      <c r="A61" s="54" t="s">
        <v>175</v>
      </c>
      <c r="C61" s="48"/>
      <c r="D61" s="39"/>
      <c r="E61" s="43"/>
      <c r="F61" s="39"/>
      <c r="G61" s="38"/>
      <c r="H61" s="39"/>
      <c r="I61" s="40"/>
      <c r="J61" s="41"/>
      <c r="K61" s="40"/>
      <c r="L61" s="42"/>
      <c r="M61" s="39"/>
      <c r="N61" s="39"/>
      <c r="O61" s="43"/>
      <c r="P61" s="39"/>
      <c r="Q61" s="38"/>
      <c r="R61" s="39"/>
      <c r="S61" s="39"/>
      <c r="T61" s="39"/>
      <c r="U61" s="39"/>
    </row>
    <row r="62" spans="1:21" x14ac:dyDescent="0.25">
      <c r="A62" s="54"/>
      <c r="B62" s="1" t="s">
        <v>173</v>
      </c>
      <c r="C62" s="48"/>
      <c r="D62" s="39" t="s">
        <v>106</v>
      </c>
      <c r="E62" s="39" t="s">
        <v>106</v>
      </c>
      <c r="F62" s="39" t="s">
        <v>106</v>
      </c>
      <c r="G62" s="38" t="s">
        <v>106</v>
      </c>
      <c r="H62" s="39"/>
      <c r="I62" s="60" t="s">
        <v>106</v>
      </c>
      <c r="J62" s="60" t="s">
        <v>106</v>
      </c>
      <c r="K62" s="60" t="s">
        <v>106</v>
      </c>
      <c r="L62" s="61">
        <v>0</v>
      </c>
      <c r="M62" s="39"/>
      <c r="N62" s="39" t="s">
        <v>106</v>
      </c>
      <c r="O62" s="39" t="s">
        <v>106</v>
      </c>
      <c r="P62" s="39" t="s">
        <v>106</v>
      </c>
      <c r="Q62" s="38" t="s">
        <v>106</v>
      </c>
      <c r="R62" s="39"/>
      <c r="S62" s="39" t="s">
        <v>106</v>
      </c>
      <c r="T62" s="39"/>
      <c r="U62" s="39"/>
    </row>
    <row r="63" spans="1:21" x14ac:dyDescent="0.25">
      <c r="B63" s="1" t="s">
        <v>174</v>
      </c>
      <c r="C63" s="48"/>
      <c r="D63" s="39" t="s">
        <v>106</v>
      </c>
      <c r="E63" s="39" t="s">
        <v>106</v>
      </c>
      <c r="F63" s="39" t="s">
        <v>106</v>
      </c>
      <c r="G63" s="38" t="s">
        <v>106</v>
      </c>
      <c r="H63" s="39"/>
      <c r="I63" s="60" t="s">
        <v>106</v>
      </c>
      <c r="J63" s="60" t="s">
        <v>106</v>
      </c>
      <c r="K63" s="60" t="s">
        <v>106</v>
      </c>
      <c r="L63" s="61">
        <v>2</v>
      </c>
      <c r="M63" s="39"/>
      <c r="N63" s="39" t="s">
        <v>106</v>
      </c>
      <c r="O63" s="39" t="s">
        <v>106</v>
      </c>
      <c r="P63" s="39" t="s">
        <v>106</v>
      </c>
      <c r="Q63" s="38" t="s">
        <v>106</v>
      </c>
      <c r="R63" s="39"/>
      <c r="S63" s="39" t="s">
        <v>106</v>
      </c>
      <c r="T63" s="39"/>
      <c r="U63" s="39"/>
    </row>
    <row r="64" spans="1:21" ht="2.1" customHeight="1" x14ac:dyDescent="0.25">
      <c r="A64" s="62"/>
      <c r="B64" s="62"/>
      <c r="C64" s="62"/>
      <c r="D64" s="63"/>
      <c r="E64" s="63"/>
      <c r="F64" s="63"/>
      <c r="G64" s="64"/>
      <c r="H64" s="63"/>
      <c r="I64" s="65"/>
      <c r="J64" s="66"/>
      <c r="K64" s="65"/>
      <c r="L64" s="64"/>
      <c r="M64" s="63"/>
      <c r="N64" s="63"/>
      <c r="O64" s="63"/>
      <c r="P64" s="63"/>
      <c r="Q64" s="64"/>
      <c r="R64" s="63"/>
      <c r="S64" s="63"/>
      <c r="T64" s="63"/>
      <c r="U64" s="39"/>
    </row>
    <row r="65" spans="1:21" x14ac:dyDescent="0.25">
      <c r="A65" s="67"/>
      <c r="B65" s="67"/>
      <c r="C65" s="67"/>
      <c r="D65" s="39"/>
      <c r="E65" s="39"/>
      <c r="F65" s="39"/>
      <c r="G65" s="39"/>
      <c r="H65" s="39"/>
      <c r="I65" s="40"/>
      <c r="K65" s="40"/>
      <c r="L65" s="40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6" x14ac:dyDescent="0.25">
      <c r="A66" s="68">
        <v>1</v>
      </c>
      <c r="B66" s="1" t="s">
        <v>177</v>
      </c>
    </row>
    <row r="67" spans="1:21" ht="15.6" x14ac:dyDescent="0.25">
      <c r="A67" s="68">
        <v>2</v>
      </c>
      <c r="B67" s="1" t="s">
        <v>178</v>
      </c>
      <c r="I67" s="40"/>
    </row>
    <row r="68" spans="1:21" ht="39.6" customHeight="1" x14ac:dyDescent="0.25">
      <c r="A68" s="69">
        <v>3</v>
      </c>
      <c r="B68" s="185" t="s">
        <v>179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70"/>
      <c r="U68" s="70"/>
    </row>
    <row r="69" spans="1:21" ht="15.6" x14ac:dyDescent="0.25">
      <c r="A69" s="68">
        <v>4</v>
      </c>
      <c r="B69" s="1" t="s">
        <v>180</v>
      </c>
    </row>
    <row r="70" spans="1:21" ht="15.6" x14ac:dyDescent="0.25">
      <c r="A70" s="68">
        <v>5</v>
      </c>
      <c r="B70" s="1" t="s">
        <v>181</v>
      </c>
    </row>
    <row r="71" spans="1:21" ht="15.6" x14ac:dyDescent="0.25">
      <c r="A71" s="68">
        <v>6</v>
      </c>
      <c r="B71" s="1" t="s">
        <v>182</v>
      </c>
    </row>
    <row r="72" spans="1:21" ht="27" customHeight="1" x14ac:dyDescent="0.25">
      <c r="A72" s="71">
        <v>7</v>
      </c>
      <c r="B72" s="185" t="s">
        <v>183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</row>
    <row r="73" spans="1:21" x14ac:dyDescent="0.25">
      <c r="A73" s="7" t="s">
        <v>44</v>
      </c>
      <c r="B73" s="1" t="s">
        <v>184</v>
      </c>
    </row>
    <row r="74" spans="1:21" x14ac:dyDescent="0.25">
      <c r="A74" s="7" t="s">
        <v>45</v>
      </c>
      <c r="B74" s="1" t="s">
        <v>185</v>
      </c>
    </row>
    <row r="75" spans="1:21" x14ac:dyDescent="0.25">
      <c r="A75" s="1" t="s">
        <v>106</v>
      </c>
      <c r="B75" s="1" t="s">
        <v>186</v>
      </c>
    </row>
    <row r="76" spans="1:21" x14ac:dyDescent="0.25">
      <c r="A76" s="1" t="s">
        <v>41</v>
      </c>
      <c r="B76" s="1" t="s">
        <v>187</v>
      </c>
    </row>
    <row r="77" spans="1:21" x14ac:dyDescent="0.25">
      <c r="B77" s="4"/>
    </row>
  </sheetData>
  <mergeCells count="18">
    <mergeCell ref="A1:B1"/>
    <mergeCell ref="A2:S2"/>
    <mergeCell ref="B68:S68"/>
    <mergeCell ref="B72:S72"/>
    <mergeCell ref="D5:D6"/>
    <mergeCell ref="F5:F6"/>
    <mergeCell ref="G5:G6"/>
    <mergeCell ref="I5:I6"/>
    <mergeCell ref="K5:K6"/>
    <mergeCell ref="L5:L6"/>
    <mergeCell ref="N5:N6"/>
    <mergeCell ref="P5:P6"/>
    <mergeCell ref="A4:B6"/>
    <mergeCell ref="D4:G4"/>
    <mergeCell ref="I4:L4"/>
    <mergeCell ref="N4:S4"/>
    <mergeCell ref="Q5:Q6"/>
    <mergeCell ref="S5:S6"/>
  </mergeCells>
  <hyperlinks>
    <hyperlink ref="A1:B1" location="ContentsHead" display="ContentsHead" xr:uid="{E0AA8583-4BFE-4266-A508-FDB8D1679F8D}"/>
  </hyperlinks>
  <pageMargins left="0.7" right="0.7" top="0.75" bottom="0.75" header="0.3" footer="0.3"/>
  <pageSetup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F281-317E-49FD-B391-279D57EDCC4D}">
  <sheetPr codeName="Sheet5">
    <pageSetUpPr fitToPage="1"/>
  </sheetPr>
  <dimension ref="A1:L63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4.5546875" defaultRowHeight="13.2" x14ac:dyDescent="0.25"/>
  <cols>
    <col min="1" max="1" width="2.5546875" style="1" customWidth="1"/>
    <col min="2" max="2" width="24" style="1" customWidth="1"/>
    <col min="3" max="3" width="12.5546875" style="1" customWidth="1"/>
    <col min="4" max="4" width="18.109375" style="1" customWidth="1"/>
    <col min="5" max="5" width="12.44140625" style="1" customWidth="1"/>
    <col min="6" max="6" width="14.109375" style="1" customWidth="1"/>
    <col min="7" max="7" width="11.109375" style="1" bestFit="1" customWidth="1"/>
    <col min="8" max="8" width="4.5546875" style="1" customWidth="1"/>
    <col min="9" max="16384" width="14.5546875" style="1"/>
  </cols>
  <sheetData>
    <row r="1" spans="1:7" x14ac:dyDescent="0.25">
      <c r="A1" s="190" t="s">
        <v>54</v>
      </c>
      <c r="B1" s="190"/>
    </row>
    <row r="2" spans="1:7" x14ac:dyDescent="0.25">
      <c r="A2" s="191" t="s">
        <v>188</v>
      </c>
      <c r="B2" s="191"/>
      <c r="C2" s="191"/>
      <c r="D2" s="191"/>
      <c r="E2" s="191"/>
      <c r="F2" s="191"/>
      <c r="G2" s="191"/>
    </row>
    <row r="4" spans="1:7" ht="33.6" x14ac:dyDescent="0.55000000000000004">
      <c r="A4" s="188" t="s">
        <v>108</v>
      </c>
      <c r="B4" s="188"/>
      <c r="C4" s="188" t="s">
        <v>66</v>
      </c>
      <c r="D4" s="188"/>
      <c r="E4" s="31" t="s">
        <v>67</v>
      </c>
      <c r="F4" s="31" t="s">
        <v>68</v>
      </c>
      <c r="G4" s="76" t="s">
        <v>189</v>
      </c>
    </row>
    <row r="5" spans="1:7" ht="33.6" x14ac:dyDescent="0.55000000000000004">
      <c r="A5" s="186"/>
      <c r="B5" s="186"/>
      <c r="C5" s="34" t="s">
        <v>190</v>
      </c>
      <c r="D5" s="34" t="s">
        <v>191</v>
      </c>
      <c r="E5" s="34" t="s">
        <v>190</v>
      </c>
      <c r="F5" s="34" t="s">
        <v>190</v>
      </c>
      <c r="G5" s="77" t="s">
        <v>190</v>
      </c>
    </row>
    <row r="6" spans="1:7" x14ac:dyDescent="0.25">
      <c r="A6" s="10" t="s">
        <v>123</v>
      </c>
      <c r="B6" s="10"/>
      <c r="C6" s="39"/>
      <c r="D6" s="39"/>
      <c r="E6" s="39"/>
      <c r="F6" s="39"/>
      <c r="G6" s="38"/>
    </row>
    <row r="7" spans="1:7" x14ac:dyDescent="0.25">
      <c r="B7" s="47" t="s">
        <v>53</v>
      </c>
      <c r="C7" s="39">
        <v>56570</v>
      </c>
      <c r="D7" s="39">
        <v>11646</v>
      </c>
      <c r="E7" s="39">
        <v>2630</v>
      </c>
      <c r="F7" s="39">
        <v>2700</v>
      </c>
      <c r="G7" s="38">
        <v>61900</v>
      </c>
    </row>
    <row r="8" spans="1:7" x14ac:dyDescent="0.25">
      <c r="B8" s="47" t="s">
        <v>43</v>
      </c>
      <c r="C8" s="39">
        <v>55980</v>
      </c>
      <c r="D8" s="39">
        <v>11618</v>
      </c>
      <c r="E8" s="39">
        <v>2930</v>
      </c>
      <c r="F8" s="39">
        <v>2520</v>
      </c>
      <c r="G8" s="38">
        <v>61430</v>
      </c>
    </row>
    <row r="9" spans="1:7" x14ac:dyDescent="0.25">
      <c r="B9" s="47" t="s">
        <v>192</v>
      </c>
      <c r="C9" s="39">
        <v>37530</v>
      </c>
      <c r="D9" s="39">
        <v>8299</v>
      </c>
      <c r="E9" s="39">
        <v>1750</v>
      </c>
      <c r="F9" s="39">
        <v>1510</v>
      </c>
      <c r="G9" s="38">
        <v>40780</v>
      </c>
    </row>
    <row r="10" spans="1:7" ht="26.1" customHeight="1" x14ac:dyDescent="0.25">
      <c r="A10" s="10" t="s">
        <v>125</v>
      </c>
      <c r="B10" s="10"/>
      <c r="C10" s="39"/>
      <c r="D10" s="39"/>
      <c r="E10" s="39"/>
      <c r="F10" s="39"/>
      <c r="G10" s="38"/>
    </row>
    <row r="11" spans="1:7" s="10" customFormat="1" x14ac:dyDescent="0.25">
      <c r="A11" s="1"/>
      <c r="B11" s="47" t="s">
        <v>126</v>
      </c>
      <c r="C11" s="39">
        <v>13320</v>
      </c>
      <c r="D11" s="39">
        <v>2608</v>
      </c>
      <c r="E11" s="39">
        <v>650</v>
      </c>
      <c r="F11" s="39">
        <v>690</v>
      </c>
      <c r="G11" s="38">
        <v>14660</v>
      </c>
    </row>
    <row r="12" spans="1:7" x14ac:dyDescent="0.25">
      <c r="B12" s="47" t="s">
        <v>127</v>
      </c>
      <c r="C12" s="39">
        <v>15030</v>
      </c>
      <c r="D12" s="39">
        <v>3162</v>
      </c>
      <c r="E12" s="39">
        <v>610</v>
      </c>
      <c r="F12" s="39">
        <v>700</v>
      </c>
      <c r="G12" s="38">
        <v>16340</v>
      </c>
    </row>
    <row r="13" spans="1:7" x14ac:dyDescent="0.25">
      <c r="B13" s="47" t="s">
        <v>128</v>
      </c>
      <c r="C13" s="39">
        <v>16040</v>
      </c>
      <c r="D13" s="39">
        <v>3274</v>
      </c>
      <c r="E13" s="39">
        <v>710</v>
      </c>
      <c r="F13" s="39">
        <v>710</v>
      </c>
      <c r="G13" s="38">
        <v>17460</v>
      </c>
    </row>
    <row r="14" spans="1:7" ht="13.35" customHeight="1" x14ac:dyDescent="0.25">
      <c r="B14" s="47" t="s">
        <v>129</v>
      </c>
      <c r="C14" s="39">
        <v>12180</v>
      </c>
      <c r="D14" s="39">
        <v>2602</v>
      </c>
      <c r="E14" s="39">
        <v>660</v>
      </c>
      <c r="F14" s="39">
        <v>590</v>
      </c>
      <c r="G14" s="38">
        <v>13430</v>
      </c>
    </row>
    <row r="15" spans="1:7" ht="26.4" customHeight="1" x14ac:dyDescent="0.25">
      <c r="B15" s="47" t="s">
        <v>130</v>
      </c>
      <c r="C15" s="39">
        <v>13490</v>
      </c>
      <c r="D15" s="39">
        <v>2603</v>
      </c>
      <c r="E15" s="39">
        <v>690</v>
      </c>
      <c r="F15" s="39">
        <v>600</v>
      </c>
      <c r="G15" s="38">
        <v>14770</v>
      </c>
    </row>
    <row r="16" spans="1:7" x14ac:dyDescent="0.25">
      <c r="B16" s="47" t="s">
        <v>131</v>
      </c>
      <c r="C16" s="39">
        <v>15070</v>
      </c>
      <c r="D16" s="39">
        <v>3217</v>
      </c>
      <c r="E16" s="39">
        <v>790</v>
      </c>
      <c r="F16" s="39">
        <v>630</v>
      </c>
      <c r="G16" s="38">
        <v>16500</v>
      </c>
    </row>
    <row r="17" spans="1:7" x14ac:dyDescent="0.25">
      <c r="B17" s="47" t="s">
        <v>132</v>
      </c>
      <c r="C17" s="39">
        <v>15380</v>
      </c>
      <c r="D17" s="39">
        <v>3313</v>
      </c>
      <c r="E17" s="39">
        <v>680</v>
      </c>
      <c r="F17" s="39">
        <v>660</v>
      </c>
      <c r="G17" s="38">
        <v>16710</v>
      </c>
    </row>
    <row r="18" spans="1:7" x14ac:dyDescent="0.25">
      <c r="B18" s="47" t="s">
        <v>133</v>
      </c>
      <c r="C18" s="39">
        <v>12040</v>
      </c>
      <c r="D18" s="39">
        <v>2486</v>
      </c>
      <c r="E18" s="39">
        <v>770</v>
      </c>
      <c r="F18" s="39">
        <v>630</v>
      </c>
      <c r="G18" s="38">
        <v>13440</v>
      </c>
    </row>
    <row r="19" spans="1:7" ht="25.5" customHeight="1" x14ac:dyDescent="0.25">
      <c r="B19" s="47" t="s">
        <v>193</v>
      </c>
      <c r="C19" s="39">
        <v>6580</v>
      </c>
      <c r="D19" s="39">
        <v>1288</v>
      </c>
      <c r="E19" s="39">
        <v>390</v>
      </c>
      <c r="F19" s="39">
        <v>290</v>
      </c>
      <c r="G19" s="38">
        <v>7260</v>
      </c>
    </row>
    <row r="20" spans="1:7" ht="12.6" customHeight="1" x14ac:dyDescent="0.25">
      <c r="B20" s="47" t="s">
        <v>194</v>
      </c>
      <c r="C20" s="39">
        <v>10240</v>
      </c>
      <c r="D20" s="39">
        <v>2283</v>
      </c>
      <c r="E20" s="39">
        <v>500</v>
      </c>
      <c r="F20" s="39">
        <v>400</v>
      </c>
      <c r="G20" s="38">
        <v>11150</v>
      </c>
    </row>
    <row r="21" spans="1:7" ht="12.6" customHeight="1" x14ac:dyDescent="0.25">
      <c r="B21" s="47" t="s">
        <v>195</v>
      </c>
      <c r="C21" s="39">
        <v>16880</v>
      </c>
      <c r="D21" s="39">
        <v>3833</v>
      </c>
      <c r="E21" s="39">
        <v>730</v>
      </c>
      <c r="F21" s="39">
        <v>650</v>
      </c>
      <c r="G21" s="38">
        <v>18260</v>
      </c>
    </row>
    <row r="22" spans="1:7" ht="26.4" customHeight="1" x14ac:dyDescent="0.25">
      <c r="A22" s="10" t="s">
        <v>137</v>
      </c>
      <c r="B22" s="10"/>
      <c r="C22" s="39"/>
      <c r="D22" s="39"/>
      <c r="E22" s="39"/>
      <c r="F22" s="39"/>
      <c r="G22" s="38"/>
    </row>
    <row r="23" spans="1:7" x14ac:dyDescent="0.25">
      <c r="B23" s="54" t="s">
        <v>138</v>
      </c>
      <c r="C23" s="39">
        <v>3960</v>
      </c>
      <c r="D23" s="39">
        <v>784</v>
      </c>
      <c r="E23" s="39">
        <v>220</v>
      </c>
      <c r="F23" s="39">
        <v>210</v>
      </c>
      <c r="G23" s="38">
        <v>4390</v>
      </c>
    </row>
    <row r="24" spans="1:7" x14ac:dyDescent="0.25">
      <c r="B24" s="54" t="s">
        <v>139</v>
      </c>
      <c r="C24" s="39">
        <v>4380</v>
      </c>
      <c r="D24" s="39">
        <v>804</v>
      </c>
      <c r="E24" s="39">
        <v>200</v>
      </c>
      <c r="F24" s="39">
        <v>230</v>
      </c>
      <c r="G24" s="38">
        <v>4810</v>
      </c>
    </row>
    <row r="25" spans="1:7" x14ac:dyDescent="0.25">
      <c r="B25" s="54" t="s">
        <v>140</v>
      </c>
      <c r="C25" s="39">
        <v>4970</v>
      </c>
      <c r="D25" s="39">
        <v>1020</v>
      </c>
      <c r="E25" s="39">
        <v>240</v>
      </c>
      <c r="F25" s="39">
        <v>260</v>
      </c>
      <c r="G25" s="38">
        <v>5460</v>
      </c>
    </row>
    <row r="26" spans="1:7" x14ac:dyDescent="0.25">
      <c r="B26" s="54" t="s">
        <v>141</v>
      </c>
      <c r="C26" s="39">
        <v>4920</v>
      </c>
      <c r="D26" s="39">
        <v>1122</v>
      </c>
      <c r="E26" s="39">
        <v>190</v>
      </c>
      <c r="F26" s="39">
        <v>240</v>
      </c>
      <c r="G26" s="38">
        <v>5350</v>
      </c>
    </row>
    <row r="27" spans="1:7" s="10" customFormat="1" ht="12.6" customHeight="1" x14ac:dyDescent="0.25">
      <c r="A27" s="1"/>
      <c r="B27" s="54" t="s">
        <v>142</v>
      </c>
      <c r="C27" s="39">
        <v>5510</v>
      </c>
      <c r="D27" s="39">
        <v>1124</v>
      </c>
      <c r="E27" s="39">
        <v>210</v>
      </c>
      <c r="F27" s="39">
        <v>270</v>
      </c>
      <c r="G27" s="38">
        <v>5990</v>
      </c>
    </row>
    <row r="28" spans="1:7" x14ac:dyDescent="0.25">
      <c r="B28" s="54" t="s">
        <v>143</v>
      </c>
      <c r="C28" s="39">
        <v>4600</v>
      </c>
      <c r="D28" s="39">
        <v>916</v>
      </c>
      <c r="E28" s="39">
        <v>220</v>
      </c>
      <c r="F28" s="39">
        <v>190</v>
      </c>
      <c r="G28" s="38">
        <v>5010</v>
      </c>
    </row>
    <row r="29" spans="1:7" x14ac:dyDescent="0.25">
      <c r="B29" s="54" t="s">
        <v>144</v>
      </c>
      <c r="C29" s="39">
        <v>5180</v>
      </c>
      <c r="D29" s="39">
        <v>1073</v>
      </c>
      <c r="E29" s="39">
        <v>240</v>
      </c>
      <c r="F29" s="39">
        <v>230</v>
      </c>
      <c r="G29" s="38">
        <v>5650</v>
      </c>
    </row>
    <row r="30" spans="1:7" x14ac:dyDescent="0.25">
      <c r="B30" s="54" t="s">
        <v>145</v>
      </c>
      <c r="C30" s="39">
        <v>5850</v>
      </c>
      <c r="D30" s="39">
        <v>1167</v>
      </c>
      <c r="E30" s="39">
        <v>240</v>
      </c>
      <c r="F30" s="39">
        <v>250</v>
      </c>
      <c r="G30" s="38">
        <v>6340</v>
      </c>
    </row>
    <row r="31" spans="1:7" x14ac:dyDescent="0.25">
      <c r="B31" s="54" t="s">
        <v>146</v>
      </c>
      <c r="C31" s="39">
        <v>5010</v>
      </c>
      <c r="D31" s="39">
        <v>1035</v>
      </c>
      <c r="E31" s="39">
        <v>230</v>
      </c>
      <c r="F31" s="39">
        <v>230</v>
      </c>
      <c r="G31" s="38">
        <v>5470</v>
      </c>
    </row>
    <row r="32" spans="1:7" x14ac:dyDescent="0.25">
      <c r="B32" s="54" t="s">
        <v>147</v>
      </c>
      <c r="C32" s="39">
        <v>3660</v>
      </c>
      <c r="D32" s="39">
        <v>750</v>
      </c>
      <c r="E32" s="39">
        <v>180</v>
      </c>
      <c r="F32" s="39">
        <v>190</v>
      </c>
      <c r="G32" s="38">
        <v>4030</v>
      </c>
    </row>
    <row r="33" spans="2:7" x14ac:dyDescent="0.25">
      <c r="B33" s="54" t="s">
        <v>148</v>
      </c>
      <c r="C33" s="39">
        <v>3930</v>
      </c>
      <c r="D33" s="39">
        <v>765</v>
      </c>
      <c r="E33" s="39">
        <v>200</v>
      </c>
      <c r="F33" s="39">
        <v>200</v>
      </c>
      <c r="G33" s="38">
        <v>4320</v>
      </c>
    </row>
    <row r="34" spans="2:7" x14ac:dyDescent="0.25">
      <c r="B34" s="54" t="s">
        <v>149</v>
      </c>
      <c r="C34" s="39">
        <v>4590</v>
      </c>
      <c r="D34" s="39">
        <v>1086</v>
      </c>
      <c r="E34" s="39">
        <v>280</v>
      </c>
      <c r="F34" s="39">
        <v>210</v>
      </c>
      <c r="G34" s="38">
        <v>5080</v>
      </c>
    </row>
    <row r="35" spans="2:7" ht="26.4" customHeight="1" x14ac:dyDescent="0.25">
      <c r="B35" s="54" t="s">
        <v>150</v>
      </c>
      <c r="C35" s="39">
        <v>4170</v>
      </c>
      <c r="D35" s="39">
        <v>817</v>
      </c>
      <c r="E35" s="39">
        <v>200</v>
      </c>
      <c r="F35" s="39">
        <v>180</v>
      </c>
      <c r="G35" s="38">
        <v>4550</v>
      </c>
    </row>
    <row r="36" spans="2:7" x14ac:dyDescent="0.25">
      <c r="B36" s="54" t="s">
        <v>151</v>
      </c>
      <c r="C36" s="39">
        <v>4600</v>
      </c>
      <c r="D36" s="39">
        <v>859</v>
      </c>
      <c r="E36" s="39">
        <v>280</v>
      </c>
      <c r="F36" s="39">
        <v>210</v>
      </c>
      <c r="G36" s="38">
        <v>5090</v>
      </c>
    </row>
    <row r="37" spans="2:7" x14ac:dyDescent="0.25">
      <c r="B37" s="54" t="s">
        <v>152</v>
      </c>
      <c r="C37" s="39">
        <v>4720</v>
      </c>
      <c r="D37" s="39">
        <v>927</v>
      </c>
      <c r="E37" s="39">
        <v>210</v>
      </c>
      <c r="F37" s="39">
        <v>200</v>
      </c>
      <c r="G37" s="38">
        <v>5130</v>
      </c>
    </row>
    <row r="38" spans="2:7" x14ac:dyDescent="0.25">
      <c r="B38" s="54" t="s">
        <v>153</v>
      </c>
      <c r="C38" s="39">
        <v>5090</v>
      </c>
      <c r="D38" s="39">
        <v>1047</v>
      </c>
      <c r="E38" s="39">
        <v>290</v>
      </c>
      <c r="F38" s="39">
        <v>230</v>
      </c>
      <c r="G38" s="38">
        <v>5610</v>
      </c>
    </row>
    <row r="39" spans="2:7" x14ac:dyDescent="0.25">
      <c r="B39" s="54" t="s">
        <v>154</v>
      </c>
      <c r="C39" s="39">
        <v>5310</v>
      </c>
      <c r="D39" s="39">
        <v>1128</v>
      </c>
      <c r="E39" s="39">
        <v>240</v>
      </c>
      <c r="F39" s="39">
        <v>200</v>
      </c>
      <c r="G39" s="38">
        <v>5740</v>
      </c>
    </row>
    <row r="40" spans="2:7" x14ac:dyDescent="0.25">
      <c r="B40" s="54" t="s">
        <v>155</v>
      </c>
      <c r="C40" s="39">
        <v>4670</v>
      </c>
      <c r="D40" s="39">
        <v>1042</v>
      </c>
      <c r="E40" s="39">
        <v>270</v>
      </c>
      <c r="F40" s="39">
        <v>210</v>
      </c>
      <c r="G40" s="38">
        <v>5140</v>
      </c>
    </row>
    <row r="41" spans="2:7" x14ac:dyDescent="0.25">
      <c r="B41" s="54" t="s">
        <v>156</v>
      </c>
      <c r="C41" s="39">
        <v>5120</v>
      </c>
      <c r="D41" s="39">
        <v>1032</v>
      </c>
      <c r="E41" s="39">
        <v>240</v>
      </c>
      <c r="F41" s="39">
        <v>240</v>
      </c>
      <c r="G41" s="38">
        <v>5590</v>
      </c>
    </row>
    <row r="42" spans="2:7" x14ac:dyDescent="0.25">
      <c r="B42" s="54" t="s">
        <v>157</v>
      </c>
      <c r="C42" s="39">
        <v>5290</v>
      </c>
      <c r="D42" s="39">
        <v>1181</v>
      </c>
      <c r="E42" s="39">
        <v>190</v>
      </c>
      <c r="F42" s="39">
        <v>220</v>
      </c>
      <c r="G42" s="38">
        <v>5700</v>
      </c>
    </row>
    <row r="43" spans="2:7" x14ac:dyDescent="0.25">
      <c r="B43" s="54" t="s">
        <v>158</v>
      </c>
      <c r="C43" s="39">
        <v>4960</v>
      </c>
      <c r="D43" s="39">
        <v>1099</v>
      </c>
      <c r="E43" s="39">
        <v>250</v>
      </c>
      <c r="F43" s="39">
        <v>210</v>
      </c>
      <c r="G43" s="38">
        <v>5420</v>
      </c>
    </row>
    <row r="44" spans="2:7" x14ac:dyDescent="0.25">
      <c r="B44" s="54" t="s">
        <v>159</v>
      </c>
      <c r="C44" s="39">
        <v>3900</v>
      </c>
      <c r="D44" s="39">
        <v>828</v>
      </c>
      <c r="E44" s="39">
        <v>280</v>
      </c>
      <c r="F44" s="39">
        <v>220</v>
      </c>
      <c r="G44" s="38">
        <v>4390</v>
      </c>
    </row>
    <row r="45" spans="2:7" x14ac:dyDescent="0.25">
      <c r="B45" s="54" t="s">
        <v>160</v>
      </c>
      <c r="C45" s="39">
        <v>3950</v>
      </c>
      <c r="D45" s="39">
        <v>797</v>
      </c>
      <c r="E45" s="39">
        <v>210</v>
      </c>
      <c r="F45" s="39">
        <v>220</v>
      </c>
      <c r="G45" s="38">
        <v>4380</v>
      </c>
    </row>
    <row r="46" spans="2:7" x14ac:dyDescent="0.25">
      <c r="B46" s="54" t="s">
        <v>161</v>
      </c>
      <c r="C46" s="39">
        <v>4200</v>
      </c>
      <c r="D46" s="39">
        <v>861</v>
      </c>
      <c r="E46" s="39">
        <v>290</v>
      </c>
      <c r="F46" s="39">
        <v>190</v>
      </c>
      <c r="G46" s="38">
        <v>4670</v>
      </c>
    </row>
    <row r="47" spans="2:7" ht="26.25" customHeight="1" x14ac:dyDescent="0.25">
      <c r="B47" s="54" t="s">
        <v>196</v>
      </c>
      <c r="C47" s="39">
        <v>1890</v>
      </c>
      <c r="D47" s="39">
        <v>393</v>
      </c>
      <c r="E47" s="39">
        <v>160</v>
      </c>
      <c r="F47" s="39">
        <v>80</v>
      </c>
      <c r="G47" s="38">
        <v>2130</v>
      </c>
    </row>
    <row r="48" spans="2:7" x14ac:dyDescent="0.25">
      <c r="B48" s="54" t="s">
        <v>197</v>
      </c>
      <c r="C48" s="39">
        <v>2030</v>
      </c>
      <c r="D48" s="39">
        <v>376</v>
      </c>
      <c r="E48" s="39">
        <v>90</v>
      </c>
      <c r="F48" s="39">
        <v>90</v>
      </c>
      <c r="G48" s="38">
        <v>2210</v>
      </c>
    </row>
    <row r="49" spans="1:12" x14ac:dyDescent="0.25">
      <c r="B49" s="54" t="s">
        <v>198</v>
      </c>
      <c r="C49" s="39">
        <v>2670</v>
      </c>
      <c r="D49" s="39">
        <v>519</v>
      </c>
      <c r="E49" s="39">
        <v>140</v>
      </c>
      <c r="F49" s="39">
        <v>120</v>
      </c>
      <c r="G49" s="38">
        <v>2920</v>
      </c>
    </row>
    <row r="50" spans="1:12" x14ac:dyDescent="0.25">
      <c r="B50" s="54" t="s">
        <v>199</v>
      </c>
      <c r="C50" s="39">
        <v>3130</v>
      </c>
      <c r="D50" s="39">
        <v>695</v>
      </c>
      <c r="E50" s="39">
        <v>210</v>
      </c>
      <c r="F50" s="39">
        <v>140</v>
      </c>
      <c r="G50" s="38">
        <v>3470</v>
      </c>
    </row>
    <row r="51" spans="1:12" x14ac:dyDescent="0.25">
      <c r="B51" s="54" t="s">
        <v>200</v>
      </c>
      <c r="C51" s="39">
        <v>3290</v>
      </c>
      <c r="D51" s="39">
        <v>796</v>
      </c>
      <c r="E51" s="39">
        <v>130</v>
      </c>
      <c r="F51" s="39">
        <v>140</v>
      </c>
      <c r="G51" s="38">
        <v>3560</v>
      </c>
    </row>
    <row r="52" spans="1:12" x14ac:dyDescent="0.25">
      <c r="B52" s="54" t="s">
        <v>201</v>
      </c>
      <c r="C52" s="39">
        <v>3830</v>
      </c>
      <c r="D52" s="39">
        <v>791</v>
      </c>
      <c r="E52" s="39">
        <v>170</v>
      </c>
      <c r="F52" s="39">
        <v>130</v>
      </c>
      <c r="G52" s="38">
        <v>4120</v>
      </c>
    </row>
    <row r="53" spans="1:12" x14ac:dyDescent="0.25">
      <c r="B53" s="54" t="s">
        <v>202</v>
      </c>
      <c r="C53" s="39">
        <v>5360</v>
      </c>
      <c r="D53" s="39">
        <v>1188</v>
      </c>
      <c r="E53" s="39">
        <v>280</v>
      </c>
      <c r="F53" s="39">
        <v>190</v>
      </c>
      <c r="G53" s="38">
        <v>5820</v>
      </c>
    </row>
    <row r="54" spans="1:12" x14ac:dyDescent="0.25">
      <c r="B54" s="54" t="s">
        <v>203</v>
      </c>
      <c r="C54" s="39">
        <v>5260</v>
      </c>
      <c r="D54" s="39">
        <v>1179</v>
      </c>
      <c r="E54" s="39">
        <v>220</v>
      </c>
      <c r="F54" s="39">
        <v>230</v>
      </c>
      <c r="G54" s="38">
        <v>5710</v>
      </c>
    </row>
    <row r="55" spans="1:12" x14ac:dyDescent="0.25">
      <c r="B55" s="54" t="s">
        <v>204</v>
      </c>
      <c r="C55" s="39">
        <v>6260</v>
      </c>
      <c r="D55" s="39">
        <v>1466</v>
      </c>
      <c r="E55" s="39">
        <v>240</v>
      </c>
      <c r="F55" s="39">
        <v>240</v>
      </c>
      <c r="G55" s="38">
        <v>6730</v>
      </c>
    </row>
    <row r="56" spans="1:12" x14ac:dyDescent="0.25">
      <c r="B56" s="54" t="s">
        <v>205</v>
      </c>
      <c r="C56" s="39">
        <v>3820</v>
      </c>
      <c r="D56" s="39">
        <v>895</v>
      </c>
      <c r="E56" s="39">
        <v>120</v>
      </c>
      <c r="F56" s="39">
        <v>160</v>
      </c>
      <c r="G56" s="38">
        <v>4110</v>
      </c>
    </row>
    <row r="57" spans="1:12" ht="2.85" customHeight="1" x14ac:dyDescent="0.25">
      <c r="A57" s="62"/>
      <c r="B57" s="62"/>
      <c r="C57" s="62"/>
      <c r="D57" s="63"/>
      <c r="E57" s="63"/>
      <c r="F57" s="63"/>
      <c r="G57" s="64"/>
      <c r="H57" s="39"/>
      <c r="I57" s="39"/>
      <c r="J57" s="39"/>
      <c r="K57" s="39"/>
      <c r="L57" s="40"/>
    </row>
    <row r="58" spans="1:12" x14ac:dyDescent="0.25">
      <c r="A58" s="67"/>
      <c r="B58" s="67"/>
      <c r="C58" s="67"/>
      <c r="D58" s="39"/>
      <c r="E58" s="39"/>
      <c r="F58" s="39"/>
      <c r="G58" s="39"/>
      <c r="H58" s="39"/>
      <c r="I58" s="39"/>
      <c r="J58" s="39"/>
      <c r="K58" s="39"/>
      <c r="L58" s="40"/>
    </row>
    <row r="59" spans="1:12" ht="15.6" x14ac:dyDescent="0.25">
      <c r="A59" s="68">
        <v>1</v>
      </c>
      <c r="B59" s="185" t="s">
        <v>206</v>
      </c>
      <c r="C59" s="185"/>
      <c r="D59" s="185"/>
      <c r="E59" s="185"/>
      <c r="F59" s="185"/>
      <c r="G59" s="185"/>
    </row>
    <row r="60" spans="1:12" ht="26.25" customHeight="1" x14ac:dyDescent="0.25">
      <c r="A60" s="71">
        <v>2</v>
      </c>
      <c r="B60" s="185" t="s">
        <v>207</v>
      </c>
      <c r="C60" s="185"/>
      <c r="D60" s="185"/>
      <c r="E60" s="185"/>
      <c r="F60" s="185"/>
      <c r="G60" s="185"/>
    </row>
    <row r="61" spans="1:12" ht="54.75" customHeight="1" x14ac:dyDescent="0.25">
      <c r="A61" s="71">
        <v>2</v>
      </c>
      <c r="B61" s="185" t="s">
        <v>183</v>
      </c>
      <c r="C61" s="185"/>
      <c r="D61" s="185"/>
      <c r="E61" s="185"/>
      <c r="F61" s="185"/>
      <c r="G61" s="185"/>
    </row>
    <row r="62" spans="1:12" ht="25.35" customHeight="1" x14ac:dyDescent="0.25">
      <c r="A62" s="78" t="s">
        <v>50</v>
      </c>
      <c r="B62" s="185" t="s">
        <v>184</v>
      </c>
      <c r="C62" s="185"/>
      <c r="D62" s="185"/>
      <c r="E62" s="185"/>
      <c r="F62" s="185"/>
      <c r="G62" s="185"/>
    </row>
    <row r="63" spans="1:12" x14ac:dyDescent="0.25">
      <c r="A63" s="1" t="s">
        <v>45</v>
      </c>
      <c r="B63" s="1" t="s">
        <v>185</v>
      </c>
    </row>
  </sheetData>
  <mergeCells count="8">
    <mergeCell ref="B60:G60"/>
    <mergeCell ref="B61:G61"/>
    <mergeCell ref="B62:G62"/>
    <mergeCell ref="A1:B1"/>
    <mergeCell ref="A2:G2"/>
    <mergeCell ref="A4:B5"/>
    <mergeCell ref="C4:D4"/>
    <mergeCell ref="B59:G59"/>
  </mergeCells>
  <hyperlinks>
    <hyperlink ref="A1:B1" location="ContentsHead" display="ContentsHead" xr:uid="{3FE8D1FD-4688-415E-8B83-1A0A94CB150E}"/>
  </hyperlinks>
  <pageMargins left="0.7" right="0.7" top="0.75" bottom="0.75" header="0.3" footer="0.3"/>
  <pageSetup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2717-28F0-416A-9303-8B3C630855C6}">
  <sheetPr codeName="Sheet16">
    <pageSetUpPr fitToPage="1"/>
  </sheetPr>
  <dimension ref="A1:X70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4140625" defaultRowHeight="13.2" x14ac:dyDescent="0.3"/>
  <cols>
    <col min="1" max="1" width="2.5546875" style="28" customWidth="1"/>
    <col min="2" max="2" width="24.44140625" style="28" customWidth="1"/>
    <col min="3" max="3" width="12" style="28" bestFit="1" customWidth="1"/>
    <col min="4" max="7" width="9" style="28" customWidth="1"/>
    <col min="8" max="8" width="6.109375" style="28" customWidth="1"/>
    <col min="9" max="9" width="11.44140625" style="28" customWidth="1"/>
    <col min="10" max="10" width="12" style="28" bestFit="1" customWidth="1"/>
    <col min="11" max="13" width="10.5546875" style="28" bestFit="1" customWidth="1"/>
    <col min="14" max="14" width="9.109375" style="28" customWidth="1"/>
    <col min="15" max="15" width="9.5546875" style="28" bestFit="1" customWidth="1"/>
    <col min="16" max="16" width="13" style="28" customWidth="1"/>
    <col min="17" max="17" width="12.5546875" style="28" bestFit="1" customWidth="1"/>
    <col min="18" max="19" width="12.44140625" style="28" bestFit="1" customWidth="1"/>
    <col min="20" max="22" width="9.5546875" style="28" customWidth="1"/>
    <col min="23" max="23" width="13.109375" style="28" customWidth="1"/>
    <col min="24" max="16384" width="10.44140625" style="28"/>
  </cols>
  <sheetData>
    <row r="1" spans="1:24" x14ac:dyDescent="0.3">
      <c r="A1" s="190" t="s">
        <v>54</v>
      </c>
      <c r="B1" s="190"/>
    </row>
    <row r="2" spans="1:24" s="1" customFormat="1" x14ac:dyDescent="0.25">
      <c r="A2" s="191" t="s">
        <v>209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4" s="1" customFormat="1" x14ac:dyDescent="0.25">
      <c r="Q3" s="49"/>
      <c r="R3" s="49"/>
      <c r="S3" s="49"/>
      <c r="T3" s="49"/>
      <c r="U3" s="49"/>
      <c r="V3" s="49"/>
    </row>
    <row r="4" spans="1:24" s="1" customFormat="1" ht="16.8" x14ac:dyDescent="0.55000000000000004">
      <c r="A4" s="188" t="s">
        <v>108</v>
      </c>
      <c r="B4" s="188"/>
      <c r="C4" s="189" t="s">
        <v>210</v>
      </c>
      <c r="D4" s="189"/>
      <c r="E4" s="189"/>
      <c r="F4" s="189"/>
      <c r="G4" s="189"/>
      <c r="H4" s="189"/>
      <c r="I4" s="189"/>
      <c r="J4" s="189" t="s">
        <v>211</v>
      </c>
      <c r="K4" s="189"/>
      <c r="L4" s="189"/>
      <c r="M4" s="189"/>
      <c r="N4" s="189"/>
      <c r="O4" s="189"/>
      <c r="P4" s="189"/>
      <c r="Q4" s="189" t="s">
        <v>111</v>
      </c>
      <c r="R4" s="189"/>
      <c r="S4" s="189"/>
      <c r="T4" s="189"/>
      <c r="U4" s="189"/>
      <c r="V4" s="189"/>
      <c r="W4" s="189"/>
      <c r="X4" s="33"/>
    </row>
    <row r="5" spans="1:24" s="1" customFormat="1" ht="50.4" customHeight="1" x14ac:dyDescent="0.55000000000000004">
      <c r="A5" s="186"/>
      <c r="B5" s="186"/>
      <c r="C5" s="80" t="s">
        <v>69</v>
      </c>
      <c r="D5" s="34" t="s">
        <v>46</v>
      </c>
      <c r="E5" s="34" t="s">
        <v>47</v>
      </c>
      <c r="F5" s="34" t="s">
        <v>48</v>
      </c>
      <c r="G5" s="34" t="s">
        <v>49</v>
      </c>
      <c r="H5" s="80" t="s">
        <v>212</v>
      </c>
      <c r="I5" s="77" t="s">
        <v>213</v>
      </c>
      <c r="J5" s="80" t="s">
        <v>69</v>
      </c>
      <c r="K5" s="34" t="s">
        <v>46</v>
      </c>
      <c r="L5" s="34" t="s">
        <v>47</v>
      </c>
      <c r="M5" s="34" t="s">
        <v>48</v>
      </c>
      <c r="N5" s="34" t="s">
        <v>49</v>
      </c>
      <c r="O5" s="80" t="s">
        <v>212</v>
      </c>
      <c r="P5" s="77" t="s">
        <v>213</v>
      </c>
      <c r="Q5" s="80" t="s">
        <v>69</v>
      </c>
      <c r="R5" s="34" t="s">
        <v>46</v>
      </c>
      <c r="S5" s="34" t="s">
        <v>47</v>
      </c>
      <c r="T5" s="34" t="s">
        <v>48</v>
      </c>
      <c r="U5" s="34" t="s">
        <v>49</v>
      </c>
      <c r="V5" s="80" t="s">
        <v>212</v>
      </c>
      <c r="W5" s="77" t="s">
        <v>213</v>
      </c>
    </row>
    <row r="6" spans="1:24" s="81" customFormat="1" ht="14.1" customHeight="1" x14ac:dyDescent="0.25">
      <c r="A6" s="10" t="s">
        <v>123</v>
      </c>
      <c r="B6" s="10"/>
      <c r="C6" s="82"/>
      <c r="D6" s="82"/>
      <c r="E6" s="82"/>
      <c r="F6" s="82"/>
      <c r="G6" s="82"/>
      <c r="H6" s="82"/>
      <c r="I6" s="83"/>
      <c r="J6" s="84"/>
      <c r="K6" s="84"/>
      <c r="L6" s="84"/>
      <c r="M6" s="84"/>
      <c r="N6" s="84"/>
      <c r="O6" s="84"/>
      <c r="P6" s="85"/>
      <c r="W6" s="85"/>
    </row>
    <row r="7" spans="1:24" s="81" customFormat="1" ht="12.6" customHeight="1" x14ac:dyDescent="0.25">
      <c r="A7" s="1"/>
      <c r="B7" s="47" t="s">
        <v>53</v>
      </c>
      <c r="C7" s="49">
        <v>35600</v>
      </c>
      <c r="D7" s="49">
        <v>10170</v>
      </c>
      <c r="E7" s="49">
        <v>7690</v>
      </c>
      <c r="F7" s="49">
        <v>2090</v>
      </c>
      <c r="G7" s="49">
        <v>160</v>
      </c>
      <c r="H7" s="49">
        <v>10</v>
      </c>
      <c r="I7" s="86">
        <v>55730</v>
      </c>
      <c r="J7" s="87">
        <v>27.6</v>
      </c>
      <c r="K7" s="87">
        <v>21.3</v>
      </c>
      <c r="L7" s="87">
        <v>51.2</v>
      </c>
      <c r="M7" s="87">
        <v>39.200000000000003</v>
      </c>
      <c r="N7" s="87">
        <v>7.6</v>
      </c>
      <c r="O7" s="87">
        <v>1.1000000000000001</v>
      </c>
      <c r="P7" s="88">
        <v>148</v>
      </c>
      <c r="Q7" s="49">
        <v>4067</v>
      </c>
      <c r="R7" s="49">
        <v>2173</v>
      </c>
      <c r="S7" s="49">
        <v>2377</v>
      </c>
      <c r="T7" s="49">
        <v>1043</v>
      </c>
      <c r="U7" s="49">
        <v>144</v>
      </c>
      <c r="V7" s="49">
        <v>33</v>
      </c>
      <c r="W7" s="86">
        <v>9837</v>
      </c>
    </row>
    <row r="8" spans="1:24" s="81" customFormat="1" ht="12.6" customHeight="1" x14ac:dyDescent="0.25">
      <c r="A8" s="1"/>
      <c r="B8" s="47" t="s">
        <v>43</v>
      </c>
      <c r="C8" s="49">
        <v>34030</v>
      </c>
      <c r="D8" s="49">
        <v>10500</v>
      </c>
      <c r="E8" s="49">
        <v>8290</v>
      </c>
      <c r="F8" s="49">
        <v>2260</v>
      </c>
      <c r="G8" s="49">
        <v>190</v>
      </c>
      <c r="H8" s="49">
        <v>20</v>
      </c>
      <c r="I8" s="86">
        <v>55280</v>
      </c>
      <c r="J8" s="87">
        <v>28</v>
      </c>
      <c r="K8" s="87">
        <v>23.4</v>
      </c>
      <c r="L8" s="87">
        <v>55.5</v>
      </c>
      <c r="M8" s="87">
        <v>44.2</v>
      </c>
      <c r="N8" s="87">
        <v>9.6</v>
      </c>
      <c r="O8" s="87">
        <v>1.1000000000000001</v>
      </c>
      <c r="P8" s="88">
        <v>161.9</v>
      </c>
      <c r="Q8" s="49">
        <v>3923</v>
      </c>
      <c r="R8" s="49">
        <v>2238</v>
      </c>
      <c r="S8" s="49">
        <v>2557</v>
      </c>
      <c r="T8" s="49">
        <v>1133</v>
      </c>
      <c r="U8" s="49">
        <v>171</v>
      </c>
      <c r="V8" s="49">
        <v>66</v>
      </c>
      <c r="W8" s="86">
        <v>10088</v>
      </c>
    </row>
    <row r="9" spans="1:24" s="81" customFormat="1" ht="12.6" customHeight="1" x14ac:dyDescent="0.25">
      <c r="A9" s="1"/>
      <c r="B9" s="47" t="s">
        <v>214</v>
      </c>
      <c r="C9" s="49">
        <v>20610</v>
      </c>
      <c r="D9" s="49">
        <v>7430</v>
      </c>
      <c r="E9" s="49">
        <v>6490</v>
      </c>
      <c r="F9" s="49">
        <v>1990</v>
      </c>
      <c r="G9" s="49">
        <v>200</v>
      </c>
      <c r="H9" s="49">
        <v>10</v>
      </c>
      <c r="I9" s="86">
        <v>36730</v>
      </c>
      <c r="J9" s="87">
        <v>19.2</v>
      </c>
      <c r="K9" s="87">
        <v>11.2</v>
      </c>
      <c r="L9" s="87">
        <v>35.6</v>
      </c>
      <c r="M9" s="87">
        <v>39</v>
      </c>
      <c r="N9" s="87">
        <v>11.9</v>
      </c>
      <c r="O9" s="87">
        <v>1.6</v>
      </c>
      <c r="P9" s="88">
        <v>118.4</v>
      </c>
      <c r="Q9" s="49">
        <v>2388</v>
      </c>
      <c r="R9" s="49">
        <v>1596</v>
      </c>
      <c r="S9" s="49">
        <v>2017</v>
      </c>
      <c r="T9" s="49">
        <v>1019</v>
      </c>
      <c r="U9" s="49">
        <v>194</v>
      </c>
      <c r="V9" s="49">
        <v>39</v>
      </c>
      <c r="W9" s="86">
        <v>7252</v>
      </c>
    </row>
    <row r="10" spans="1:24" ht="26.4" customHeight="1" x14ac:dyDescent="0.25">
      <c r="A10" s="10" t="s">
        <v>125</v>
      </c>
      <c r="B10" s="10"/>
      <c r="C10" s="53"/>
      <c r="D10" s="53"/>
      <c r="E10" s="53"/>
      <c r="F10" s="53"/>
      <c r="G10" s="53"/>
      <c r="H10" s="53"/>
      <c r="I10" s="83"/>
      <c r="J10" s="53"/>
      <c r="K10" s="53"/>
      <c r="L10" s="53"/>
      <c r="M10" s="53"/>
      <c r="N10" s="53"/>
      <c r="O10" s="53"/>
      <c r="P10" s="83"/>
      <c r="W10" s="86"/>
    </row>
    <row r="11" spans="1:24" ht="12.6" customHeight="1" x14ac:dyDescent="0.25">
      <c r="A11" s="1"/>
      <c r="B11" s="47" t="s">
        <v>126</v>
      </c>
      <c r="C11" s="49">
        <v>8750</v>
      </c>
      <c r="D11" s="49">
        <v>2370</v>
      </c>
      <c r="E11" s="49">
        <v>1680</v>
      </c>
      <c r="F11" s="49">
        <v>420</v>
      </c>
      <c r="G11" s="49">
        <v>20</v>
      </c>
      <c r="H11" s="49" t="s">
        <v>176</v>
      </c>
      <c r="I11" s="86">
        <v>13240</v>
      </c>
      <c r="J11" s="87">
        <v>7</v>
      </c>
      <c r="K11" s="87">
        <v>4.9000000000000004</v>
      </c>
      <c r="L11" s="87">
        <v>10.8</v>
      </c>
      <c r="M11" s="87">
        <v>7.6</v>
      </c>
      <c r="N11" s="87">
        <v>0.9</v>
      </c>
      <c r="O11" s="87" t="s">
        <v>176</v>
      </c>
      <c r="P11" s="88">
        <v>31.6</v>
      </c>
      <c r="Q11" s="49">
        <v>996</v>
      </c>
      <c r="R11" s="49">
        <v>504</v>
      </c>
      <c r="S11" s="49">
        <v>517</v>
      </c>
      <c r="T11" s="49">
        <v>208</v>
      </c>
      <c r="U11" s="49">
        <v>21</v>
      </c>
      <c r="V11" s="49" t="s">
        <v>176</v>
      </c>
      <c r="W11" s="86">
        <v>2259</v>
      </c>
    </row>
    <row r="12" spans="1:24" s="81" customFormat="1" ht="12.6" customHeight="1" x14ac:dyDescent="0.25">
      <c r="A12" s="1"/>
      <c r="B12" s="47" t="s">
        <v>127</v>
      </c>
      <c r="C12" s="49">
        <v>9210</v>
      </c>
      <c r="D12" s="49">
        <v>2800</v>
      </c>
      <c r="E12" s="49">
        <v>2170</v>
      </c>
      <c r="F12" s="49">
        <v>630</v>
      </c>
      <c r="G12" s="49">
        <v>40</v>
      </c>
      <c r="H12" s="49" t="s">
        <v>176</v>
      </c>
      <c r="I12" s="86">
        <v>14850</v>
      </c>
      <c r="J12" s="87">
        <v>6.9</v>
      </c>
      <c r="K12" s="87">
        <v>5.9</v>
      </c>
      <c r="L12" s="87">
        <v>14.4</v>
      </c>
      <c r="M12" s="87">
        <v>11.9</v>
      </c>
      <c r="N12" s="87">
        <v>2.2000000000000002</v>
      </c>
      <c r="O12" s="87" t="s">
        <v>176</v>
      </c>
      <c r="P12" s="88">
        <v>41.3</v>
      </c>
      <c r="Q12" s="49">
        <v>1059</v>
      </c>
      <c r="R12" s="49">
        <v>598</v>
      </c>
      <c r="S12" s="49">
        <v>671</v>
      </c>
      <c r="T12" s="49">
        <v>318</v>
      </c>
      <c r="U12" s="49">
        <v>39</v>
      </c>
      <c r="V12" s="49" t="s">
        <v>176</v>
      </c>
      <c r="W12" s="86">
        <v>2689</v>
      </c>
    </row>
    <row r="13" spans="1:24" s="81" customFormat="1" ht="12.6" customHeight="1" x14ac:dyDescent="0.25">
      <c r="A13" s="1"/>
      <c r="B13" s="47" t="s">
        <v>128</v>
      </c>
      <c r="C13" s="49">
        <v>9850</v>
      </c>
      <c r="D13" s="49">
        <v>2960</v>
      </c>
      <c r="E13" s="49">
        <v>2280</v>
      </c>
      <c r="F13" s="49">
        <v>620</v>
      </c>
      <c r="G13" s="49">
        <v>60</v>
      </c>
      <c r="H13" s="49">
        <v>10</v>
      </c>
      <c r="I13" s="86">
        <v>15770</v>
      </c>
      <c r="J13" s="87">
        <v>7.4</v>
      </c>
      <c r="K13" s="87">
        <v>6</v>
      </c>
      <c r="L13" s="87">
        <v>15.2</v>
      </c>
      <c r="M13" s="87">
        <v>11.9</v>
      </c>
      <c r="N13" s="87">
        <v>2.7</v>
      </c>
      <c r="O13" s="87">
        <v>0.7</v>
      </c>
      <c r="P13" s="88">
        <v>44</v>
      </c>
      <c r="Q13" s="49">
        <v>1142</v>
      </c>
      <c r="R13" s="49">
        <v>633</v>
      </c>
      <c r="S13" s="49">
        <v>704</v>
      </c>
      <c r="T13" s="49">
        <v>306</v>
      </c>
      <c r="U13" s="49">
        <v>50</v>
      </c>
      <c r="V13" s="49">
        <v>14</v>
      </c>
      <c r="W13" s="86">
        <v>2850</v>
      </c>
    </row>
    <row r="14" spans="1:24" s="81" customFormat="1" ht="12.6" customHeight="1" x14ac:dyDescent="0.25">
      <c r="A14" s="1"/>
      <c r="B14" s="47" t="s">
        <v>129</v>
      </c>
      <c r="C14" s="49">
        <v>7790</v>
      </c>
      <c r="D14" s="49">
        <v>2050</v>
      </c>
      <c r="E14" s="49">
        <v>1570</v>
      </c>
      <c r="F14" s="49">
        <v>420</v>
      </c>
      <c r="G14" s="49">
        <v>40</v>
      </c>
      <c r="H14" s="49" t="s">
        <v>176</v>
      </c>
      <c r="I14" s="86">
        <v>11860</v>
      </c>
      <c r="J14" s="87">
        <v>6.3</v>
      </c>
      <c r="K14" s="87">
        <v>4.5</v>
      </c>
      <c r="L14" s="87">
        <v>10.7</v>
      </c>
      <c r="M14" s="87">
        <v>7.8</v>
      </c>
      <c r="N14" s="87">
        <v>1.9</v>
      </c>
      <c r="O14" s="87" t="s">
        <v>176</v>
      </c>
      <c r="P14" s="88">
        <v>31.1</v>
      </c>
      <c r="Q14" s="49">
        <v>870</v>
      </c>
      <c r="R14" s="49">
        <v>438</v>
      </c>
      <c r="S14" s="49">
        <v>485</v>
      </c>
      <c r="T14" s="49">
        <v>210</v>
      </c>
      <c r="U14" s="49">
        <v>34</v>
      </c>
      <c r="V14" s="49" t="s">
        <v>176</v>
      </c>
      <c r="W14" s="86">
        <v>2038</v>
      </c>
    </row>
    <row r="15" spans="1:24" s="81" customFormat="1" ht="25.35" customHeight="1" x14ac:dyDescent="0.25">
      <c r="A15" s="1"/>
      <c r="B15" s="47" t="s">
        <v>130</v>
      </c>
      <c r="C15" s="49">
        <v>8350</v>
      </c>
      <c r="D15" s="49">
        <v>2440</v>
      </c>
      <c r="E15" s="49">
        <v>1950</v>
      </c>
      <c r="F15" s="49">
        <v>460</v>
      </c>
      <c r="G15" s="49">
        <v>30</v>
      </c>
      <c r="H15" s="49">
        <v>10</v>
      </c>
      <c r="I15" s="86">
        <v>13250</v>
      </c>
      <c r="J15" s="87">
        <v>6.7</v>
      </c>
      <c r="K15" s="87">
        <v>5.2</v>
      </c>
      <c r="L15" s="87">
        <v>12.7</v>
      </c>
      <c r="M15" s="87">
        <v>8.6</v>
      </c>
      <c r="N15" s="87">
        <v>1.7</v>
      </c>
      <c r="O15" s="87" t="s">
        <v>176</v>
      </c>
      <c r="P15" s="88">
        <v>35</v>
      </c>
      <c r="Q15" s="49">
        <v>959</v>
      </c>
      <c r="R15" s="49">
        <v>521</v>
      </c>
      <c r="S15" s="49">
        <v>600</v>
      </c>
      <c r="T15" s="49">
        <v>231</v>
      </c>
      <c r="U15" s="49">
        <v>32</v>
      </c>
      <c r="V15" s="49">
        <v>43</v>
      </c>
      <c r="W15" s="86">
        <v>2385</v>
      </c>
    </row>
    <row r="16" spans="1:24" s="81" customFormat="1" ht="12.6" customHeight="1" x14ac:dyDescent="0.25">
      <c r="A16" s="1"/>
      <c r="B16" s="47" t="s">
        <v>131</v>
      </c>
      <c r="C16" s="49">
        <v>9170</v>
      </c>
      <c r="D16" s="49">
        <v>2900</v>
      </c>
      <c r="E16" s="49">
        <v>2190</v>
      </c>
      <c r="F16" s="49">
        <v>630</v>
      </c>
      <c r="G16" s="49">
        <v>50</v>
      </c>
      <c r="H16" s="49" t="s">
        <v>176</v>
      </c>
      <c r="I16" s="86">
        <v>14930</v>
      </c>
      <c r="J16" s="87">
        <v>7.4</v>
      </c>
      <c r="K16" s="87">
        <v>6.4</v>
      </c>
      <c r="L16" s="87">
        <v>14.8</v>
      </c>
      <c r="M16" s="87">
        <v>12.6</v>
      </c>
      <c r="N16" s="87">
        <v>2.6</v>
      </c>
      <c r="O16" s="87" t="s">
        <v>176</v>
      </c>
      <c r="P16" s="88">
        <v>44.1</v>
      </c>
      <c r="Q16" s="49">
        <v>1072</v>
      </c>
      <c r="R16" s="49">
        <v>616</v>
      </c>
      <c r="S16" s="49">
        <v>677</v>
      </c>
      <c r="T16" s="49">
        <v>317</v>
      </c>
      <c r="U16" s="49">
        <v>46</v>
      </c>
      <c r="V16" s="49" t="s">
        <v>176</v>
      </c>
      <c r="W16" s="86">
        <v>2731</v>
      </c>
    </row>
    <row r="17" spans="1:23" s="81" customFormat="1" ht="12.6" customHeight="1" x14ac:dyDescent="0.25">
      <c r="A17" s="1"/>
      <c r="B17" s="47" t="s">
        <v>132</v>
      </c>
      <c r="C17" s="49">
        <v>9080</v>
      </c>
      <c r="D17" s="49">
        <v>2990</v>
      </c>
      <c r="E17" s="49">
        <v>2430</v>
      </c>
      <c r="F17" s="49">
        <v>640</v>
      </c>
      <c r="G17" s="49">
        <v>50</v>
      </c>
      <c r="H17" s="49" t="s">
        <v>176</v>
      </c>
      <c r="I17" s="86">
        <v>15190</v>
      </c>
      <c r="J17" s="87">
        <v>7.3</v>
      </c>
      <c r="K17" s="87">
        <v>6.6</v>
      </c>
      <c r="L17" s="87">
        <v>16.2</v>
      </c>
      <c r="M17" s="87">
        <v>12.6</v>
      </c>
      <c r="N17" s="87">
        <v>2.8</v>
      </c>
      <c r="O17" s="87" t="s">
        <v>176</v>
      </c>
      <c r="P17" s="88">
        <v>45.6</v>
      </c>
      <c r="Q17" s="49">
        <v>1054</v>
      </c>
      <c r="R17" s="49">
        <v>638</v>
      </c>
      <c r="S17" s="49">
        <v>749</v>
      </c>
      <c r="T17" s="49">
        <v>322</v>
      </c>
      <c r="U17" s="49">
        <v>48</v>
      </c>
      <c r="V17" s="49" t="s">
        <v>176</v>
      </c>
      <c r="W17" s="86">
        <v>2819</v>
      </c>
    </row>
    <row r="18" spans="1:23" s="81" customFormat="1" ht="12.6" customHeight="1" x14ac:dyDescent="0.25">
      <c r="A18" s="1"/>
      <c r="B18" s="47" t="s">
        <v>133</v>
      </c>
      <c r="C18" s="49">
        <v>7440</v>
      </c>
      <c r="D18" s="49">
        <v>2170</v>
      </c>
      <c r="E18" s="49">
        <v>1720</v>
      </c>
      <c r="F18" s="49">
        <v>520</v>
      </c>
      <c r="G18" s="49">
        <v>50</v>
      </c>
      <c r="H18" s="49">
        <v>10</v>
      </c>
      <c r="I18" s="86">
        <v>11910</v>
      </c>
      <c r="J18" s="87">
        <v>6.6</v>
      </c>
      <c r="K18" s="87">
        <v>5.0999999999999996</v>
      </c>
      <c r="L18" s="87">
        <v>11.8</v>
      </c>
      <c r="M18" s="87">
        <v>10.4</v>
      </c>
      <c r="N18" s="87">
        <v>2.7</v>
      </c>
      <c r="O18" s="87">
        <v>0.4</v>
      </c>
      <c r="P18" s="88">
        <v>37.1</v>
      </c>
      <c r="Q18" s="49">
        <v>839</v>
      </c>
      <c r="R18" s="49">
        <v>464</v>
      </c>
      <c r="S18" s="49">
        <v>531</v>
      </c>
      <c r="T18" s="49">
        <v>263</v>
      </c>
      <c r="U18" s="49">
        <v>45</v>
      </c>
      <c r="V18" s="49">
        <v>12</v>
      </c>
      <c r="W18" s="86">
        <v>2153</v>
      </c>
    </row>
    <row r="19" spans="1:23" s="81" customFormat="1" ht="25.5" customHeight="1" x14ac:dyDescent="0.25">
      <c r="A19" s="1"/>
      <c r="B19" s="47" t="s">
        <v>215</v>
      </c>
      <c r="C19" s="49">
        <v>4020</v>
      </c>
      <c r="D19" s="49">
        <v>1210</v>
      </c>
      <c r="E19" s="49">
        <v>790</v>
      </c>
      <c r="F19" s="49">
        <v>230</v>
      </c>
      <c r="G19" s="49">
        <v>30</v>
      </c>
      <c r="H19" s="49" t="s">
        <v>176</v>
      </c>
      <c r="I19" s="86">
        <v>6270</v>
      </c>
      <c r="J19" s="87">
        <v>3.1</v>
      </c>
      <c r="K19" s="87">
        <v>2.6</v>
      </c>
      <c r="L19" s="87">
        <v>5.3</v>
      </c>
      <c r="M19" s="87">
        <v>4.4000000000000004</v>
      </c>
      <c r="N19" s="87">
        <v>1.7</v>
      </c>
      <c r="O19" s="87" t="s">
        <v>176</v>
      </c>
      <c r="P19" s="88">
        <v>17.7</v>
      </c>
      <c r="Q19" s="49">
        <v>445</v>
      </c>
      <c r="R19" s="49">
        <v>258</v>
      </c>
      <c r="S19" s="49">
        <v>242</v>
      </c>
      <c r="T19" s="49">
        <v>114</v>
      </c>
      <c r="U19" s="49">
        <v>26</v>
      </c>
      <c r="V19" s="49" t="s">
        <v>176</v>
      </c>
      <c r="W19" s="86">
        <v>1090</v>
      </c>
    </row>
    <row r="20" spans="1:23" s="81" customFormat="1" ht="12.6" customHeight="1" x14ac:dyDescent="0.25">
      <c r="A20" s="1"/>
      <c r="B20" s="47" t="s">
        <v>216</v>
      </c>
      <c r="C20" s="49">
        <v>5760</v>
      </c>
      <c r="D20" s="49">
        <v>1970</v>
      </c>
      <c r="E20" s="49">
        <v>1680</v>
      </c>
      <c r="F20" s="49">
        <v>490</v>
      </c>
      <c r="G20" s="49">
        <v>40</v>
      </c>
      <c r="H20" s="49" t="s">
        <v>176</v>
      </c>
      <c r="I20" s="86">
        <v>9950</v>
      </c>
      <c r="J20" s="87">
        <v>5.4</v>
      </c>
      <c r="K20" s="87">
        <v>2.9</v>
      </c>
      <c r="L20" s="87">
        <v>9</v>
      </c>
      <c r="M20" s="87">
        <v>9.6</v>
      </c>
      <c r="N20" s="87">
        <v>2.5</v>
      </c>
      <c r="O20" s="87" t="s">
        <v>176</v>
      </c>
      <c r="P20" s="88">
        <v>29.6</v>
      </c>
      <c r="Q20" s="49">
        <v>669</v>
      </c>
      <c r="R20" s="49">
        <v>422</v>
      </c>
      <c r="S20" s="49">
        <v>521</v>
      </c>
      <c r="T20" s="49">
        <v>254</v>
      </c>
      <c r="U20" s="49">
        <v>42</v>
      </c>
      <c r="V20" s="49" t="s">
        <v>176</v>
      </c>
      <c r="W20" s="86">
        <v>1918</v>
      </c>
    </row>
    <row r="21" spans="1:23" s="81" customFormat="1" ht="12.6" customHeight="1" x14ac:dyDescent="0.25">
      <c r="A21" s="1"/>
      <c r="B21" s="47" t="s">
        <v>217</v>
      </c>
      <c r="C21" s="49">
        <v>8830</v>
      </c>
      <c r="D21" s="49">
        <v>3520</v>
      </c>
      <c r="E21" s="49">
        <v>3270</v>
      </c>
      <c r="F21" s="49">
        <v>1010</v>
      </c>
      <c r="G21" s="49">
        <v>110</v>
      </c>
      <c r="H21" s="49">
        <v>10</v>
      </c>
      <c r="I21" s="86">
        <v>16750</v>
      </c>
      <c r="J21" s="87">
        <v>8.3000000000000007</v>
      </c>
      <c r="K21" s="87">
        <v>4.5</v>
      </c>
      <c r="L21" s="87">
        <v>17.100000000000001</v>
      </c>
      <c r="M21" s="87">
        <v>19.7</v>
      </c>
      <c r="N21" s="87">
        <v>6.1</v>
      </c>
      <c r="O21" s="87">
        <v>0.8</v>
      </c>
      <c r="P21" s="88">
        <v>56.5</v>
      </c>
      <c r="Q21" s="49">
        <v>1042</v>
      </c>
      <c r="R21" s="49">
        <v>757</v>
      </c>
      <c r="S21" s="49">
        <v>1017</v>
      </c>
      <c r="T21" s="49">
        <v>517</v>
      </c>
      <c r="U21" s="49">
        <v>99</v>
      </c>
      <c r="V21" s="49">
        <v>23</v>
      </c>
      <c r="W21" s="86">
        <v>3456</v>
      </c>
    </row>
    <row r="22" spans="1:23" s="81" customFormat="1" ht="26.4" customHeight="1" x14ac:dyDescent="0.25">
      <c r="A22" s="10" t="s">
        <v>137</v>
      </c>
      <c r="B22" s="10"/>
      <c r="C22" s="82"/>
      <c r="D22" s="82"/>
      <c r="E22" s="82"/>
      <c r="F22" s="82"/>
      <c r="G22" s="82"/>
      <c r="H22" s="82"/>
      <c r="I22" s="83"/>
      <c r="J22" s="84"/>
      <c r="K22" s="84"/>
      <c r="L22" s="84"/>
      <c r="M22" s="84"/>
      <c r="N22" s="84"/>
      <c r="O22" s="84"/>
      <c r="P22" s="85"/>
      <c r="Q22" s="82"/>
      <c r="R22" s="82"/>
      <c r="S22" s="82"/>
      <c r="T22" s="82"/>
      <c r="U22" s="82"/>
      <c r="V22" s="82"/>
      <c r="W22" s="83"/>
    </row>
    <row r="23" spans="1:23" s="81" customFormat="1" x14ac:dyDescent="0.25">
      <c r="A23" s="1"/>
      <c r="B23" s="54" t="s">
        <v>138</v>
      </c>
      <c r="C23" s="49">
        <v>2690</v>
      </c>
      <c r="D23" s="49">
        <v>660</v>
      </c>
      <c r="E23" s="49">
        <v>440</v>
      </c>
      <c r="F23" s="49">
        <v>100</v>
      </c>
      <c r="G23" s="49" t="s">
        <v>176</v>
      </c>
      <c r="H23" s="49" t="s">
        <v>176</v>
      </c>
      <c r="I23" s="86">
        <v>3900</v>
      </c>
      <c r="J23" s="87">
        <v>2.2999999999999998</v>
      </c>
      <c r="K23" s="87">
        <v>1.4</v>
      </c>
      <c r="L23" s="87">
        <v>3</v>
      </c>
      <c r="M23" s="87">
        <v>1.9</v>
      </c>
      <c r="N23" s="87" t="s">
        <v>176</v>
      </c>
      <c r="O23" s="87" t="s">
        <v>176</v>
      </c>
      <c r="P23" s="88">
        <v>8.8000000000000007</v>
      </c>
      <c r="Q23" s="49">
        <v>307</v>
      </c>
      <c r="R23" s="49">
        <v>139</v>
      </c>
      <c r="S23" s="49">
        <v>137</v>
      </c>
      <c r="T23" s="49">
        <v>51</v>
      </c>
      <c r="U23" s="49" t="s">
        <v>176</v>
      </c>
      <c r="V23" s="49" t="s">
        <v>176</v>
      </c>
      <c r="W23" s="86">
        <v>639</v>
      </c>
    </row>
    <row r="24" spans="1:23" x14ac:dyDescent="0.25">
      <c r="A24" s="1"/>
      <c r="B24" s="54" t="s">
        <v>139</v>
      </c>
      <c r="C24" s="49">
        <v>2970</v>
      </c>
      <c r="D24" s="49">
        <v>710</v>
      </c>
      <c r="E24" s="49">
        <v>540</v>
      </c>
      <c r="F24" s="49">
        <v>130</v>
      </c>
      <c r="G24" s="49">
        <v>10</v>
      </c>
      <c r="H24" s="49" t="s">
        <v>176</v>
      </c>
      <c r="I24" s="86">
        <v>4360</v>
      </c>
      <c r="J24" s="87">
        <v>2.2999999999999998</v>
      </c>
      <c r="K24" s="87">
        <v>1.5</v>
      </c>
      <c r="L24" s="87">
        <v>3.5</v>
      </c>
      <c r="M24" s="87">
        <v>2.4</v>
      </c>
      <c r="N24" s="87">
        <v>0.3</v>
      </c>
      <c r="O24" s="87" t="s">
        <v>176</v>
      </c>
      <c r="P24" s="88">
        <v>10</v>
      </c>
      <c r="Q24" s="49">
        <v>335</v>
      </c>
      <c r="R24" s="49">
        <v>150</v>
      </c>
      <c r="S24" s="49">
        <v>165</v>
      </c>
      <c r="T24" s="49">
        <v>63</v>
      </c>
      <c r="U24" s="49">
        <v>8</v>
      </c>
      <c r="V24" s="49" t="s">
        <v>176</v>
      </c>
      <c r="W24" s="86">
        <v>722</v>
      </c>
    </row>
    <row r="25" spans="1:23" x14ac:dyDescent="0.25">
      <c r="A25" s="1"/>
      <c r="B25" s="54" t="s">
        <v>140</v>
      </c>
      <c r="C25" s="49">
        <v>3090</v>
      </c>
      <c r="D25" s="49">
        <v>1000</v>
      </c>
      <c r="E25" s="49">
        <v>690</v>
      </c>
      <c r="F25" s="49">
        <v>190</v>
      </c>
      <c r="G25" s="49">
        <v>10</v>
      </c>
      <c r="H25" s="49" t="s">
        <v>176</v>
      </c>
      <c r="I25" s="86">
        <v>4990</v>
      </c>
      <c r="J25" s="87">
        <v>2.5</v>
      </c>
      <c r="K25" s="87">
        <v>2</v>
      </c>
      <c r="L25" s="87">
        <v>4.4000000000000004</v>
      </c>
      <c r="M25" s="87">
        <v>3.3</v>
      </c>
      <c r="N25" s="87">
        <v>0.4</v>
      </c>
      <c r="O25" s="87" t="s">
        <v>176</v>
      </c>
      <c r="P25" s="88">
        <v>12.8</v>
      </c>
      <c r="Q25" s="49">
        <v>353</v>
      </c>
      <c r="R25" s="49">
        <v>214</v>
      </c>
      <c r="S25" s="49">
        <v>214</v>
      </c>
      <c r="T25" s="49">
        <v>94</v>
      </c>
      <c r="U25" s="49">
        <v>9</v>
      </c>
      <c r="V25" s="49" t="s">
        <v>176</v>
      </c>
      <c r="W25" s="86">
        <v>899</v>
      </c>
    </row>
    <row r="26" spans="1:23" x14ac:dyDescent="0.25">
      <c r="A26" s="1"/>
      <c r="B26" s="54" t="s">
        <v>141</v>
      </c>
      <c r="C26" s="49">
        <v>3080</v>
      </c>
      <c r="D26" s="49">
        <v>880</v>
      </c>
      <c r="E26" s="49">
        <v>710</v>
      </c>
      <c r="F26" s="49">
        <v>180</v>
      </c>
      <c r="G26" s="49">
        <v>10</v>
      </c>
      <c r="H26" s="49" t="s">
        <v>176</v>
      </c>
      <c r="I26" s="86">
        <v>4860</v>
      </c>
      <c r="J26" s="87">
        <v>2.4</v>
      </c>
      <c r="K26" s="87">
        <v>1.9</v>
      </c>
      <c r="L26" s="87">
        <v>4.8</v>
      </c>
      <c r="M26" s="87">
        <v>3.4</v>
      </c>
      <c r="N26" s="87">
        <v>0.6</v>
      </c>
      <c r="O26" s="87" t="s">
        <v>176</v>
      </c>
      <c r="P26" s="88">
        <v>13.1</v>
      </c>
      <c r="Q26" s="49">
        <v>353</v>
      </c>
      <c r="R26" s="49">
        <v>187</v>
      </c>
      <c r="S26" s="49">
        <v>219</v>
      </c>
      <c r="T26" s="49">
        <v>91</v>
      </c>
      <c r="U26" s="49">
        <v>12</v>
      </c>
      <c r="V26" s="49" t="s">
        <v>176</v>
      </c>
      <c r="W26" s="86">
        <v>863</v>
      </c>
    </row>
    <row r="27" spans="1:23" s="81" customFormat="1" x14ac:dyDescent="0.25">
      <c r="A27" s="1"/>
      <c r="B27" s="54" t="s">
        <v>142</v>
      </c>
      <c r="C27" s="49">
        <v>3380</v>
      </c>
      <c r="D27" s="49">
        <v>1040</v>
      </c>
      <c r="E27" s="49">
        <v>780</v>
      </c>
      <c r="F27" s="49">
        <v>250</v>
      </c>
      <c r="G27" s="49">
        <v>10</v>
      </c>
      <c r="H27" s="49" t="s">
        <v>176</v>
      </c>
      <c r="I27" s="86">
        <v>5460</v>
      </c>
      <c r="J27" s="87">
        <v>2.5</v>
      </c>
      <c r="K27" s="87">
        <v>2.1</v>
      </c>
      <c r="L27" s="87">
        <v>5.0999999999999996</v>
      </c>
      <c r="M27" s="87">
        <v>4.7</v>
      </c>
      <c r="N27" s="87">
        <v>0.5</v>
      </c>
      <c r="O27" s="87" t="s">
        <v>176</v>
      </c>
      <c r="P27" s="88">
        <v>15</v>
      </c>
      <c r="Q27" s="49">
        <v>393</v>
      </c>
      <c r="R27" s="49">
        <v>221</v>
      </c>
      <c r="S27" s="49">
        <v>243</v>
      </c>
      <c r="T27" s="49">
        <v>124</v>
      </c>
      <c r="U27" s="49">
        <v>10</v>
      </c>
      <c r="V27" s="49" t="s">
        <v>176</v>
      </c>
      <c r="W27" s="86">
        <v>992</v>
      </c>
    </row>
    <row r="28" spans="1:23" x14ac:dyDescent="0.25">
      <c r="A28" s="1"/>
      <c r="B28" s="54" t="s">
        <v>143</v>
      </c>
      <c r="C28" s="49">
        <v>2750</v>
      </c>
      <c r="D28" s="49">
        <v>890</v>
      </c>
      <c r="E28" s="49">
        <v>680</v>
      </c>
      <c r="F28" s="49">
        <v>200</v>
      </c>
      <c r="G28" s="49">
        <v>20</v>
      </c>
      <c r="H28" s="49" t="s">
        <v>176</v>
      </c>
      <c r="I28" s="86">
        <v>4540</v>
      </c>
      <c r="J28" s="87">
        <v>2</v>
      </c>
      <c r="K28" s="87">
        <v>1.9</v>
      </c>
      <c r="L28" s="87">
        <v>4.5</v>
      </c>
      <c r="M28" s="87">
        <v>3.8</v>
      </c>
      <c r="N28" s="87">
        <v>1.1000000000000001</v>
      </c>
      <c r="O28" s="87" t="s">
        <v>176</v>
      </c>
      <c r="P28" s="88">
        <v>13.2</v>
      </c>
      <c r="Q28" s="49">
        <v>314</v>
      </c>
      <c r="R28" s="49">
        <v>190</v>
      </c>
      <c r="S28" s="49">
        <v>210</v>
      </c>
      <c r="T28" s="49">
        <v>103</v>
      </c>
      <c r="U28" s="49">
        <v>18</v>
      </c>
      <c r="V28" s="49" t="s">
        <v>176</v>
      </c>
      <c r="W28" s="86">
        <v>834</v>
      </c>
    </row>
    <row r="29" spans="1:23" s="1" customFormat="1" x14ac:dyDescent="0.25">
      <c r="B29" s="54" t="s">
        <v>144</v>
      </c>
      <c r="C29" s="49">
        <v>3180</v>
      </c>
      <c r="D29" s="49">
        <v>950</v>
      </c>
      <c r="E29" s="49">
        <v>700</v>
      </c>
      <c r="F29" s="49">
        <v>200</v>
      </c>
      <c r="G29" s="49">
        <v>20</v>
      </c>
      <c r="H29" s="49" t="s">
        <v>176</v>
      </c>
      <c r="I29" s="86">
        <v>5050</v>
      </c>
      <c r="J29" s="87">
        <v>2.5</v>
      </c>
      <c r="K29" s="87">
        <v>2.1</v>
      </c>
      <c r="L29" s="87">
        <v>4.8</v>
      </c>
      <c r="M29" s="87">
        <v>4</v>
      </c>
      <c r="N29" s="87">
        <v>0.8</v>
      </c>
      <c r="O29" s="87" t="s">
        <v>176</v>
      </c>
      <c r="P29" s="88">
        <v>14.4</v>
      </c>
      <c r="Q29" s="49">
        <v>366</v>
      </c>
      <c r="R29" s="49">
        <v>204</v>
      </c>
      <c r="S29" s="49">
        <v>216</v>
      </c>
      <c r="T29" s="49">
        <v>102</v>
      </c>
      <c r="U29" s="49">
        <v>15</v>
      </c>
      <c r="V29" s="49" t="s">
        <v>176</v>
      </c>
      <c r="W29" s="86">
        <v>908</v>
      </c>
    </row>
    <row r="30" spans="1:23" s="1" customFormat="1" x14ac:dyDescent="0.25">
      <c r="B30" s="54" t="s">
        <v>145</v>
      </c>
      <c r="C30" s="49">
        <v>3640</v>
      </c>
      <c r="D30" s="49">
        <v>1040</v>
      </c>
      <c r="E30" s="49">
        <v>860</v>
      </c>
      <c r="F30" s="49">
        <v>220</v>
      </c>
      <c r="G30" s="49">
        <v>30</v>
      </c>
      <c r="H30" s="49" t="s">
        <v>176</v>
      </c>
      <c r="I30" s="86">
        <v>5790</v>
      </c>
      <c r="J30" s="87">
        <v>2.7</v>
      </c>
      <c r="K30" s="87">
        <v>2</v>
      </c>
      <c r="L30" s="87">
        <v>5.8</v>
      </c>
      <c r="M30" s="87">
        <v>4.4000000000000004</v>
      </c>
      <c r="N30" s="87">
        <v>1.4</v>
      </c>
      <c r="O30" s="87" t="s">
        <v>176</v>
      </c>
      <c r="P30" s="88">
        <v>16.5</v>
      </c>
      <c r="Q30" s="49">
        <v>423</v>
      </c>
      <c r="R30" s="49">
        <v>222</v>
      </c>
      <c r="S30" s="49">
        <v>265</v>
      </c>
      <c r="T30" s="49">
        <v>111</v>
      </c>
      <c r="U30" s="49">
        <v>26</v>
      </c>
      <c r="V30" s="49" t="s">
        <v>176</v>
      </c>
      <c r="W30" s="86">
        <v>1051</v>
      </c>
    </row>
    <row r="31" spans="1:23" s="1" customFormat="1" x14ac:dyDescent="0.25">
      <c r="B31" s="54" t="s">
        <v>146</v>
      </c>
      <c r="C31" s="49">
        <v>3040</v>
      </c>
      <c r="D31" s="49">
        <v>970</v>
      </c>
      <c r="E31" s="49">
        <v>720</v>
      </c>
      <c r="F31" s="49">
        <v>200</v>
      </c>
      <c r="G31" s="49">
        <v>10</v>
      </c>
      <c r="H31" s="49" t="s">
        <v>176</v>
      </c>
      <c r="I31" s="86">
        <v>4930</v>
      </c>
      <c r="J31" s="87">
        <v>2.2000000000000002</v>
      </c>
      <c r="K31" s="87">
        <v>1.9</v>
      </c>
      <c r="L31" s="87">
        <v>4.7</v>
      </c>
      <c r="M31" s="87">
        <v>3.5</v>
      </c>
      <c r="N31" s="87">
        <v>0.5</v>
      </c>
      <c r="O31" s="87" t="s">
        <v>176</v>
      </c>
      <c r="P31" s="88">
        <v>13.1</v>
      </c>
      <c r="Q31" s="49">
        <v>354</v>
      </c>
      <c r="R31" s="49">
        <v>207</v>
      </c>
      <c r="S31" s="49">
        <v>222</v>
      </c>
      <c r="T31" s="49">
        <v>94</v>
      </c>
      <c r="U31" s="49">
        <v>10</v>
      </c>
      <c r="V31" s="49" t="s">
        <v>176</v>
      </c>
      <c r="W31" s="86">
        <v>890</v>
      </c>
    </row>
    <row r="32" spans="1:23" s="1" customFormat="1" x14ac:dyDescent="0.25">
      <c r="B32" s="54" t="s">
        <v>147</v>
      </c>
      <c r="C32" s="49">
        <v>2350</v>
      </c>
      <c r="D32" s="49">
        <v>610</v>
      </c>
      <c r="E32" s="49">
        <v>470</v>
      </c>
      <c r="F32" s="49">
        <v>130</v>
      </c>
      <c r="G32" s="49">
        <v>20</v>
      </c>
      <c r="H32" s="49" t="s">
        <v>176</v>
      </c>
      <c r="I32" s="86">
        <v>3590</v>
      </c>
      <c r="J32" s="87">
        <v>2</v>
      </c>
      <c r="K32" s="87">
        <v>1.4</v>
      </c>
      <c r="L32" s="87">
        <v>3.2</v>
      </c>
      <c r="M32" s="87">
        <v>2.6</v>
      </c>
      <c r="N32" s="87">
        <v>1</v>
      </c>
      <c r="O32" s="87" t="s">
        <v>176</v>
      </c>
      <c r="P32" s="88">
        <v>10.1</v>
      </c>
      <c r="Q32" s="49">
        <v>264</v>
      </c>
      <c r="R32" s="49">
        <v>130</v>
      </c>
      <c r="S32" s="49">
        <v>146</v>
      </c>
      <c r="T32" s="49">
        <v>66</v>
      </c>
      <c r="U32" s="49">
        <v>17</v>
      </c>
      <c r="V32" s="49" t="s">
        <v>176</v>
      </c>
      <c r="W32" s="86">
        <v>625</v>
      </c>
    </row>
    <row r="33" spans="2:23" s="1" customFormat="1" x14ac:dyDescent="0.25">
      <c r="B33" s="54" t="s">
        <v>148</v>
      </c>
      <c r="C33" s="49">
        <v>2570</v>
      </c>
      <c r="D33" s="49">
        <v>660</v>
      </c>
      <c r="E33" s="49">
        <v>500</v>
      </c>
      <c r="F33" s="49">
        <v>130</v>
      </c>
      <c r="G33" s="49">
        <v>10</v>
      </c>
      <c r="H33" s="49" t="s">
        <v>176</v>
      </c>
      <c r="I33" s="86">
        <v>3860</v>
      </c>
      <c r="J33" s="87">
        <v>2.1</v>
      </c>
      <c r="K33" s="87">
        <v>1.5</v>
      </c>
      <c r="L33" s="87">
        <v>3.2</v>
      </c>
      <c r="M33" s="87">
        <v>2.5</v>
      </c>
      <c r="N33" s="87">
        <v>0.4</v>
      </c>
      <c r="O33" s="87" t="s">
        <v>176</v>
      </c>
      <c r="P33" s="88">
        <v>9.8000000000000007</v>
      </c>
      <c r="Q33" s="49">
        <v>289</v>
      </c>
      <c r="R33" s="49">
        <v>142</v>
      </c>
      <c r="S33" s="49">
        <v>152</v>
      </c>
      <c r="T33" s="49">
        <v>67</v>
      </c>
      <c r="U33" s="49">
        <v>9</v>
      </c>
      <c r="V33" s="49" t="s">
        <v>176</v>
      </c>
      <c r="W33" s="86">
        <v>659</v>
      </c>
    </row>
    <row r="34" spans="2:23" s="1" customFormat="1" x14ac:dyDescent="0.25">
      <c r="B34" s="54" t="s">
        <v>149</v>
      </c>
      <c r="C34" s="49">
        <v>2870</v>
      </c>
      <c r="D34" s="49">
        <v>780</v>
      </c>
      <c r="E34" s="49">
        <v>600</v>
      </c>
      <c r="F34" s="49">
        <v>160</v>
      </c>
      <c r="G34" s="49">
        <v>10</v>
      </c>
      <c r="H34" s="49" t="s">
        <v>176</v>
      </c>
      <c r="I34" s="86">
        <v>4410</v>
      </c>
      <c r="J34" s="87">
        <v>2.2000000000000002</v>
      </c>
      <c r="K34" s="87">
        <v>1.6</v>
      </c>
      <c r="L34" s="87">
        <v>4.3</v>
      </c>
      <c r="M34" s="87">
        <v>2.7</v>
      </c>
      <c r="N34" s="87">
        <v>0.4</v>
      </c>
      <c r="O34" s="87" t="s">
        <v>176</v>
      </c>
      <c r="P34" s="88">
        <v>11.3</v>
      </c>
      <c r="Q34" s="49">
        <v>317</v>
      </c>
      <c r="R34" s="49">
        <v>166</v>
      </c>
      <c r="S34" s="49">
        <v>187</v>
      </c>
      <c r="T34" s="49">
        <v>77</v>
      </c>
      <c r="U34" s="49">
        <v>7</v>
      </c>
      <c r="V34" s="49" t="s">
        <v>176</v>
      </c>
      <c r="W34" s="86">
        <v>755</v>
      </c>
    </row>
    <row r="35" spans="2:23" s="1" customFormat="1" ht="26.4" customHeight="1" x14ac:dyDescent="0.25">
      <c r="B35" s="54" t="s">
        <v>150</v>
      </c>
      <c r="C35" s="49">
        <v>2580</v>
      </c>
      <c r="D35" s="49">
        <v>720</v>
      </c>
      <c r="E35" s="49">
        <v>560</v>
      </c>
      <c r="F35" s="49">
        <v>150</v>
      </c>
      <c r="G35" s="49">
        <v>10</v>
      </c>
      <c r="H35" s="49">
        <v>10</v>
      </c>
      <c r="I35" s="86">
        <v>4020</v>
      </c>
      <c r="J35" s="87">
        <v>2.2000000000000002</v>
      </c>
      <c r="K35" s="87">
        <v>1.5</v>
      </c>
      <c r="L35" s="87">
        <v>3.6</v>
      </c>
      <c r="M35" s="87">
        <v>2.7</v>
      </c>
      <c r="N35" s="87">
        <v>0.2</v>
      </c>
      <c r="O35" s="87" t="s">
        <v>176</v>
      </c>
      <c r="P35" s="88">
        <v>10.3</v>
      </c>
      <c r="Q35" s="49">
        <v>294</v>
      </c>
      <c r="R35" s="49">
        <v>152</v>
      </c>
      <c r="S35" s="49">
        <v>171</v>
      </c>
      <c r="T35" s="49">
        <v>75</v>
      </c>
      <c r="U35" s="49">
        <v>7</v>
      </c>
      <c r="V35" s="49">
        <v>41</v>
      </c>
      <c r="W35" s="86">
        <v>739</v>
      </c>
    </row>
    <row r="36" spans="2:23" s="1" customFormat="1" x14ac:dyDescent="0.25">
      <c r="B36" s="54" t="s">
        <v>151</v>
      </c>
      <c r="C36" s="49">
        <v>2950</v>
      </c>
      <c r="D36" s="49">
        <v>820</v>
      </c>
      <c r="E36" s="49">
        <v>640</v>
      </c>
      <c r="F36" s="49">
        <v>140</v>
      </c>
      <c r="G36" s="49">
        <v>20</v>
      </c>
      <c r="H36" s="49" t="s">
        <v>176</v>
      </c>
      <c r="I36" s="86">
        <v>4560</v>
      </c>
      <c r="J36" s="87">
        <v>2.4</v>
      </c>
      <c r="K36" s="87">
        <v>1.7</v>
      </c>
      <c r="L36" s="87">
        <v>4.2</v>
      </c>
      <c r="M36" s="87">
        <v>2.7</v>
      </c>
      <c r="N36" s="87">
        <v>0.8</v>
      </c>
      <c r="O36" s="87" t="s">
        <v>176</v>
      </c>
      <c r="P36" s="88">
        <v>11.9</v>
      </c>
      <c r="Q36" s="49">
        <v>336</v>
      </c>
      <c r="R36" s="49">
        <v>174</v>
      </c>
      <c r="S36" s="49">
        <v>197</v>
      </c>
      <c r="T36" s="49">
        <v>71</v>
      </c>
      <c r="U36" s="49">
        <v>15</v>
      </c>
      <c r="V36" s="49" t="s">
        <v>176</v>
      </c>
      <c r="W36" s="86">
        <v>795</v>
      </c>
    </row>
    <row r="37" spans="2:23" s="1" customFormat="1" x14ac:dyDescent="0.25">
      <c r="B37" s="54" t="s">
        <v>152</v>
      </c>
      <c r="C37" s="49">
        <v>2820</v>
      </c>
      <c r="D37" s="49">
        <v>910</v>
      </c>
      <c r="E37" s="49">
        <v>760</v>
      </c>
      <c r="F37" s="49">
        <v>170</v>
      </c>
      <c r="G37" s="49">
        <v>10</v>
      </c>
      <c r="H37" s="49" t="s">
        <v>176</v>
      </c>
      <c r="I37" s="86">
        <v>4670</v>
      </c>
      <c r="J37" s="87">
        <v>2.1</v>
      </c>
      <c r="K37" s="87">
        <v>2.1</v>
      </c>
      <c r="L37" s="87">
        <v>4.9000000000000004</v>
      </c>
      <c r="M37" s="87">
        <v>3.2</v>
      </c>
      <c r="N37" s="87">
        <v>0.6</v>
      </c>
      <c r="O37" s="87" t="s">
        <v>176</v>
      </c>
      <c r="P37" s="88">
        <v>12.9</v>
      </c>
      <c r="Q37" s="49">
        <v>330</v>
      </c>
      <c r="R37" s="49">
        <v>195</v>
      </c>
      <c r="S37" s="49">
        <v>232</v>
      </c>
      <c r="T37" s="49">
        <v>85</v>
      </c>
      <c r="U37" s="49">
        <v>10</v>
      </c>
      <c r="V37" s="49" t="s">
        <v>176</v>
      </c>
      <c r="W37" s="86">
        <v>851</v>
      </c>
    </row>
    <row r="38" spans="2:23" s="1" customFormat="1" x14ac:dyDescent="0.25">
      <c r="B38" s="54" t="s">
        <v>153</v>
      </c>
      <c r="C38" s="49">
        <v>3110</v>
      </c>
      <c r="D38" s="49">
        <v>970</v>
      </c>
      <c r="E38" s="49">
        <v>720</v>
      </c>
      <c r="F38" s="49">
        <v>200</v>
      </c>
      <c r="G38" s="49">
        <v>10</v>
      </c>
      <c r="H38" s="49" t="s">
        <v>176</v>
      </c>
      <c r="I38" s="86">
        <v>5020</v>
      </c>
      <c r="J38" s="87">
        <v>2.5</v>
      </c>
      <c r="K38" s="87">
        <v>2.2000000000000002</v>
      </c>
      <c r="L38" s="87">
        <v>4.9000000000000004</v>
      </c>
      <c r="M38" s="87">
        <v>4</v>
      </c>
      <c r="N38" s="87">
        <v>0.5</v>
      </c>
      <c r="O38" s="87" t="s">
        <v>176</v>
      </c>
      <c r="P38" s="88">
        <v>14.1</v>
      </c>
      <c r="Q38" s="49">
        <v>361</v>
      </c>
      <c r="R38" s="49">
        <v>207</v>
      </c>
      <c r="S38" s="49">
        <v>223</v>
      </c>
      <c r="T38" s="49">
        <v>102</v>
      </c>
      <c r="U38" s="49">
        <v>10</v>
      </c>
      <c r="V38" s="49" t="s">
        <v>176</v>
      </c>
      <c r="W38" s="86">
        <v>904</v>
      </c>
    </row>
    <row r="39" spans="2:23" s="1" customFormat="1" x14ac:dyDescent="0.25">
      <c r="B39" s="54" t="s">
        <v>154</v>
      </c>
      <c r="C39" s="49">
        <v>3150</v>
      </c>
      <c r="D39" s="49">
        <v>1040</v>
      </c>
      <c r="E39" s="49">
        <v>810</v>
      </c>
      <c r="F39" s="49">
        <v>240</v>
      </c>
      <c r="G39" s="49">
        <v>20</v>
      </c>
      <c r="H39" s="49" t="s">
        <v>176</v>
      </c>
      <c r="I39" s="86">
        <v>5270</v>
      </c>
      <c r="J39" s="87">
        <v>2.6</v>
      </c>
      <c r="K39" s="87">
        <v>2.2999999999999998</v>
      </c>
      <c r="L39" s="87">
        <v>5.4</v>
      </c>
      <c r="M39" s="87">
        <v>4.9000000000000004</v>
      </c>
      <c r="N39" s="87">
        <v>1.2</v>
      </c>
      <c r="O39" s="87" t="s">
        <v>176</v>
      </c>
      <c r="P39" s="88">
        <v>16.7</v>
      </c>
      <c r="Q39" s="49">
        <v>373</v>
      </c>
      <c r="R39" s="49">
        <v>222</v>
      </c>
      <c r="S39" s="49">
        <v>251</v>
      </c>
      <c r="T39" s="49">
        <v>123</v>
      </c>
      <c r="U39" s="49">
        <v>20</v>
      </c>
      <c r="V39" s="49" t="s">
        <v>176</v>
      </c>
      <c r="W39" s="86">
        <v>992</v>
      </c>
    </row>
    <row r="40" spans="2:23" s="1" customFormat="1" x14ac:dyDescent="0.25">
      <c r="B40" s="54" t="s">
        <v>155</v>
      </c>
      <c r="C40" s="49">
        <v>2910</v>
      </c>
      <c r="D40" s="49">
        <v>880</v>
      </c>
      <c r="E40" s="49">
        <v>660</v>
      </c>
      <c r="F40" s="49">
        <v>180</v>
      </c>
      <c r="G40" s="49">
        <v>20</v>
      </c>
      <c r="H40" s="49" t="s">
        <v>176</v>
      </c>
      <c r="I40" s="86">
        <v>4640</v>
      </c>
      <c r="J40" s="87">
        <v>2.2999999999999998</v>
      </c>
      <c r="K40" s="87">
        <v>2</v>
      </c>
      <c r="L40" s="87">
        <v>4.4000000000000004</v>
      </c>
      <c r="M40" s="87">
        <v>3.7</v>
      </c>
      <c r="N40" s="87">
        <v>0.9</v>
      </c>
      <c r="O40" s="87" t="s">
        <v>176</v>
      </c>
      <c r="P40" s="88">
        <v>13.3</v>
      </c>
      <c r="Q40" s="49">
        <v>337</v>
      </c>
      <c r="R40" s="49">
        <v>186</v>
      </c>
      <c r="S40" s="49">
        <v>203</v>
      </c>
      <c r="T40" s="49">
        <v>92</v>
      </c>
      <c r="U40" s="49">
        <v>16</v>
      </c>
      <c r="V40" s="49" t="s">
        <v>176</v>
      </c>
      <c r="W40" s="86">
        <v>835</v>
      </c>
    </row>
    <row r="41" spans="2:23" s="1" customFormat="1" x14ac:dyDescent="0.25">
      <c r="B41" s="54" t="s">
        <v>156</v>
      </c>
      <c r="C41" s="49">
        <v>3080</v>
      </c>
      <c r="D41" s="49">
        <v>970</v>
      </c>
      <c r="E41" s="49">
        <v>790</v>
      </c>
      <c r="F41" s="49">
        <v>210</v>
      </c>
      <c r="G41" s="49">
        <v>20</v>
      </c>
      <c r="H41" s="49" t="s">
        <v>176</v>
      </c>
      <c r="I41" s="86">
        <v>5060</v>
      </c>
      <c r="J41" s="87">
        <v>2.4</v>
      </c>
      <c r="K41" s="87">
        <v>2.2000000000000002</v>
      </c>
      <c r="L41" s="87">
        <v>5.3</v>
      </c>
      <c r="M41" s="87">
        <v>4</v>
      </c>
      <c r="N41" s="87">
        <v>1.1000000000000001</v>
      </c>
      <c r="O41" s="87" t="s">
        <v>176</v>
      </c>
      <c r="P41" s="88">
        <v>15</v>
      </c>
      <c r="Q41" s="49">
        <v>354</v>
      </c>
      <c r="R41" s="49">
        <v>206</v>
      </c>
      <c r="S41" s="49">
        <v>241</v>
      </c>
      <c r="T41" s="49">
        <v>104</v>
      </c>
      <c r="U41" s="49">
        <v>20</v>
      </c>
      <c r="V41" s="49" t="s">
        <v>176</v>
      </c>
      <c r="W41" s="86">
        <v>927</v>
      </c>
    </row>
    <row r="42" spans="2:23" s="1" customFormat="1" x14ac:dyDescent="0.25">
      <c r="B42" s="54" t="s">
        <v>157</v>
      </c>
      <c r="C42" s="49">
        <v>3050</v>
      </c>
      <c r="D42" s="49">
        <v>1070</v>
      </c>
      <c r="E42" s="49">
        <v>860</v>
      </c>
      <c r="F42" s="49">
        <v>240</v>
      </c>
      <c r="G42" s="49">
        <v>20</v>
      </c>
      <c r="H42" s="49" t="s">
        <v>176</v>
      </c>
      <c r="I42" s="86">
        <v>5230</v>
      </c>
      <c r="J42" s="87">
        <v>2.4</v>
      </c>
      <c r="K42" s="87">
        <v>2.2999999999999998</v>
      </c>
      <c r="L42" s="87">
        <v>5.7</v>
      </c>
      <c r="M42" s="87">
        <v>4.5</v>
      </c>
      <c r="N42" s="87">
        <v>1.1000000000000001</v>
      </c>
      <c r="O42" s="87" t="s">
        <v>176</v>
      </c>
      <c r="P42" s="88">
        <v>16.2</v>
      </c>
      <c r="Q42" s="49">
        <v>355</v>
      </c>
      <c r="R42" s="49">
        <v>230</v>
      </c>
      <c r="S42" s="49">
        <v>265</v>
      </c>
      <c r="T42" s="49">
        <v>117</v>
      </c>
      <c r="U42" s="49">
        <v>18</v>
      </c>
      <c r="V42" s="49" t="s">
        <v>176</v>
      </c>
      <c r="W42" s="86">
        <v>987</v>
      </c>
    </row>
    <row r="43" spans="2:23" s="1" customFormat="1" x14ac:dyDescent="0.25">
      <c r="B43" s="54" t="s">
        <v>158</v>
      </c>
      <c r="C43" s="49">
        <v>2950</v>
      </c>
      <c r="D43" s="49">
        <v>950</v>
      </c>
      <c r="E43" s="49">
        <v>790</v>
      </c>
      <c r="F43" s="49">
        <v>200</v>
      </c>
      <c r="G43" s="49">
        <v>10</v>
      </c>
      <c r="H43" s="49" t="s">
        <v>176</v>
      </c>
      <c r="I43" s="86">
        <v>4900</v>
      </c>
      <c r="J43" s="87">
        <v>2.5</v>
      </c>
      <c r="K43" s="87">
        <v>2.1</v>
      </c>
      <c r="L43" s="87">
        <v>5.2</v>
      </c>
      <c r="M43" s="87">
        <v>4.0999999999999996</v>
      </c>
      <c r="N43" s="87">
        <v>0.6</v>
      </c>
      <c r="O43" s="87" t="s">
        <v>176</v>
      </c>
      <c r="P43" s="88">
        <v>14.5</v>
      </c>
      <c r="Q43" s="49">
        <v>345</v>
      </c>
      <c r="R43" s="49">
        <v>202</v>
      </c>
      <c r="S43" s="49">
        <v>242</v>
      </c>
      <c r="T43" s="49">
        <v>101</v>
      </c>
      <c r="U43" s="49">
        <v>10</v>
      </c>
      <c r="V43" s="49" t="s">
        <v>176</v>
      </c>
      <c r="W43" s="86">
        <v>905</v>
      </c>
    </row>
    <row r="44" spans="2:23" s="1" customFormat="1" x14ac:dyDescent="0.25">
      <c r="B44" s="54" t="s">
        <v>159</v>
      </c>
      <c r="C44" s="49">
        <v>2460</v>
      </c>
      <c r="D44" s="49">
        <v>680</v>
      </c>
      <c r="E44" s="49">
        <v>530</v>
      </c>
      <c r="F44" s="49">
        <v>170</v>
      </c>
      <c r="G44" s="49">
        <v>20</v>
      </c>
      <c r="H44" s="49" t="s">
        <v>176</v>
      </c>
      <c r="I44" s="86">
        <v>3860</v>
      </c>
      <c r="J44" s="87">
        <v>2.2999999999999998</v>
      </c>
      <c r="K44" s="87">
        <v>1.6</v>
      </c>
      <c r="L44" s="87">
        <v>3.8</v>
      </c>
      <c r="M44" s="87">
        <v>3.4</v>
      </c>
      <c r="N44" s="87">
        <v>0.8</v>
      </c>
      <c r="O44" s="87" t="s">
        <v>176</v>
      </c>
      <c r="P44" s="88">
        <v>12.3</v>
      </c>
      <c r="Q44" s="49">
        <v>274</v>
      </c>
      <c r="R44" s="49">
        <v>146</v>
      </c>
      <c r="S44" s="49">
        <v>163</v>
      </c>
      <c r="T44" s="49">
        <v>85</v>
      </c>
      <c r="U44" s="49">
        <v>14</v>
      </c>
      <c r="V44" s="49" t="s">
        <v>176</v>
      </c>
      <c r="W44" s="86">
        <v>687</v>
      </c>
    </row>
    <row r="45" spans="2:23" s="1" customFormat="1" x14ac:dyDescent="0.25">
      <c r="B45" s="54" t="s">
        <v>160</v>
      </c>
      <c r="C45" s="49">
        <v>2470</v>
      </c>
      <c r="D45" s="49">
        <v>740</v>
      </c>
      <c r="E45" s="49">
        <v>540</v>
      </c>
      <c r="F45" s="49">
        <v>180</v>
      </c>
      <c r="G45" s="49">
        <v>10</v>
      </c>
      <c r="H45" s="49" t="s">
        <v>176</v>
      </c>
      <c r="I45" s="86">
        <v>3940</v>
      </c>
      <c r="J45" s="87">
        <v>2.2000000000000002</v>
      </c>
      <c r="K45" s="87">
        <v>1.8</v>
      </c>
      <c r="L45" s="87">
        <v>3.5</v>
      </c>
      <c r="M45" s="87">
        <v>3.7</v>
      </c>
      <c r="N45" s="87">
        <v>0.8</v>
      </c>
      <c r="O45" s="87" t="s">
        <v>176</v>
      </c>
      <c r="P45" s="88">
        <v>12.2</v>
      </c>
      <c r="Q45" s="49">
        <v>281</v>
      </c>
      <c r="R45" s="49">
        <v>157</v>
      </c>
      <c r="S45" s="49">
        <v>165</v>
      </c>
      <c r="T45" s="49">
        <v>89</v>
      </c>
      <c r="U45" s="49">
        <v>13</v>
      </c>
      <c r="V45" s="49" t="s">
        <v>176</v>
      </c>
      <c r="W45" s="86">
        <v>706</v>
      </c>
    </row>
    <row r="46" spans="2:23" s="1" customFormat="1" x14ac:dyDescent="0.25">
      <c r="B46" s="54" t="s">
        <v>161</v>
      </c>
      <c r="C46" s="49">
        <v>2510</v>
      </c>
      <c r="D46" s="49">
        <v>760</v>
      </c>
      <c r="E46" s="49">
        <v>660</v>
      </c>
      <c r="F46" s="49">
        <v>180</v>
      </c>
      <c r="G46" s="49">
        <v>20</v>
      </c>
      <c r="H46" s="49" t="s">
        <v>176</v>
      </c>
      <c r="I46" s="86">
        <v>4110</v>
      </c>
      <c r="J46" s="87">
        <v>2.1</v>
      </c>
      <c r="K46" s="87">
        <v>1.7</v>
      </c>
      <c r="L46" s="87">
        <v>4.5</v>
      </c>
      <c r="M46" s="87">
        <v>3.4</v>
      </c>
      <c r="N46" s="87">
        <v>1</v>
      </c>
      <c r="O46" s="87" t="s">
        <v>176</v>
      </c>
      <c r="P46" s="88">
        <v>12.6</v>
      </c>
      <c r="Q46" s="49">
        <v>285</v>
      </c>
      <c r="R46" s="49">
        <v>161</v>
      </c>
      <c r="S46" s="49">
        <v>203</v>
      </c>
      <c r="T46" s="49">
        <v>89</v>
      </c>
      <c r="U46" s="49">
        <v>18</v>
      </c>
      <c r="V46" s="49" t="s">
        <v>176</v>
      </c>
      <c r="W46" s="86">
        <v>760</v>
      </c>
    </row>
    <row r="47" spans="2:23" s="1" customFormat="1" ht="26.25" customHeight="1" x14ac:dyDescent="0.25">
      <c r="B47" s="54" t="s">
        <v>218</v>
      </c>
      <c r="C47" s="49">
        <v>1200</v>
      </c>
      <c r="D47" s="49">
        <v>320</v>
      </c>
      <c r="E47" s="49">
        <v>180</v>
      </c>
      <c r="F47" s="49">
        <v>60</v>
      </c>
      <c r="G47" s="49">
        <v>10</v>
      </c>
      <c r="H47" s="49" t="s">
        <v>176</v>
      </c>
      <c r="I47" s="86">
        <v>1760</v>
      </c>
      <c r="J47" s="87">
        <v>0.9</v>
      </c>
      <c r="K47" s="87">
        <v>0.7</v>
      </c>
      <c r="L47" s="87">
        <v>1.4</v>
      </c>
      <c r="M47" s="87">
        <v>1.2</v>
      </c>
      <c r="N47" s="87">
        <v>0.6</v>
      </c>
      <c r="O47" s="87" t="s">
        <v>176</v>
      </c>
      <c r="P47" s="88">
        <v>4.8</v>
      </c>
      <c r="Q47" s="49">
        <v>130</v>
      </c>
      <c r="R47" s="49">
        <v>68</v>
      </c>
      <c r="S47" s="49">
        <v>55</v>
      </c>
      <c r="T47" s="49">
        <v>29</v>
      </c>
      <c r="U47" s="49">
        <v>7</v>
      </c>
      <c r="V47" s="49" t="s">
        <v>176</v>
      </c>
      <c r="W47" s="86">
        <v>289</v>
      </c>
    </row>
    <row r="48" spans="2:23" s="1" customFormat="1" ht="12.75" customHeight="1" x14ac:dyDescent="0.25">
      <c r="B48" s="54" t="s">
        <v>219</v>
      </c>
      <c r="C48" s="49">
        <v>1300</v>
      </c>
      <c r="D48" s="49">
        <v>320</v>
      </c>
      <c r="E48" s="49">
        <v>240</v>
      </c>
      <c r="F48" s="49">
        <v>70</v>
      </c>
      <c r="G48" s="49">
        <v>10</v>
      </c>
      <c r="H48" s="49" t="s">
        <v>176</v>
      </c>
      <c r="I48" s="86">
        <v>1940</v>
      </c>
      <c r="J48" s="87">
        <v>1</v>
      </c>
      <c r="K48" s="87">
        <v>0.7</v>
      </c>
      <c r="L48" s="87">
        <v>1.6</v>
      </c>
      <c r="M48" s="87">
        <v>1.3</v>
      </c>
      <c r="N48" s="87">
        <v>0.5</v>
      </c>
      <c r="O48" s="87" t="s">
        <v>176</v>
      </c>
      <c r="P48" s="88">
        <v>5.3</v>
      </c>
      <c r="Q48" s="49">
        <v>144</v>
      </c>
      <c r="R48" s="49">
        <v>69</v>
      </c>
      <c r="S48" s="49">
        <v>73</v>
      </c>
      <c r="T48" s="49">
        <v>36</v>
      </c>
      <c r="U48" s="49">
        <v>7</v>
      </c>
      <c r="V48" s="49" t="s">
        <v>176</v>
      </c>
      <c r="W48" s="86">
        <v>331</v>
      </c>
    </row>
    <row r="49" spans="1:24" s="1" customFormat="1" ht="12.75" customHeight="1" x14ac:dyDescent="0.25">
      <c r="B49" s="54" t="s">
        <v>220</v>
      </c>
      <c r="C49" s="49">
        <v>1520</v>
      </c>
      <c r="D49" s="49">
        <v>570</v>
      </c>
      <c r="E49" s="49">
        <v>370</v>
      </c>
      <c r="F49" s="49">
        <v>100</v>
      </c>
      <c r="G49" s="49">
        <v>10</v>
      </c>
      <c r="H49" s="49" t="s">
        <v>176</v>
      </c>
      <c r="I49" s="86">
        <v>2570</v>
      </c>
      <c r="J49" s="87">
        <v>1.2</v>
      </c>
      <c r="K49" s="87">
        <v>1.2</v>
      </c>
      <c r="L49" s="87">
        <v>2.4</v>
      </c>
      <c r="M49" s="87">
        <v>1.9</v>
      </c>
      <c r="N49" s="87">
        <v>0.6</v>
      </c>
      <c r="O49" s="87" t="s">
        <v>176</v>
      </c>
      <c r="P49" s="88">
        <v>7.6</v>
      </c>
      <c r="Q49" s="49">
        <v>171</v>
      </c>
      <c r="R49" s="49">
        <v>121</v>
      </c>
      <c r="S49" s="49">
        <v>113</v>
      </c>
      <c r="T49" s="49">
        <v>49</v>
      </c>
      <c r="U49" s="49">
        <v>11</v>
      </c>
      <c r="V49" s="49" t="s">
        <v>176</v>
      </c>
      <c r="W49" s="86">
        <v>470</v>
      </c>
    </row>
    <row r="50" spans="1:24" s="1" customFormat="1" ht="12.75" customHeight="1" x14ac:dyDescent="0.25">
      <c r="B50" s="54" t="s">
        <v>221</v>
      </c>
      <c r="C50" s="49">
        <v>1730</v>
      </c>
      <c r="D50" s="49">
        <v>630</v>
      </c>
      <c r="E50" s="49">
        <v>520</v>
      </c>
      <c r="F50" s="49">
        <v>140</v>
      </c>
      <c r="G50" s="49">
        <v>10</v>
      </c>
      <c r="H50" s="49" t="s">
        <v>176</v>
      </c>
      <c r="I50" s="86">
        <v>3030</v>
      </c>
      <c r="J50" s="87">
        <v>1.7</v>
      </c>
      <c r="K50" s="87">
        <v>1.1000000000000001</v>
      </c>
      <c r="L50" s="87">
        <v>3.1</v>
      </c>
      <c r="M50" s="87">
        <v>2.7</v>
      </c>
      <c r="N50" s="87">
        <v>0.9</v>
      </c>
      <c r="O50" s="87" t="s">
        <v>176</v>
      </c>
      <c r="P50" s="88">
        <v>9.4</v>
      </c>
      <c r="Q50" s="49">
        <v>201</v>
      </c>
      <c r="R50" s="49">
        <v>134</v>
      </c>
      <c r="S50" s="49">
        <v>160</v>
      </c>
      <c r="T50" s="49">
        <v>71</v>
      </c>
      <c r="U50" s="49">
        <v>14</v>
      </c>
      <c r="V50" s="49" t="s">
        <v>176</v>
      </c>
      <c r="W50" s="86">
        <v>581</v>
      </c>
    </row>
    <row r="51" spans="1:24" s="1" customFormat="1" ht="12.75" customHeight="1" x14ac:dyDescent="0.25">
      <c r="B51" s="54" t="s">
        <v>222</v>
      </c>
      <c r="C51" s="49">
        <v>1870</v>
      </c>
      <c r="D51" s="49">
        <v>610</v>
      </c>
      <c r="E51" s="49">
        <v>580</v>
      </c>
      <c r="F51" s="49">
        <v>150</v>
      </c>
      <c r="G51" s="49">
        <v>20</v>
      </c>
      <c r="H51" s="49" t="s">
        <v>176</v>
      </c>
      <c r="I51" s="86">
        <v>3230</v>
      </c>
      <c r="J51" s="87">
        <v>1.7</v>
      </c>
      <c r="K51" s="87">
        <v>0.8</v>
      </c>
      <c r="L51" s="87">
        <v>3</v>
      </c>
      <c r="M51" s="87">
        <v>2.8</v>
      </c>
      <c r="N51" s="87">
        <v>1</v>
      </c>
      <c r="O51" s="87" t="s">
        <v>176</v>
      </c>
      <c r="P51" s="88">
        <v>9.5</v>
      </c>
      <c r="Q51" s="49">
        <v>216</v>
      </c>
      <c r="R51" s="49">
        <v>131</v>
      </c>
      <c r="S51" s="49">
        <v>180</v>
      </c>
      <c r="T51" s="49">
        <v>77</v>
      </c>
      <c r="U51" s="49">
        <v>18</v>
      </c>
      <c r="V51" s="49" t="s">
        <v>176</v>
      </c>
      <c r="W51" s="86">
        <v>632</v>
      </c>
    </row>
    <row r="52" spans="1:24" s="1" customFormat="1" ht="12.75" customHeight="1" x14ac:dyDescent="0.25">
      <c r="B52" s="54" t="s">
        <v>223</v>
      </c>
      <c r="C52" s="49">
        <v>2160</v>
      </c>
      <c r="D52" s="49">
        <v>730</v>
      </c>
      <c r="E52" s="49">
        <v>590</v>
      </c>
      <c r="F52" s="49">
        <v>200</v>
      </c>
      <c r="G52" s="49">
        <v>10</v>
      </c>
      <c r="H52" s="49" t="s">
        <v>176</v>
      </c>
      <c r="I52" s="86">
        <v>3700</v>
      </c>
      <c r="J52" s="87">
        <v>2</v>
      </c>
      <c r="K52" s="87">
        <v>1.1000000000000001</v>
      </c>
      <c r="L52" s="87">
        <v>2.9</v>
      </c>
      <c r="M52" s="87">
        <v>4.0999999999999996</v>
      </c>
      <c r="N52" s="87">
        <v>0.6</v>
      </c>
      <c r="O52" s="87" t="s">
        <v>176</v>
      </c>
      <c r="P52" s="88">
        <v>10.6</v>
      </c>
      <c r="Q52" s="49">
        <v>252</v>
      </c>
      <c r="R52" s="49">
        <v>157</v>
      </c>
      <c r="S52" s="49">
        <v>181</v>
      </c>
      <c r="T52" s="49">
        <v>106</v>
      </c>
      <c r="U52" s="49">
        <v>10</v>
      </c>
      <c r="V52" s="49" t="s">
        <v>176</v>
      </c>
      <c r="W52" s="86">
        <v>705</v>
      </c>
    </row>
    <row r="53" spans="1:24" s="1" customFormat="1" ht="12.75" customHeight="1" x14ac:dyDescent="0.25">
      <c r="B53" s="54" t="s">
        <v>224</v>
      </c>
      <c r="C53" s="49">
        <v>2930</v>
      </c>
      <c r="D53" s="49">
        <v>1080</v>
      </c>
      <c r="E53" s="49">
        <v>960</v>
      </c>
      <c r="F53" s="49">
        <v>290</v>
      </c>
      <c r="G53" s="49">
        <v>30</v>
      </c>
      <c r="H53" s="49" t="s">
        <v>176</v>
      </c>
      <c r="I53" s="86">
        <v>5290</v>
      </c>
      <c r="J53" s="87">
        <v>2.6</v>
      </c>
      <c r="K53" s="87">
        <v>1.2</v>
      </c>
      <c r="L53" s="87">
        <v>5.0999999999999996</v>
      </c>
      <c r="M53" s="87">
        <v>5.8</v>
      </c>
      <c r="N53" s="87">
        <v>2</v>
      </c>
      <c r="O53" s="87" t="s">
        <v>176</v>
      </c>
      <c r="P53" s="88">
        <v>16.899999999999999</v>
      </c>
      <c r="Q53" s="49">
        <v>333</v>
      </c>
      <c r="R53" s="49">
        <v>231</v>
      </c>
      <c r="S53" s="49">
        <v>297</v>
      </c>
      <c r="T53" s="49">
        <v>151</v>
      </c>
      <c r="U53" s="49">
        <v>31</v>
      </c>
      <c r="V53" s="49" t="s">
        <v>176</v>
      </c>
      <c r="W53" s="86">
        <v>1061</v>
      </c>
    </row>
    <row r="54" spans="1:24" s="1" customFormat="1" ht="12.75" customHeight="1" x14ac:dyDescent="0.25">
      <c r="B54" s="54" t="s">
        <v>225</v>
      </c>
      <c r="C54" s="49">
        <v>2810</v>
      </c>
      <c r="D54" s="49">
        <v>1100</v>
      </c>
      <c r="E54" s="49">
        <v>1020</v>
      </c>
      <c r="F54" s="49">
        <v>310</v>
      </c>
      <c r="G54" s="49">
        <v>30</v>
      </c>
      <c r="H54" s="49" t="s">
        <v>176</v>
      </c>
      <c r="I54" s="86">
        <v>5290</v>
      </c>
      <c r="J54" s="87">
        <v>2.6</v>
      </c>
      <c r="K54" s="87">
        <v>1.4</v>
      </c>
      <c r="L54" s="87">
        <v>5.2</v>
      </c>
      <c r="M54" s="87">
        <v>6.2</v>
      </c>
      <c r="N54" s="87">
        <v>1.8</v>
      </c>
      <c r="O54" s="87" t="s">
        <v>176</v>
      </c>
      <c r="P54" s="88">
        <v>17.8</v>
      </c>
      <c r="Q54" s="49">
        <v>334</v>
      </c>
      <c r="R54" s="49">
        <v>238</v>
      </c>
      <c r="S54" s="49">
        <v>319</v>
      </c>
      <c r="T54" s="49">
        <v>160</v>
      </c>
      <c r="U54" s="49">
        <v>32</v>
      </c>
      <c r="V54" s="49" t="s">
        <v>176</v>
      </c>
      <c r="W54" s="86">
        <v>1089</v>
      </c>
    </row>
    <row r="55" spans="1:24" s="1" customFormat="1" ht="12.75" customHeight="1" x14ac:dyDescent="0.25">
      <c r="B55" s="54" t="s">
        <v>226</v>
      </c>
      <c r="C55" s="49">
        <v>3090</v>
      </c>
      <c r="D55" s="49">
        <v>1340</v>
      </c>
      <c r="E55" s="49">
        <v>1290</v>
      </c>
      <c r="F55" s="49">
        <v>410</v>
      </c>
      <c r="G55" s="49">
        <v>40</v>
      </c>
      <c r="H55" s="49" t="s">
        <v>176</v>
      </c>
      <c r="I55" s="86">
        <v>6170</v>
      </c>
      <c r="J55" s="87">
        <v>3.1</v>
      </c>
      <c r="K55" s="87">
        <v>1.9</v>
      </c>
      <c r="L55" s="87">
        <v>6.8</v>
      </c>
      <c r="M55" s="87">
        <v>7.7</v>
      </c>
      <c r="N55" s="87">
        <v>2.2999999999999998</v>
      </c>
      <c r="O55" s="87" t="s">
        <v>176</v>
      </c>
      <c r="P55" s="88">
        <v>21.8</v>
      </c>
      <c r="Q55" s="49">
        <v>375</v>
      </c>
      <c r="R55" s="49">
        <v>288</v>
      </c>
      <c r="S55" s="49">
        <v>401</v>
      </c>
      <c r="T55" s="49">
        <v>206</v>
      </c>
      <c r="U55" s="49">
        <v>37</v>
      </c>
      <c r="V55" s="49" t="s">
        <v>176</v>
      </c>
      <c r="W55" s="86">
        <v>1306</v>
      </c>
    </row>
    <row r="56" spans="1:24" s="1" customFormat="1" ht="12.75" customHeight="1" x14ac:dyDescent="0.25">
      <c r="B56" s="54" t="s">
        <v>227</v>
      </c>
      <c r="C56" s="49">
        <v>1990</v>
      </c>
      <c r="D56" s="49">
        <v>740</v>
      </c>
      <c r="E56" s="49">
        <v>750</v>
      </c>
      <c r="F56" s="49">
        <v>260</v>
      </c>
      <c r="G56" s="49">
        <v>30</v>
      </c>
      <c r="H56" s="49" t="s">
        <v>176</v>
      </c>
      <c r="I56" s="86">
        <v>3760</v>
      </c>
      <c r="J56" s="87">
        <v>2.4</v>
      </c>
      <c r="K56" s="87">
        <v>1.2</v>
      </c>
      <c r="L56" s="87">
        <v>4.2</v>
      </c>
      <c r="M56" s="87">
        <v>5.2</v>
      </c>
      <c r="N56" s="87">
        <v>1.6</v>
      </c>
      <c r="O56" s="87" t="s">
        <v>176</v>
      </c>
      <c r="P56" s="88">
        <v>14.7</v>
      </c>
      <c r="Q56" s="49">
        <v>232</v>
      </c>
      <c r="R56" s="49">
        <v>159</v>
      </c>
      <c r="S56" s="49">
        <v>237</v>
      </c>
      <c r="T56" s="49">
        <v>133</v>
      </c>
      <c r="U56" s="49">
        <v>26</v>
      </c>
      <c r="V56" s="49" t="s">
        <v>176</v>
      </c>
      <c r="W56" s="86">
        <v>787</v>
      </c>
    </row>
    <row r="57" spans="1:24" s="1" customFormat="1" ht="2.85" customHeight="1" x14ac:dyDescent="0.25">
      <c r="A57" s="66"/>
      <c r="B57" s="89"/>
      <c r="C57" s="90"/>
      <c r="D57" s="90"/>
      <c r="E57" s="90"/>
      <c r="F57" s="90"/>
      <c r="G57" s="90"/>
      <c r="H57" s="90"/>
      <c r="I57" s="91"/>
      <c r="J57" s="92"/>
      <c r="K57" s="92"/>
      <c r="L57" s="92"/>
      <c r="M57" s="92"/>
      <c r="N57" s="92"/>
      <c r="O57" s="92"/>
      <c r="P57" s="93"/>
      <c r="Q57" s="90"/>
      <c r="R57" s="90"/>
      <c r="S57" s="90"/>
      <c r="T57" s="90"/>
      <c r="U57" s="90"/>
      <c r="V57" s="90"/>
      <c r="W57" s="91"/>
    </row>
    <row r="58" spans="1:24" s="1" customFormat="1" x14ac:dyDescent="0.25"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s="1" customFormat="1" ht="15.6" x14ac:dyDescent="0.25">
      <c r="A59" s="68">
        <v>1</v>
      </c>
      <c r="B59" s="1" t="s">
        <v>228</v>
      </c>
    </row>
    <row r="60" spans="1:24" s="1" customFormat="1" ht="15.6" x14ac:dyDescent="0.25">
      <c r="A60" s="68">
        <v>2</v>
      </c>
      <c r="B60" s="1" t="s">
        <v>229</v>
      </c>
    </row>
    <row r="61" spans="1:24" s="1" customFormat="1" ht="15.6" x14ac:dyDescent="0.25">
      <c r="A61" s="94">
        <v>3</v>
      </c>
      <c r="B61" s="1" t="s">
        <v>230</v>
      </c>
    </row>
    <row r="62" spans="1:24" s="1" customFormat="1" ht="15.6" x14ac:dyDescent="0.25">
      <c r="A62" s="94">
        <v>4</v>
      </c>
      <c r="B62" s="1" t="s">
        <v>181</v>
      </c>
    </row>
    <row r="63" spans="1:24" s="1" customFormat="1" ht="27.75" customHeight="1" x14ac:dyDescent="0.25">
      <c r="A63" s="69">
        <v>5</v>
      </c>
      <c r="B63" s="185" t="s">
        <v>183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</row>
    <row r="64" spans="1:24" s="1" customFormat="1" x14ac:dyDescent="0.25">
      <c r="A64" s="1" t="s">
        <v>50</v>
      </c>
      <c r="B64" s="1" t="s">
        <v>184</v>
      </c>
    </row>
    <row r="65" spans="1:2" s="1" customFormat="1" x14ac:dyDescent="0.25">
      <c r="A65" s="1" t="s">
        <v>45</v>
      </c>
      <c r="B65" s="1" t="s">
        <v>185</v>
      </c>
    </row>
    <row r="66" spans="1:2" s="1" customFormat="1" x14ac:dyDescent="0.25">
      <c r="A66" s="6" t="s">
        <v>208</v>
      </c>
      <c r="B66" s="1" t="s">
        <v>231</v>
      </c>
    </row>
    <row r="67" spans="1:2" s="1" customFormat="1" x14ac:dyDescent="0.25"/>
    <row r="68" spans="1:2" s="1" customFormat="1" x14ac:dyDescent="0.25"/>
    <row r="69" spans="1:2" s="1" customFormat="1" x14ac:dyDescent="0.25"/>
    <row r="70" spans="1:2" s="1" customFormat="1" x14ac:dyDescent="0.25"/>
  </sheetData>
  <mergeCells count="7">
    <mergeCell ref="B63:W63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11BC0F71-CAB8-4389-ADAB-846991D18963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3224-8438-4601-959A-E4AA2D3E045F}">
  <sheetPr codeName="Sheet37">
    <pageSetUpPr fitToPage="1"/>
  </sheetPr>
  <dimension ref="A1:AB77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3.2" x14ac:dyDescent="0.25"/>
  <cols>
    <col min="1" max="1" width="2.5546875" style="28" customWidth="1"/>
    <col min="2" max="2" width="24.44140625" style="28" customWidth="1"/>
    <col min="3" max="3" width="2.109375" style="28" customWidth="1"/>
    <col min="4" max="4" width="13.5546875" style="28" customWidth="1"/>
    <col min="5" max="7" width="10.5546875" style="28" customWidth="1"/>
    <col min="8" max="8" width="3.109375" style="28" customWidth="1"/>
    <col min="9" max="9" width="13" style="28" bestFit="1" customWidth="1"/>
    <col min="10" max="10" width="10.5546875" style="28" customWidth="1"/>
    <col min="11" max="11" width="11.109375" style="28" customWidth="1"/>
    <col min="12" max="12" width="2.109375" style="28" customWidth="1"/>
    <col min="13" max="13" width="12" style="28" bestFit="1" customWidth="1"/>
    <col min="14" max="14" width="9.5546875" style="28" bestFit="1" customWidth="1"/>
    <col min="15" max="16" width="10.5546875" style="28" customWidth="1"/>
    <col min="17" max="17" width="3.109375" style="28" customWidth="1"/>
    <col min="18" max="18" width="10" style="28" bestFit="1" customWidth="1"/>
    <col min="19" max="19" width="11.44140625" style="28" customWidth="1"/>
    <col min="20" max="20" width="2.109375" style="28" customWidth="1"/>
    <col min="21" max="21" width="12" style="28" bestFit="1" customWidth="1"/>
    <col min="22" max="23" width="9" style="28" customWidth="1"/>
    <col min="24" max="24" width="12.44140625" style="28" bestFit="1" customWidth="1"/>
    <col min="25" max="25" width="15.5546875" style="28" customWidth="1"/>
    <col min="26" max="26" width="3.109375" style="28" customWidth="1"/>
    <col min="27" max="27" width="20.44140625" style="28" customWidth="1"/>
    <col min="28" max="28" width="9" style="28" customWidth="1"/>
    <col min="29" max="16384" width="9" style="1"/>
  </cols>
  <sheetData>
    <row r="1" spans="1:28" x14ac:dyDescent="0.25">
      <c r="A1" s="190" t="s">
        <v>54</v>
      </c>
      <c r="B1" s="190"/>
      <c r="C1" s="29"/>
    </row>
    <row r="2" spans="1:28" ht="14.4" customHeight="1" x14ac:dyDescent="0.25">
      <c r="A2" s="191" t="s">
        <v>236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 x14ac:dyDescent="0.55000000000000004">
      <c r="A4" s="193" t="s">
        <v>108</v>
      </c>
      <c r="B4" s="193"/>
      <c r="C4" s="31"/>
      <c r="D4" s="195" t="s">
        <v>237</v>
      </c>
      <c r="E4" s="195"/>
      <c r="F4" s="195"/>
      <c r="G4" s="195"/>
      <c r="H4" s="195"/>
      <c r="I4" s="195"/>
      <c r="J4" s="195"/>
      <c r="K4" s="195"/>
      <c r="L4" s="95"/>
      <c r="M4" s="195" t="s">
        <v>238</v>
      </c>
      <c r="N4" s="195"/>
      <c r="O4" s="195"/>
      <c r="P4" s="195"/>
      <c r="Q4" s="195"/>
      <c r="R4" s="195"/>
      <c r="S4" s="195"/>
      <c r="T4" s="96"/>
      <c r="U4" s="195" t="s">
        <v>239</v>
      </c>
      <c r="V4" s="195"/>
      <c r="W4" s="195"/>
      <c r="X4" s="195"/>
      <c r="Y4" s="195"/>
      <c r="Z4" s="195"/>
      <c r="AA4" s="195"/>
      <c r="AB4" s="1"/>
    </row>
    <row r="5" spans="1:28" ht="16.8" x14ac:dyDescent="0.55000000000000004">
      <c r="A5" s="194"/>
      <c r="B5" s="194"/>
      <c r="C5" s="34"/>
      <c r="D5" s="196" t="s">
        <v>71</v>
      </c>
      <c r="E5" s="196"/>
      <c r="F5" s="196"/>
      <c r="G5" s="196"/>
      <c r="H5" s="33"/>
      <c r="I5" s="196" t="s">
        <v>70</v>
      </c>
      <c r="J5" s="196"/>
      <c r="K5" s="77"/>
      <c r="L5" s="33"/>
      <c r="M5" s="196" t="s">
        <v>71</v>
      </c>
      <c r="N5" s="196"/>
      <c r="O5" s="196"/>
      <c r="P5" s="196"/>
      <c r="Q5" s="33"/>
      <c r="R5" s="1"/>
      <c r="S5" s="77"/>
      <c r="T5" s="1"/>
      <c r="U5" s="196" t="s">
        <v>71</v>
      </c>
      <c r="V5" s="196"/>
      <c r="W5" s="196"/>
      <c r="X5" s="196"/>
      <c r="Y5" s="196"/>
      <c r="Z5" s="33"/>
      <c r="AA5" s="192" t="s">
        <v>240</v>
      </c>
      <c r="AB5" s="1"/>
    </row>
    <row r="6" spans="1:28" ht="50.4" x14ac:dyDescent="0.55000000000000004">
      <c r="A6" s="194"/>
      <c r="B6" s="194"/>
      <c r="C6" s="34"/>
      <c r="D6" s="34" t="s">
        <v>241</v>
      </c>
      <c r="E6" s="34" t="s">
        <v>51</v>
      </c>
      <c r="F6" s="80" t="s">
        <v>52</v>
      </c>
      <c r="G6" s="34" t="s">
        <v>72</v>
      </c>
      <c r="H6" s="34"/>
      <c r="I6" s="34" t="s">
        <v>242</v>
      </c>
      <c r="J6" s="34" t="s">
        <v>243</v>
      </c>
      <c r="K6" s="77" t="s">
        <v>244</v>
      </c>
      <c r="L6" s="34"/>
      <c r="M6" s="34" t="s">
        <v>241</v>
      </c>
      <c r="N6" s="34" t="s">
        <v>51</v>
      </c>
      <c r="O6" s="80" t="s">
        <v>52</v>
      </c>
      <c r="P6" s="34" t="s">
        <v>72</v>
      </c>
      <c r="Q6" s="34"/>
      <c r="R6" s="34" t="s">
        <v>232</v>
      </c>
      <c r="S6" s="77" t="s">
        <v>213</v>
      </c>
      <c r="T6" s="1"/>
      <c r="U6" s="34" t="s">
        <v>241</v>
      </c>
      <c r="V6" s="34" t="s">
        <v>51</v>
      </c>
      <c r="W6" s="80" t="s">
        <v>52</v>
      </c>
      <c r="X6" s="34" t="s">
        <v>72</v>
      </c>
      <c r="Y6" s="77" t="s">
        <v>245</v>
      </c>
      <c r="Z6" s="81"/>
      <c r="AA6" s="192"/>
      <c r="AB6" s="1"/>
    </row>
    <row r="7" spans="1:28" ht="13.35" customHeight="1" x14ac:dyDescent="0.25">
      <c r="A7" s="10" t="s">
        <v>123</v>
      </c>
      <c r="B7" s="10"/>
      <c r="C7" s="10"/>
      <c r="D7" s="30"/>
      <c r="E7" s="30"/>
      <c r="F7" s="30"/>
      <c r="G7" s="30"/>
      <c r="H7" s="30"/>
      <c r="I7" s="30"/>
      <c r="J7" s="30"/>
      <c r="K7" s="97"/>
      <c r="L7" s="30"/>
      <c r="M7" s="98"/>
      <c r="N7" s="98"/>
      <c r="O7" s="74"/>
      <c r="P7" s="98"/>
      <c r="Q7" s="30"/>
      <c r="R7" s="98"/>
      <c r="S7" s="99"/>
      <c r="Y7" s="97"/>
    </row>
    <row r="8" spans="1:28" s="10" customFormat="1" ht="12.6" customHeight="1" x14ac:dyDescent="0.25">
      <c r="A8" s="1"/>
      <c r="B8" s="47" t="s">
        <v>53</v>
      </c>
      <c r="C8" s="48"/>
      <c r="D8" s="30">
        <v>2440</v>
      </c>
      <c r="E8" s="30">
        <v>710</v>
      </c>
      <c r="F8" s="30">
        <v>1150</v>
      </c>
      <c r="G8" s="30">
        <v>360</v>
      </c>
      <c r="H8" s="30"/>
      <c r="I8" s="30">
        <v>1510</v>
      </c>
      <c r="J8" s="30">
        <v>180</v>
      </c>
      <c r="K8" s="97">
        <v>6170</v>
      </c>
      <c r="L8" s="30"/>
      <c r="M8" s="100">
        <v>0.1</v>
      </c>
      <c r="N8" s="100">
        <v>0.4</v>
      </c>
      <c r="O8" s="100">
        <v>12.6</v>
      </c>
      <c r="P8" s="100">
        <v>49.6</v>
      </c>
      <c r="Q8" s="30"/>
      <c r="R8" s="100">
        <v>10.5</v>
      </c>
      <c r="S8" s="101">
        <v>73.099999999999994</v>
      </c>
      <c r="T8" s="81"/>
      <c r="U8" s="30">
        <v>177</v>
      </c>
      <c r="V8" s="30">
        <v>141</v>
      </c>
      <c r="W8" s="30">
        <v>554</v>
      </c>
      <c r="X8" s="30">
        <v>1763</v>
      </c>
      <c r="Y8" s="97">
        <v>2635</v>
      </c>
      <c r="Z8" s="81"/>
      <c r="AA8" s="30">
        <v>1291</v>
      </c>
      <c r="AB8" s="81"/>
    </row>
    <row r="9" spans="1:28" s="10" customFormat="1" ht="12.6" customHeight="1" x14ac:dyDescent="0.25">
      <c r="A9" s="1"/>
      <c r="B9" s="47" t="s">
        <v>43</v>
      </c>
      <c r="C9" s="48"/>
      <c r="D9" s="30">
        <v>2430</v>
      </c>
      <c r="E9" s="30">
        <v>700</v>
      </c>
      <c r="F9" s="30">
        <v>1130</v>
      </c>
      <c r="G9" s="30">
        <v>320</v>
      </c>
      <c r="H9" s="30"/>
      <c r="I9" s="30">
        <v>1570</v>
      </c>
      <c r="J9" s="30">
        <v>180</v>
      </c>
      <c r="K9" s="97">
        <v>6150</v>
      </c>
      <c r="L9" s="30"/>
      <c r="M9" s="100">
        <v>0.2</v>
      </c>
      <c r="N9" s="100">
        <v>0.4</v>
      </c>
      <c r="O9" s="100">
        <v>12.4</v>
      </c>
      <c r="P9" s="100">
        <v>43.1</v>
      </c>
      <c r="Q9" s="30"/>
      <c r="R9" s="100">
        <v>12.4</v>
      </c>
      <c r="S9" s="101">
        <v>68.400000000000006</v>
      </c>
      <c r="T9" s="81"/>
      <c r="U9" s="30">
        <v>180</v>
      </c>
      <c r="V9" s="30">
        <v>139</v>
      </c>
      <c r="W9" s="30">
        <v>544</v>
      </c>
      <c r="X9" s="30">
        <v>1247</v>
      </c>
      <c r="Y9" s="97">
        <v>2109</v>
      </c>
      <c r="Z9" s="81"/>
      <c r="AA9" s="30">
        <v>1440</v>
      </c>
      <c r="AB9" s="81"/>
    </row>
    <row r="10" spans="1:28" s="10" customFormat="1" ht="12.6" customHeight="1" x14ac:dyDescent="0.25">
      <c r="A10" s="1"/>
      <c r="B10" s="47" t="s">
        <v>246</v>
      </c>
      <c r="C10" s="48"/>
      <c r="D10" s="30">
        <v>1770</v>
      </c>
      <c r="E10" s="30">
        <v>420</v>
      </c>
      <c r="F10" s="30">
        <v>730</v>
      </c>
      <c r="G10" s="30">
        <v>210</v>
      </c>
      <c r="H10" s="30"/>
      <c r="I10" s="30">
        <v>920</v>
      </c>
      <c r="J10" s="30">
        <v>70</v>
      </c>
      <c r="K10" s="97">
        <v>4050</v>
      </c>
      <c r="L10" s="30"/>
      <c r="M10" s="100">
        <v>0.1</v>
      </c>
      <c r="N10" s="100">
        <v>0.2</v>
      </c>
      <c r="O10" s="100">
        <v>7.9</v>
      </c>
      <c r="P10" s="100">
        <v>28.3</v>
      </c>
      <c r="Q10" s="30"/>
      <c r="R10" s="100">
        <v>4.4000000000000004</v>
      </c>
      <c r="S10" s="101">
        <v>40.9</v>
      </c>
      <c r="T10" s="81"/>
      <c r="U10" s="30">
        <v>140</v>
      </c>
      <c r="V10" s="30">
        <v>85</v>
      </c>
      <c r="W10" s="30">
        <v>347</v>
      </c>
      <c r="X10" s="30">
        <v>860</v>
      </c>
      <c r="Y10" s="97">
        <v>1432</v>
      </c>
      <c r="Z10" s="81"/>
      <c r="AA10" s="30">
        <v>743</v>
      </c>
      <c r="AB10" s="81"/>
    </row>
    <row r="11" spans="1:28" ht="26.4" customHeight="1" x14ac:dyDescent="0.25">
      <c r="A11" s="10" t="s">
        <v>125</v>
      </c>
      <c r="B11" s="10"/>
      <c r="C11" s="48"/>
      <c r="D11" s="30"/>
      <c r="E11" s="30"/>
      <c r="F11" s="30"/>
      <c r="G11" s="30"/>
      <c r="H11" s="30"/>
      <c r="I11" s="30"/>
      <c r="J11" s="30"/>
      <c r="K11" s="97"/>
      <c r="L11" s="30"/>
      <c r="M11" s="74"/>
      <c r="N11" s="74"/>
      <c r="O11" s="74"/>
      <c r="P11" s="74"/>
      <c r="Q11" s="30"/>
      <c r="R11" s="74"/>
      <c r="S11" s="102"/>
      <c r="Y11" s="97"/>
    </row>
    <row r="12" spans="1:28" ht="12.6" customHeight="1" x14ac:dyDescent="0.25">
      <c r="A12" s="1"/>
      <c r="B12" s="47" t="s">
        <v>126</v>
      </c>
      <c r="C12" s="48"/>
      <c r="D12" s="30">
        <v>590</v>
      </c>
      <c r="E12" s="30">
        <v>170</v>
      </c>
      <c r="F12" s="30">
        <v>240</v>
      </c>
      <c r="G12" s="30">
        <v>80</v>
      </c>
      <c r="H12" s="30"/>
      <c r="I12" s="30">
        <v>350</v>
      </c>
      <c r="J12" s="30">
        <v>50</v>
      </c>
      <c r="K12" s="97">
        <v>1420</v>
      </c>
      <c r="L12" s="30"/>
      <c r="M12" s="100" t="s">
        <v>247</v>
      </c>
      <c r="N12" s="100">
        <v>0.1</v>
      </c>
      <c r="O12" s="100">
        <v>2.8</v>
      </c>
      <c r="P12" s="100">
        <v>10</v>
      </c>
      <c r="Q12" s="30"/>
      <c r="R12" s="100">
        <v>2.6</v>
      </c>
      <c r="S12" s="101">
        <v>15.5</v>
      </c>
      <c r="U12" s="30">
        <v>41</v>
      </c>
      <c r="V12" s="30">
        <v>34</v>
      </c>
      <c r="W12" s="30">
        <v>119</v>
      </c>
      <c r="X12" s="30">
        <v>328</v>
      </c>
      <c r="Y12" s="97">
        <v>523</v>
      </c>
      <c r="AA12" s="30">
        <v>255</v>
      </c>
    </row>
    <row r="13" spans="1:28" ht="12.6" customHeight="1" x14ac:dyDescent="0.25">
      <c r="A13" s="1"/>
      <c r="B13" s="47" t="s">
        <v>127</v>
      </c>
      <c r="C13" s="48"/>
      <c r="D13" s="30">
        <v>610</v>
      </c>
      <c r="E13" s="30">
        <v>160</v>
      </c>
      <c r="F13" s="30">
        <v>280</v>
      </c>
      <c r="G13" s="30">
        <v>80</v>
      </c>
      <c r="H13" s="30"/>
      <c r="I13" s="30">
        <v>370</v>
      </c>
      <c r="J13" s="30">
        <v>40</v>
      </c>
      <c r="K13" s="97">
        <v>1490</v>
      </c>
      <c r="L13" s="30"/>
      <c r="M13" s="100" t="s">
        <v>247</v>
      </c>
      <c r="N13" s="100">
        <v>0.1</v>
      </c>
      <c r="O13" s="100">
        <v>3.1</v>
      </c>
      <c r="P13" s="100">
        <v>11.5</v>
      </c>
      <c r="Q13" s="30"/>
      <c r="R13" s="100">
        <v>3</v>
      </c>
      <c r="S13" s="101">
        <v>17.7</v>
      </c>
      <c r="U13" s="30">
        <v>44</v>
      </c>
      <c r="V13" s="30">
        <v>33</v>
      </c>
      <c r="W13" s="30">
        <v>129</v>
      </c>
      <c r="X13" s="30">
        <v>486</v>
      </c>
      <c r="Y13" s="97">
        <v>692</v>
      </c>
      <c r="AA13" s="30">
        <v>388</v>
      </c>
    </row>
    <row r="14" spans="1:28" ht="12.6" customHeight="1" x14ac:dyDescent="0.25">
      <c r="A14" s="1"/>
      <c r="B14" s="47" t="s">
        <v>128</v>
      </c>
      <c r="C14" s="48"/>
      <c r="D14" s="30">
        <v>670</v>
      </c>
      <c r="E14" s="30">
        <v>200</v>
      </c>
      <c r="F14" s="30">
        <v>340</v>
      </c>
      <c r="G14" s="30">
        <v>100</v>
      </c>
      <c r="H14" s="30"/>
      <c r="I14" s="30">
        <v>390</v>
      </c>
      <c r="J14" s="30">
        <v>60</v>
      </c>
      <c r="K14" s="97">
        <v>1690</v>
      </c>
      <c r="L14" s="30"/>
      <c r="M14" s="100" t="s">
        <v>247</v>
      </c>
      <c r="N14" s="100">
        <v>0.1</v>
      </c>
      <c r="O14" s="100">
        <v>3.7</v>
      </c>
      <c r="P14" s="100">
        <v>13.7</v>
      </c>
      <c r="Q14" s="30"/>
      <c r="R14" s="100">
        <v>2.1</v>
      </c>
      <c r="S14" s="101">
        <v>19.600000000000001</v>
      </c>
      <c r="U14" s="30">
        <v>49</v>
      </c>
      <c r="V14" s="30">
        <v>39</v>
      </c>
      <c r="W14" s="30">
        <v>161</v>
      </c>
      <c r="X14" s="30">
        <v>411</v>
      </c>
      <c r="Y14" s="97">
        <v>660</v>
      </c>
      <c r="AA14" s="30">
        <v>320</v>
      </c>
    </row>
    <row r="15" spans="1:28" ht="12.6" customHeight="1" x14ac:dyDescent="0.25">
      <c r="A15" s="1"/>
      <c r="B15" s="47" t="s">
        <v>129</v>
      </c>
      <c r="C15" s="48"/>
      <c r="D15" s="30">
        <v>580</v>
      </c>
      <c r="E15" s="30">
        <v>180</v>
      </c>
      <c r="F15" s="30">
        <v>290</v>
      </c>
      <c r="G15" s="30">
        <v>110</v>
      </c>
      <c r="H15" s="30"/>
      <c r="I15" s="30">
        <v>400</v>
      </c>
      <c r="J15" s="30">
        <v>30</v>
      </c>
      <c r="K15" s="97">
        <v>1560</v>
      </c>
      <c r="L15" s="30"/>
      <c r="M15" s="100" t="s">
        <v>247</v>
      </c>
      <c r="N15" s="100">
        <v>0.1</v>
      </c>
      <c r="O15" s="100">
        <v>3</v>
      </c>
      <c r="P15" s="100">
        <v>14.4</v>
      </c>
      <c r="Q15" s="30"/>
      <c r="R15" s="100">
        <v>2.8</v>
      </c>
      <c r="S15" s="101">
        <v>20.3</v>
      </c>
      <c r="U15" s="30">
        <v>43</v>
      </c>
      <c r="V15" s="30">
        <v>35</v>
      </c>
      <c r="W15" s="30">
        <v>145</v>
      </c>
      <c r="X15" s="30">
        <v>538</v>
      </c>
      <c r="Y15" s="97">
        <v>761</v>
      </c>
      <c r="AA15" s="30">
        <v>328</v>
      </c>
    </row>
    <row r="16" spans="1:28" ht="26.4" customHeight="1" x14ac:dyDescent="0.25">
      <c r="A16" s="1"/>
      <c r="B16" s="47" t="s">
        <v>130</v>
      </c>
      <c r="C16" s="48"/>
      <c r="D16" s="30">
        <v>660</v>
      </c>
      <c r="E16" s="30">
        <v>200</v>
      </c>
      <c r="F16" s="30">
        <v>260</v>
      </c>
      <c r="G16" s="30">
        <v>60</v>
      </c>
      <c r="H16" s="30"/>
      <c r="I16" s="30">
        <v>360</v>
      </c>
      <c r="J16" s="30">
        <v>40</v>
      </c>
      <c r="K16" s="97">
        <v>1530</v>
      </c>
      <c r="L16" s="30"/>
      <c r="M16" s="100" t="s">
        <v>247</v>
      </c>
      <c r="N16" s="100">
        <v>0.1</v>
      </c>
      <c r="O16" s="100">
        <v>2.8</v>
      </c>
      <c r="P16" s="100">
        <v>6.7</v>
      </c>
      <c r="Q16" s="30"/>
      <c r="R16" s="100">
        <v>4.5999999999999996</v>
      </c>
      <c r="S16" s="101">
        <v>14.1</v>
      </c>
      <c r="U16" s="30">
        <v>46</v>
      </c>
      <c r="V16" s="30">
        <v>39</v>
      </c>
      <c r="W16" s="30">
        <v>121</v>
      </c>
      <c r="X16" s="30">
        <v>176</v>
      </c>
      <c r="Y16" s="97">
        <v>382</v>
      </c>
      <c r="AA16" s="30">
        <v>378</v>
      </c>
    </row>
    <row r="17" spans="1:28" ht="12.6" customHeight="1" x14ac:dyDescent="0.25">
      <c r="A17" s="1"/>
      <c r="B17" s="47" t="s">
        <v>131</v>
      </c>
      <c r="C17" s="48"/>
      <c r="D17" s="30">
        <v>550</v>
      </c>
      <c r="E17" s="30">
        <v>170</v>
      </c>
      <c r="F17" s="30">
        <v>300</v>
      </c>
      <c r="G17" s="30">
        <v>100</v>
      </c>
      <c r="H17" s="30"/>
      <c r="I17" s="30">
        <v>460</v>
      </c>
      <c r="J17" s="30">
        <v>30</v>
      </c>
      <c r="K17" s="97">
        <v>1570</v>
      </c>
      <c r="L17" s="30"/>
      <c r="M17" s="100" t="s">
        <v>247</v>
      </c>
      <c r="N17" s="100">
        <v>0.1</v>
      </c>
      <c r="O17" s="100">
        <v>3.2</v>
      </c>
      <c r="P17" s="100">
        <v>11.6</v>
      </c>
      <c r="Q17" s="30"/>
      <c r="R17" s="100">
        <v>2.1</v>
      </c>
      <c r="S17" s="101">
        <v>17</v>
      </c>
      <c r="U17" s="30">
        <v>41</v>
      </c>
      <c r="V17" s="30">
        <v>34</v>
      </c>
      <c r="W17" s="30">
        <v>141</v>
      </c>
      <c r="X17" s="30">
        <v>417</v>
      </c>
      <c r="Y17" s="97">
        <v>633</v>
      </c>
      <c r="AA17" s="30">
        <v>423</v>
      </c>
    </row>
    <row r="18" spans="1:28" ht="12.6" customHeight="1" x14ac:dyDescent="0.25">
      <c r="A18" s="1"/>
      <c r="B18" s="47" t="s">
        <v>132</v>
      </c>
      <c r="C18" s="48"/>
      <c r="D18" s="30">
        <v>630</v>
      </c>
      <c r="E18" s="30">
        <v>160</v>
      </c>
      <c r="F18" s="30">
        <v>290</v>
      </c>
      <c r="G18" s="30">
        <v>100</v>
      </c>
      <c r="H18" s="30"/>
      <c r="I18" s="30">
        <v>350</v>
      </c>
      <c r="J18" s="30">
        <v>30</v>
      </c>
      <c r="K18" s="97">
        <v>1520</v>
      </c>
      <c r="L18" s="30"/>
      <c r="M18" s="100" t="s">
        <v>247</v>
      </c>
      <c r="N18" s="100">
        <v>0.1</v>
      </c>
      <c r="O18" s="100">
        <v>3.5</v>
      </c>
      <c r="P18" s="100">
        <v>13.7</v>
      </c>
      <c r="Q18" s="30"/>
      <c r="R18" s="100">
        <v>2.9</v>
      </c>
      <c r="S18" s="101">
        <v>20.2</v>
      </c>
      <c r="U18" s="30">
        <v>48</v>
      </c>
      <c r="V18" s="30">
        <v>31</v>
      </c>
      <c r="W18" s="30">
        <v>145</v>
      </c>
      <c r="X18" s="30">
        <v>406</v>
      </c>
      <c r="Y18" s="97">
        <v>630</v>
      </c>
      <c r="AA18" s="30">
        <v>345</v>
      </c>
    </row>
    <row r="19" spans="1:28" ht="12.6" customHeight="1" x14ac:dyDescent="0.25">
      <c r="A19" s="1"/>
      <c r="B19" s="47" t="s">
        <v>133</v>
      </c>
      <c r="C19" s="48"/>
      <c r="D19" s="30">
        <v>600</v>
      </c>
      <c r="E19" s="30">
        <v>180</v>
      </c>
      <c r="F19" s="30">
        <v>290</v>
      </c>
      <c r="G19" s="30">
        <v>70</v>
      </c>
      <c r="H19" s="30"/>
      <c r="I19" s="30">
        <v>400</v>
      </c>
      <c r="J19" s="30">
        <v>70</v>
      </c>
      <c r="K19" s="97">
        <v>1530</v>
      </c>
      <c r="L19" s="30"/>
      <c r="M19" s="100" t="s">
        <v>176</v>
      </c>
      <c r="N19" s="100">
        <v>0.1</v>
      </c>
      <c r="O19" s="100">
        <v>2.9</v>
      </c>
      <c r="P19" s="100">
        <v>11.1</v>
      </c>
      <c r="Q19" s="30"/>
      <c r="R19" s="100">
        <v>2.8</v>
      </c>
      <c r="S19" s="101">
        <v>17</v>
      </c>
      <c r="U19" s="30">
        <v>45</v>
      </c>
      <c r="V19" s="30">
        <v>36</v>
      </c>
      <c r="W19" s="30">
        <v>137</v>
      </c>
      <c r="X19" s="30">
        <v>247</v>
      </c>
      <c r="Y19" s="97">
        <v>464</v>
      </c>
      <c r="AA19" s="30">
        <v>293</v>
      </c>
    </row>
    <row r="20" spans="1:28" ht="25.5" customHeight="1" x14ac:dyDescent="0.25">
      <c r="A20" s="1"/>
      <c r="B20" s="47" t="s">
        <v>248</v>
      </c>
      <c r="C20" s="48"/>
      <c r="D20" s="30">
        <v>490</v>
      </c>
      <c r="E20" s="30">
        <v>110</v>
      </c>
      <c r="F20" s="30">
        <v>140</v>
      </c>
      <c r="G20" s="30">
        <v>40</v>
      </c>
      <c r="H20" s="30"/>
      <c r="I20" s="30">
        <v>210</v>
      </c>
      <c r="J20" s="30">
        <v>20</v>
      </c>
      <c r="K20" s="97">
        <v>990</v>
      </c>
      <c r="L20" s="30"/>
      <c r="M20" s="100" t="s">
        <v>247</v>
      </c>
      <c r="N20" s="100">
        <v>0.1</v>
      </c>
      <c r="O20" s="100">
        <v>1.4</v>
      </c>
      <c r="P20" s="100">
        <v>6.7</v>
      </c>
      <c r="Q20" s="30"/>
      <c r="R20" s="100">
        <v>0.7</v>
      </c>
      <c r="S20" s="101">
        <v>8.8000000000000007</v>
      </c>
      <c r="U20" s="30">
        <v>37</v>
      </c>
      <c r="V20" s="30">
        <v>21</v>
      </c>
      <c r="W20" s="30">
        <v>64</v>
      </c>
      <c r="X20" s="30">
        <v>151</v>
      </c>
      <c r="Y20" s="97">
        <v>274</v>
      </c>
      <c r="AA20" s="30">
        <v>122</v>
      </c>
    </row>
    <row r="21" spans="1:28" ht="12.6" customHeight="1" x14ac:dyDescent="0.25">
      <c r="A21" s="1"/>
      <c r="B21" s="47" t="s">
        <v>249</v>
      </c>
      <c r="C21" s="48"/>
      <c r="D21" s="30">
        <v>520</v>
      </c>
      <c r="E21" s="30">
        <v>140</v>
      </c>
      <c r="F21" s="30">
        <v>190</v>
      </c>
      <c r="G21" s="30">
        <v>60</v>
      </c>
      <c r="H21" s="30"/>
      <c r="I21" s="30">
        <v>290</v>
      </c>
      <c r="J21" s="30">
        <v>20</v>
      </c>
      <c r="K21" s="97">
        <v>1200</v>
      </c>
      <c r="L21" s="30"/>
      <c r="M21" s="100" t="s">
        <v>247</v>
      </c>
      <c r="N21" s="100">
        <v>0.1</v>
      </c>
      <c r="O21" s="100">
        <v>2.2000000000000002</v>
      </c>
      <c r="P21" s="100">
        <v>6.5</v>
      </c>
      <c r="Q21" s="30"/>
      <c r="R21" s="100">
        <v>1.5</v>
      </c>
      <c r="S21" s="101">
        <v>10.3</v>
      </c>
      <c r="U21" s="30">
        <v>38</v>
      </c>
      <c r="V21" s="30">
        <v>27</v>
      </c>
      <c r="W21" s="30">
        <v>91</v>
      </c>
      <c r="X21" s="30">
        <v>308</v>
      </c>
      <c r="Y21" s="97">
        <v>465</v>
      </c>
      <c r="AA21" s="30">
        <v>255</v>
      </c>
    </row>
    <row r="22" spans="1:28" ht="12.6" customHeight="1" x14ac:dyDescent="0.25">
      <c r="A22" s="1"/>
      <c r="B22" s="47" t="s">
        <v>250</v>
      </c>
      <c r="C22" s="48"/>
      <c r="D22" s="30">
        <v>590</v>
      </c>
      <c r="E22" s="30">
        <v>170</v>
      </c>
      <c r="F22" s="30">
        <v>330</v>
      </c>
      <c r="G22" s="30">
        <v>90</v>
      </c>
      <c r="H22" s="30"/>
      <c r="I22" s="30">
        <v>350</v>
      </c>
      <c r="J22" s="30">
        <v>30</v>
      </c>
      <c r="K22" s="97">
        <v>1520</v>
      </c>
      <c r="L22" s="30"/>
      <c r="M22" s="100" t="s">
        <v>247</v>
      </c>
      <c r="N22" s="100">
        <v>0.1</v>
      </c>
      <c r="O22" s="100">
        <v>3.5</v>
      </c>
      <c r="P22" s="100">
        <v>13.2</v>
      </c>
      <c r="Q22" s="30"/>
      <c r="R22" s="100">
        <v>1.8</v>
      </c>
      <c r="S22" s="101">
        <v>18.600000000000001</v>
      </c>
      <c r="U22" s="30">
        <v>46</v>
      </c>
      <c r="V22" s="30">
        <v>33</v>
      </c>
      <c r="W22" s="30">
        <v>157</v>
      </c>
      <c r="X22" s="30">
        <v>316</v>
      </c>
      <c r="Y22" s="97">
        <v>552</v>
      </c>
      <c r="AA22" s="30">
        <v>275</v>
      </c>
    </row>
    <row r="23" spans="1:28" ht="26.4" customHeight="1" x14ac:dyDescent="0.25">
      <c r="A23" s="10" t="s">
        <v>137</v>
      </c>
      <c r="B23" s="10"/>
      <c r="C23" s="48"/>
      <c r="D23" s="103"/>
      <c r="E23" s="103"/>
      <c r="F23" s="103"/>
      <c r="G23" s="103"/>
      <c r="H23" s="103"/>
      <c r="I23" s="103"/>
      <c r="J23" s="103"/>
      <c r="K23" s="97"/>
      <c r="L23" s="30"/>
      <c r="M23" s="74"/>
      <c r="N23" s="74"/>
      <c r="O23" s="74"/>
      <c r="P23" s="74"/>
      <c r="Q23" s="30"/>
      <c r="R23" s="74"/>
      <c r="S23" s="102"/>
      <c r="Y23" s="97"/>
    </row>
    <row r="24" spans="1:28" x14ac:dyDescent="0.25">
      <c r="A24" s="1"/>
      <c r="B24" s="54" t="s">
        <v>138</v>
      </c>
      <c r="C24" s="10"/>
      <c r="D24" s="30">
        <v>210</v>
      </c>
      <c r="E24" s="30">
        <v>60</v>
      </c>
      <c r="F24" s="30">
        <v>80</v>
      </c>
      <c r="G24" s="30">
        <v>30</v>
      </c>
      <c r="H24" s="30"/>
      <c r="I24" s="30">
        <v>120</v>
      </c>
      <c r="J24" s="30">
        <v>10</v>
      </c>
      <c r="K24" s="97">
        <v>490</v>
      </c>
      <c r="L24" s="30"/>
      <c r="M24" s="100" t="s">
        <v>247</v>
      </c>
      <c r="N24" s="100" t="s">
        <v>247</v>
      </c>
      <c r="O24" s="100">
        <v>1</v>
      </c>
      <c r="P24" s="100">
        <v>3.6</v>
      </c>
      <c r="Q24" s="30"/>
      <c r="R24" s="100" t="s">
        <v>176</v>
      </c>
      <c r="S24" s="101">
        <v>6</v>
      </c>
      <c r="U24" s="30">
        <v>15</v>
      </c>
      <c r="V24" s="30">
        <v>12</v>
      </c>
      <c r="W24" s="30">
        <v>42</v>
      </c>
      <c r="X24" s="30">
        <v>148</v>
      </c>
      <c r="Y24" s="97">
        <v>217</v>
      </c>
      <c r="AA24" s="30">
        <v>123</v>
      </c>
    </row>
    <row r="25" spans="1:28" x14ac:dyDescent="0.25">
      <c r="A25" s="1"/>
      <c r="B25" s="54" t="s">
        <v>139</v>
      </c>
      <c r="C25" s="48"/>
      <c r="D25" s="30">
        <v>200</v>
      </c>
      <c r="E25" s="30">
        <v>50</v>
      </c>
      <c r="F25" s="30">
        <v>80</v>
      </c>
      <c r="G25" s="30">
        <v>20</v>
      </c>
      <c r="H25" s="30"/>
      <c r="I25" s="30">
        <v>110</v>
      </c>
      <c r="J25" s="30">
        <v>20</v>
      </c>
      <c r="K25" s="97">
        <v>450</v>
      </c>
      <c r="L25" s="30"/>
      <c r="M25" s="100" t="s">
        <v>247</v>
      </c>
      <c r="N25" s="100" t="s">
        <v>247</v>
      </c>
      <c r="O25" s="100">
        <v>0.9</v>
      </c>
      <c r="P25" s="100">
        <v>2.1</v>
      </c>
      <c r="Q25" s="30"/>
      <c r="R25" s="100">
        <v>0.6</v>
      </c>
      <c r="S25" s="101">
        <v>3.6</v>
      </c>
      <c r="U25" s="30">
        <v>14</v>
      </c>
      <c r="V25" s="30">
        <v>10</v>
      </c>
      <c r="W25" s="30">
        <v>37</v>
      </c>
      <c r="X25" s="30">
        <v>64</v>
      </c>
      <c r="Y25" s="97">
        <v>125</v>
      </c>
      <c r="AA25" s="30">
        <v>66</v>
      </c>
    </row>
    <row r="26" spans="1:28" x14ac:dyDescent="0.25">
      <c r="A26" s="1"/>
      <c r="B26" s="54" t="s">
        <v>140</v>
      </c>
      <c r="C26" s="48"/>
      <c r="D26" s="30">
        <v>180</v>
      </c>
      <c r="E26" s="30">
        <v>60</v>
      </c>
      <c r="F26" s="30">
        <v>80</v>
      </c>
      <c r="G26" s="30">
        <v>40</v>
      </c>
      <c r="H26" s="30"/>
      <c r="I26" s="30">
        <v>120</v>
      </c>
      <c r="J26" s="30">
        <v>10</v>
      </c>
      <c r="K26" s="97">
        <v>480</v>
      </c>
      <c r="L26" s="30"/>
      <c r="M26" s="100" t="s">
        <v>247</v>
      </c>
      <c r="N26" s="100" t="s">
        <v>247</v>
      </c>
      <c r="O26" s="100">
        <v>0.9</v>
      </c>
      <c r="P26" s="100">
        <v>4.3</v>
      </c>
      <c r="Q26" s="30"/>
      <c r="R26" s="100">
        <v>0.7</v>
      </c>
      <c r="S26" s="101">
        <v>5.9</v>
      </c>
      <c r="U26" s="30">
        <v>13</v>
      </c>
      <c r="V26" s="30">
        <v>12</v>
      </c>
      <c r="W26" s="30">
        <v>40</v>
      </c>
      <c r="X26" s="30">
        <v>116</v>
      </c>
      <c r="Y26" s="97">
        <v>181</v>
      </c>
      <c r="AA26" s="30">
        <v>66</v>
      </c>
    </row>
    <row r="27" spans="1:28" x14ac:dyDescent="0.25">
      <c r="A27" s="1"/>
      <c r="B27" s="54" t="s">
        <v>141</v>
      </c>
      <c r="C27" s="48"/>
      <c r="D27" s="30">
        <v>210</v>
      </c>
      <c r="E27" s="30">
        <v>60</v>
      </c>
      <c r="F27" s="30">
        <v>80</v>
      </c>
      <c r="G27" s="30">
        <v>30</v>
      </c>
      <c r="H27" s="30"/>
      <c r="I27" s="30">
        <v>110</v>
      </c>
      <c r="J27" s="30">
        <v>20</v>
      </c>
      <c r="K27" s="97">
        <v>490</v>
      </c>
      <c r="L27" s="30"/>
      <c r="M27" s="100" t="s">
        <v>247</v>
      </c>
      <c r="N27" s="100" t="s">
        <v>247</v>
      </c>
      <c r="O27" s="100">
        <v>1</v>
      </c>
      <c r="P27" s="100">
        <v>5.7</v>
      </c>
      <c r="Q27" s="30"/>
      <c r="R27" s="100">
        <v>1.3</v>
      </c>
      <c r="S27" s="101">
        <v>8</v>
      </c>
      <c r="U27" s="30">
        <v>15</v>
      </c>
      <c r="V27" s="30">
        <v>12</v>
      </c>
      <c r="W27" s="30">
        <v>39</v>
      </c>
      <c r="X27" s="30">
        <v>265</v>
      </c>
      <c r="Y27" s="97">
        <v>332</v>
      </c>
      <c r="AA27" s="30">
        <v>98</v>
      </c>
    </row>
    <row r="28" spans="1:28" x14ac:dyDescent="0.25">
      <c r="A28" s="1"/>
      <c r="B28" s="54" t="s">
        <v>142</v>
      </c>
      <c r="C28" s="48"/>
      <c r="D28" s="30">
        <v>230</v>
      </c>
      <c r="E28" s="30">
        <v>50</v>
      </c>
      <c r="F28" s="30">
        <v>110</v>
      </c>
      <c r="G28" s="30">
        <v>30</v>
      </c>
      <c r="H28" s="30"/>
      <c r="I28" s="30">
        <v>110</v>
      </c>
      <c r="J28" s="30">
        <v>10</v>
      </c>
      <c r="K28" s="97">
        <v>530</v>
      </c>
      <c r="L28" s="30"/>
      <c r="M28" s="100" t="s">
        <v>247</v>
      </c>
      <c r="N28" s="100" t="s">
        <v>247</v>
      </c>
      <c r="O28" s="100">
        <v>1.3</v>
      </c>
      <c r="P28" s="100">
        <v>2.2000000000000002</v>
      </c>
      <c r="Q28" s="30"/>
      <c r="R28" s="100">
        <v>0.2</v>
      </c>
      <c r="S28" s="101">
        <v>3.8</v>
      </c>
      <c r="U28" s="30">
        <v>16</v>
      </c>
      <c r="V28" s="30">
        <v>10</v>
      </c>
      <c r="W28" s="30">
        <v>53</v>
      </c>
      <c r="X28" s="30">
        <v>112</v>
      </c>
      <c r="Y28" s="97">
        <v>191</v>
      </c>
      <c r="AA28" s="30">
        <v>59</v>
      </c>
    </row>
    <row r="29" spans="1:28" s="10" customFormat="1" x14ac:dyDescent="0.25">
      <c r="A29" s="1"/>
      <c r="B29" s="54" t="s">
        <v>143</v>
      </c>
      <c r="C29" s="48"/>
      <c r="D29" s="30">
        <v>170</v>
      </c>
      <c r="E29" s="30">
        <v>50</v>
      </c>
      <c r="F29" s="30">
        <v>80</v>
      </c>
      <c r="G29" s="30">
        <v>20</v>
      </c>
      <c r="H29" s="30"/>
      <c r="I29" s="30">
        <v>150</v>
      </c>
      <c r="J29" s="30">
        <v>10</v>
      </c>
      <c r="K29" s="97">
        <v>470</v>
      </c>
      <c r="L29" s="30"/>
      <c r="M29" s="100" t="s">
        <v>247</v>
      </c>
      <c r="N29" s="100" t="s">
        <v>247</v>
      </c>
      <c r="O29" s="100">
        <v>0.8</v>
      </c>
      <c r="P29" s="100">
        <v>3.5</v>
      </c>
      <c r="Q29" s="30"/>
      <c r="R29" s="100">
        <v>1.5</v>
      </c>
      <c r="S29" s="101">
        <v>5.9</v>
      </c>
      <c r="T29" s="81"/>
      <c r="U29" s="30">
        <v>13</v>
      </c>
      <c r="V29" s="30">
        <v>11</v>
      </c>
      <c r="W29" s="30">
        <v>37</v>
      </c>
      <c r="X29" s="30">
        <v>109</v>
      </c>
      <c r="Y29" s="97">
        <v>170</v>
      </c>
      <c r="Z29" s="81"/>
      <c r="AA29" s="30">
        <v>231</v>
      </c>
      <c r="AB29" s="28"/>
    </row>
    <row r="30" spans="1:28" x14ac:dyDescent="0.25">
      <c r="A30" s="1"/>
      <c r="B30" s="54" t="s">
        <v>144</v>
      </c>
      <c r="C30" s="48"/>
      <c r="D30" s="30">
        <v>250</v>
      </c>
      <c r="E30" s="30">
        <v>70</v>
      </c>
      <c r="F30" s="30">
        <v>120</v>
      </c>
      <c r="G30" s="30">
        <v>30</v>
      </c>
      <c r="H30" s="30"/>
      <c r="I30" s="30">
        <v>140</v>
      </c>
      <c r="J30" s="30">
        <v>40</v>
      </c>
      <c r="K30" s="97">
        <v>600</v>
      </c>
      <c r="L30" s="30"/>
      <c r="M30" s="100" t="s">
        <v>247</v>
      </c>
      <c r="N30" s="100" t="s">
        <v>247</v>
      </c>
      <c r="O30" s="100">
        <v>1.3</v>
      </c>
      <c r="P30" s="100">
        <v>4</v>
      </c>
      <c r="Q30" s="30"/>
      <c r="R30" s="100">
        <v>1.2</v>
      </c>
      <c r="S30" s="101">
        <v>6.6</v>
      </c>
      <c r="U30" s="30">
        <v>18</v>
      </c>
      <c r="V30" s="30">
        <v>14</v>
      </c>
      <c r="W30" s="30">
        <v>58</v>
      </c>
      <c r="X30" s="30">
        <v>131</v>
      </c>
      <c r="Y30" s="97">
        <v>221</v>
      </c>
      <c r="AA30" s="30">
        <v>112</v>
      </c>
    </row>
    <row r="31" spans="1:28" x14ac:dyDescent="0.25">
      <c r="A31" s="1"/>
      <c r="B31" s="54" t="s">
        <v>145</v>
      </c>
      <c r="C31" s="48"/>
      <c r="D31" s="30">
        <v>200</v>
      </c>
      <c r="E31" s="30">
        <v>70</v>
      </c>
      <c r="F31" s="30">
        <v>110</v>
      </c>
      <c r="G31" s="30">
        <v>30</v>
      </c>
      <c r="H31" s="30"/>
      <c r="I31" s="30">
        <v>150</v>
      </c>
      <c r="J31" s="30">
        <v>10</v>
      </c>
      <c r="K31" s="97">
        <v>560</v>
      </c>
      <c r="L31" s="30"/>
      <c r="M31" s="100" t="s">
        <v>247</v>
      </c>
      <c r="N31" s="100" t="s">
        <v>247</v>
      </c>
      <c r="O31" s="100">
        <v>1.2</v>
      </c>
      <c r="P31" s="100">
        <v>4.0999999999999996</v>
      </c>
      <c r="Q31" s="30"/>
      <c r="R31" s="100">
        <v>0.2</v>
      </c>
      <c r="S31" s="101">
        <v>5.6</v>
      </c>
      <c r="T31" s="1"/>
      <c r="U31" s="30">
        <v>16</v>
      </c>
      <c r="V31" s="30">
        <v>13</v>
      </c>
      <c r="W31" s="30">
        <v>52</v>
      </c>
      <c r="X31" s="30">
        <v>96</v>
      </c>
      <c r="Y31" s="97">
        <v>177</v>
      </c>
      <c r="Z31" s="1"/>
      <c r="AA31" s="30">
        <v>114</v>
      </c>
    </row>
    <row r="32" spans="1:28" x14ac:dyDescent="0.25">
      <c r="A32" s="1"/>
      <c r="B32" s="54" t="s">
        <v>146</v>
      </c>
      <c r="C32" s="48"/>
      <c r="D32" s="30">
        <v>220</v>
      </c>
      <c r="E32" s="30">
        <v>60</v>
      </c>
      <c r="F32" s="30">
        <v>110</v>
      </c>
      <c r="G32" s="30">
        <v>40</v>
      </c>
      <c r="H32" s="30"/>
      <c r="I32" s="30">
        <v>110</v>
      </c>
      <c r="J32" s="30">
        <v>20</v>
      </c>
      <c r="K32" s="97">
        <v>530</v>
      </c>
      <c r="L32" s="30"/>
      <c r="M32" s="100" t="s">
        <v>176</v>
      </c>
      <c r="N32" s="100" t="s">
        <v>247</v>
      </c>
      <c r="O32" s="100">
        <v>1.1000000000000001</v>
      </c>
      <c r="P32" s="100">
        <v>5.6</v>
      </c>
      <c r="Q32" s="30"/>
      <c r="R32" s="100">
        <v>0.6</v>
      </c>
      <c r="S32" s="101">
        <v>7.5</v>
      </c>
      <c r="T32" s="1"/>
      <c r="U32" s="30">
        <v>14</v>
      </c>
      <c r="V32" s="30">
        <v>12</v>
      </c>
      <c r="W32" s="30">
        <v>51</v>
      </c>
      <c r="X32" s="30">
        <v>184</v>
      </c>
      <c r="Y32" s="97">
        <v>261</v>
      </c>
      <c r="Z32" s="1"/>
      <c r="AA32" s="30">
        <v>94</v>
      </c>
    </row>
    <row r="33" spans="1:27" x14ac:dyDescent="0.25">
      <c r="A33" s="1"/>
      <c r="B33" s="54" t="s">
        <v>147</v>
      </c>
      <c r="C33" s="48"/>
      <c r="D33" s="30">
        <v>170</v>
      </c>
      <c r="E33" s="30">
        <v>50</v>
      </c>
      <c r="F33" s="30">
        <v>80</v>
      </c>
      <c r="G33" s="30">
        <v>30</v>
      </c>
      <c r="H33" s="30"/>
      <c r="I33" s="30">
        <v>110</v>
      </c>
      <c r="J33" s="30">
        <v>10</v>
      </c>
      <c r="K33" s="97">
        <v>440</v>
      </c>
      <c r="L33" s="30"/>
      <c r="M33" s="100" t="s">
        <v>176</v>
      </c>
      <c r="N33" s="100" t="s">
        <v>247</v>
      </c>
      <c r="O33" s="100">
        <v>0.9</v>
      </c>
      <c r="P33" s="100">
        <v>5.5</v>
      </c>
      <c r="Q33" s="30"/>
      <c r="R33" s="100">
        <v>0.4</v>
      </c>
      <c r="S33" s="101">
        <v>6.9</v>
      </c>
      <c r="T33" s="1"/>
      <c r="U33" s="30">
        <v>13</v>
      </c>
      <c r="V33" s="30">
        <v>11</v>
      </c>
      <c r="W33" s="30">
        <v>39</v>
      </c>
      <c r="X33" s="30">
        <v>147</v>
      </c>
      <c r="Y33" s="97">
        <v>209</v>
      </c>
      <c r="Z33" s="1"/>
      <c r="AA33" s="30">
        <v>50</v>
      </c>
    </row>
    <row r="34" spans="1:27" x14ac:dyDescent="0.25">
      <c r="A34" s="1"/>
      <c r="B34" s="54" t="s">
        <v>148</v>
      </c>
      <c r="C34" s="48"/>
      <c r="D34" s="30">
        <v>160</v>
      </c>
      <c r="E34" s="30">
        <v>60</v>
      </c>
      <c r="F34" s="30">
        <v>80</v>
      </c>
      <c r="G34" s="30">
        <v>30</v>
      </c>
      <c r="H34" s="30"/>
      <c r="I34" s="30">
        <v>130</v>
      </c>
      <c r="J34" s="30">
        <v>10</v>
      </c>
      <c r="K34" s="97">
        <v>460</v>
      </c>
      <c r="L34" s="30"/>
      <c r="M34" s="100" t="s">
        <v>247</v>
      </c>
      <c r="N34" s="100" t="s">
        <v>247</v>
      </c>
      <c r="O34" s="100">
        <v>0.8</v>
      </c>
      <c r="P34" s="100">
        <v>3.2</v>
      </c>
      <c r="Q34" s="30"/>
      <c r="R34" s="100">
        <v>1.4</v>
      </c>
      <c r="S34" s="101">
        <v>5.4</v>
      </c>
      <c r="T34" s="1"/>
      <c r="U34" s="30">
        <v>12</v>
      </c>
      <c r="V34" s="30">
        <v>11</v>
      </c>
      <c r="W34" s="30">
        <v>39</v>
      </c>
      <c r="X34" s="30">
        <v>99</v>
      </c>
      <c r="Y34" s="97">
        <v>161</v>
      </c>
      <c r="Z34" s="1"/>
      <c r="AA34" s="30">
        <v>127</v>
      </c>
    </row>
    <row r="35" spans="1:27" x14ac:dyDescent="0.25">
      <c r="A35" s="1"/>
      <c r="B35" s="54" t="s">
        <v>149</v>
      </c>
      <c r="C35" s="48"/>
      <c r="D35" s="30">
        <v>250</v>
      </c>
      <c r="E35" s="30">
        <v>70</v>
      </c>
      <c r="F35" s="30">
        <v>140</v>
      </c>
      <c r="G35" s="30">
        <v>50</v>
      </c>
      <c r="H35" s="30"/>
      <c r="I35" s="30">
        <v>160</v>
      </c>
      <c r="J35" s="30">
        <v>10</v>
      </c>
      <c r="K35" s="97">
        <v>670</v>
      </c>
      <c r="L35" s="30"/>
      <c r="M35" s="100" t="s">
        <v>247</v>
      </c>
      <c r="N35" s="100" t="s">
        <v>247</v>
      </c>
      <c r="O35" s="100">
        <v>1.3</v>
      </c>
      <c r="P35" s="100">
        <v>5.7</v>
      </c>
      <c r="Q35" s="30"/>
      <c r="R35" s="100">
        <v>1</v>
      </c>
      <c r="S35" s="101">
        <v>8.1</v>
      </c>
      <c r="T35" s="1"/>
      <c r="U35" s="30">
        <v>18</v>
      </c>
      <c r="V35" s="30">
        <v>14</v>
      </c>
      <c r="W35" s="30">
        <v>67</v>
      </c>
      <c r="X35" s="30">
        <v>293</v>
      </c>
      <c r="Y35" s="97">
        <v>391</v>
      </c>
      <c r="Z35" s="1"/>
      <c r="AA35" s="30">
        <v>151</v>
      </c>
    </row>
    <row r="36" spans="1:27" ht="26.4" customHeight="1" x14ac:dyDescent="0.25">
      <c r="A36" s="1"/>
      <c r="B36" s="54" t="s">
        <v>150</v>
      </c>
      <c r="C36" s="48"/>
      <c r="D36" s="30">
        <v>230</v>
      </c>
      <c r="E36" s="30">
        <v>70</v>
      </c>
      <c r="F36" s="30">
        <v>100</v>
      </c>
      <c r="G36" s="30">
        <v>20</v>
      </c>
      <c r="H36" s="30"/>
      <c r="I36" s="30">
        <v>110</v>
      </c>
      <c r="J36" s="30">
        <v>10</v>
      </c>
      <c r="K36" s="97">
        <v>530</v>
      </c>
      <c r="L36" s="30"/>
      <c r="M36" s="100" t="s">
        <v>247</v>
      </c>
      <c r="N36" s="100" t="s">
        <v>247</v>
      </c>
      <c r="O36" s="100">
        <v>1.1000000000000001</v>
      </c>
      <c r="P36" s="100">
        <v>1.2</v>
      </c>
      <c r="Q36" s="30"/>
      <c r="R36" s="100">
        <v>0.6</v>
      </c>
      <c r="S36" s="101">
        <v>2.9</v>
      </c>
      <c r="T36" s="1"/>
      <c r="U36" s="30">
        <v>17</v>
      </c>
      <c r="V36" s="30">
        <v>14</v>
      </c>
      <c r="W36" s="30">
        <v>48</v>
      </c>
      <c r="X36" s="30">
        <v>55</v>
      </c>
      <c r="Y36" s="97">
        <v>133</v>
      </c>
      <c r="Z36" s="1"/>
      <c r="AA36" s="30">
        <v>63</v>
      </c>
    </row>
    <row r="37" spans="1:27" x14ac:dyDescent="0.25">
      <c r="A37" s="1"/>
      <c r="B37" s="54" t="s">
        <v>151</v>
      </c>
      <c r="C37" s="48"/>
      <c r="D37" s="30">
        <v>220</v>
      </c>
      <c r="E37" s="30">
        <v>60</v>
      </c>
      <c r="F37" s="30">
        <v>80</v>
      </c>
      <c r="G37" s="30">
        <v>20</v>
      </c>
      <c r="H37" s="30"/>
      <c r="I37" s="30">
        <v>150</v>
      </c>
      <c r="J37" s="30">
        <v>10</v>
      </c>
      <c r="K37" s="97">
        <v>530</v>
      </c>
      <c r="L37" s="30"/>
      <c r="M37" s="100" t="s">
        <v>247</v>
      </c>
      <c r="N37" s="100" t="s">
        <v>247</v>
      </c>
      <c r="O37" s="100">
        <v>0.9</v>
      </c>
      <c r="P37" s="100">
        <v>3.1</v>
      </c>
      <c r="Q37" s="30"/>
      <c r="R37" s="100">
        <v>3.7</v>
      </c>
      <c r="S37" s="101">
        <v>7.8</v>
      </c>
      <c r="U37" s="30">
        <v>16</v>
      </c>
      <c r="V37" s="30">
        <v>11</v>
      </c>
      <c r="W37" s="30">
        <v>38</v>
      </c>
      <c r="X37" s="30">
        <v>62</v>
      </c>
      <c r="Y37" s="97">
        <v>128</v>
      </c>
      <c r="AA37" s="30">
        <v>272</v>
      </c>
    </row>
    <row r="38" spans="1:27" x14ac:dyDescent="0.25">
      <c r="A38" s="1"/>
      <c r="B38" s="54" t="s">
        <v>152</v>
      </c>
      <c r="C38" s="48"/>
      <c r="D38" s="30">
        <v>210</v>
      </c>
      <c r="E38" s="30">
        <v>70</v>
      </c>
      <c r="F38" s="30">
        <v>70</v>
      </c>
      <c r="G38" s="30">
        <v>20</v>
      </c>
      <c r="H38" s="30"/>
      <c r="I38" s="30">
        <v>100</v>
      </c>
      <c r="J38" s="30">
        <v>10</v>
      </c>
      <c r="K38" s="97">
        <v>470</v>
      </c>
      <c r="L38" s="30"/>
      <c r="M38" s="100" t="s">
        <v>247</v>
      </c>
      <c r="N38" s="100" t="s">
        <v>247</v>
      </c>
      <c r="O38" s="100">
        <v>0.8</v>
      </c>
      <c r="P38" s="100">
        <v>2.4</v>
      </c>
      <c r="Q38" s="30"/>
      <c r="R38" s="100">
        <v>0.3</v>
      </c>
      <c r="S38" s="101">
        <v>3.5</v>
      </c>
      <c r="T38" s="1"/>
      <c r="U38" s="30">
        <v>13</v>
      </c>
      <c r="V38" s="30">
        <v>14</v>
      </c>
      <c r="W38" s="30">
        <v>35</v>
      </c>
      <c r="X38" s="30">
        <v>60</v>
      </c>
      <c r="Y38" s="97">
        <v>121</v>
      </c>
      <c r="Z38" s="1"/>
      <c r="AA38" s="30">
        <v>43</v>
      </c>
    </row>
    <row r="39" spans="1:27" x14ac:dyDescent="0.25">
      <c r="A39" s="1"/>
      <c r="B39" s="54" t="s">
        <v>153</v>
      </c>
      <c r="C39" s="48"/>
      <c r="D39" s="30">
        <v>220</v>
      </c>
      <c r="E39" s="30">
        <v>60</v>
      </c>
      <c r="F39" s="30">
        <v>130</v>
      </c>
      <c r="G39" s="30">
        <v>30</v>
      </c>
      <c r="H39" s="30"/>
      <c r="I39" s="30">
        <v>160</v>
      </c>
      <c r="J39" s="30">
        <v>10</v>
      </c>
      <c r="K39" s="97">
        <v>590</v>
      </c>
      <c r="L39" s="30"/>
      <c r="M39" s="100" t="s">
        <v>247</v>
      </c>
      <c r="N39" s="100" t="s">
        <v>247</v>
      </c>
      <c r="O39" s="100">
        <v>1.4</v>
      </c>
      <c r="P39" s="100">
        <v>2.8</v>
      </c>
      <c r="Q39" s="30"/>
      <c r="R39" s="100">
        <v>0.8</v>
      </c>
      <c r="S39" s="101">
        <v>5</v>
      </c>
      <c r="T39" s="1"/>
      <c r="U39" s="30">
        <v>17</v>
      </c>
      <c r="V39" s="30">
        <v>12</v>
      </c>
      <c r="W39" s="30">
        <v>62</v>
      </c>
      <c r="X39" s="30">
        <v>103</v>
      </c>
      <c r="Y39" s="97">
        <v>194</v>
      </c>
      <c r="Z39" s="1"/>
      <c r="AA39" s="30">
        <v>140</v>
      </c>
    </row>
    <row r="40" spans="1:27" x14ac:dyDescent="0.25">
      <c r="A40" s="1"/>
      <c r="B40" s="54" t="s">
        <v>154</v>
      </c>
      <c r="C40" s="48"/>
      <c r="D40" s="30">
        <v>170</v>
      </c>
      <c r="E40" s="30">
        <v>50</v>
      </c>
      <c r="F40" s="30">
        <v>90</v>
      </c>
      <c r="G40" s="30">
        <v>30</v>
      </c>
      <c r="H40" s="30"/>
      <c r="I40" s="30">
        <v>140</v>
      </c>
      <c r="J40" s="30">
        <v>10</v>
      </c>
      <c r="K40" s="97">
        <v>480</v>
      </c>
      <c r="L40" s="30"/>
      <c r="M40" s="100" t="s">
        <v>247</v>
      </c>
      <c r="N40" s="100" t="s">
        <v>247</v>
      </c>
      <c r="O40" s="100">
        <v>1</v>
      </c>
      <c r="P40" s="100">
        <v>2.2999999999999998</v>
      </c>
      <c r="Q40" s="30"/>
      <c r="R40" s="100">
        <v>0.4</v>
      </c>
      <c r="S40" s="101">
        <v>3.7</v>
      </c>
      <c r="T40" s="1"/>
      <c r="U40" s="30">
        <v>12</v>
      </c>
      <c r="V40" s="30">
        <v>9</v>
      </c>
      <c r="W40" s="30">
        <v>42</v>
      </c>
      <c r="X40" s="30">
        <v>114</v>
      </c>
      <c r="Y40" s="97">
        <v>177</v>
      </c>
      <c r="Z40" s="1"/>
      <c r="AA40" s="30">
        <v>80</v>
      </c>
    </row>
    <row r="41" spans="1:27" x14ac:dyDescent="0.25">
      <c r="A41" s="1"/>
      <c r="B41" s="54" t="s">
        <v>155</v>
      </c>
      <c r="C41" s="48"/>
      <c r="D41" s="30">
        <v>170</v>
      </c>
      <c r="E41" s="30">
        <v>60</v>
      </c>
      <c r="F41" s="30">
        <v>80</v>
      </c>
      <c r="G41" s="30">
        <v>40</v>
      </c>
      <c r="H41" s="30"/>
      <c r="I41" s="30">
        <v>150</v>
      </c>
      <c r="J41" s="30">
        <v>10</v>
      </c>
      <c r="K41" s="97">
        <v>500</v>
      </c>
      <c r="L41" s="30"/>
      <c r="M41" s="100" t="s">
        <v>247</v>
      </c>
      <c r="N41" s="100" t="s">
        <v>247</v>
      </c>
      <c r="O41" s="100">
        <v>0.9</v>
      </c>
      <c r="P41" s="100">
        <v>6.4</v>
      </c>
      <c r="Q41" s="30"/>
      <c r="R41" s="100">
        <v>0.9</v>
      </c>
      <c r="S41" s="101">
        <v>8.3000000000000007</v>
      </c>
      <c r="T41" s="1"/>
      <c r="U41" s="30">
        <v>12</v>
      </c>
      <c r="V41" s="30">
        <v>13</v>
      </c>
      <c r="W41" s="30">
        <v>38</v>
      </c>
      <c r="X41" s="30">
        <v>200</v>
      </c>
      <c r="Y41" s="97">
        <v>263</v>
      </c>
      <c r="Z41" s="1"/>
      <c r="AA41" s="30">
        <v>203</v>
      </c>
    </row>
    <row r="42" spans="1:27" x14ac:dyDescent="0.25">
      <c r="A42" s="1"/>
      <c r="B42" s="54" t="s">
        <v>156</v>
      </c>
      <c r="C42" s="48"/>
      <c r="D42" s="30">
        <v>220</v>
      </c>
      <c r="E42" s="30">
        <v>60</v>
      </c>
      <c r="F42" s="30">
        <v>120</v>
      </c>
      <c r="G42" s="30">
        <v>30</v>
      </c>
      <c r="H42" s="30"/>
      <c r="I42" s="30">
        <v>110</v>
      </c>
      <c r="J42" s="30">
        <v>10</v>
      </c>
      <c r="K42" s="97">
        <v>530</v>
      </c>
      <c r="L42" s="30"/>
      <c r="M42" s="100" t="s">
        <v>247</v>
      </c>
      <c r="N42" s="100" t="s">
        <v>247</v>
      </c>
      <c r="O42" s="100">
        <v>1.4</v>
      </c>
      <c r="P42" s="100">
        <v>2.6</v>
      </c>
      <c r="Q42" s="30"/>
      <c r="R42" s="100">
        <v>0.4</v>
      </c>
      <c r="S42" s="101">
        <v>4.5</v>
      </c>
      <c r="T42" s="1"/>
      <c r="U42" s="30">
        <v>15</v>
      </c>
      <c r="V42" s="30">
        <v>11</v>
      </c>
      <c r="W42" s="30">
        <v>56</v>
      </c>
      <c r="X42" s="30">
        <v>77</v>
      </c>
      <c r="Y42" s="97">
        <v>159</v>
      </c>
      <c r="Z42" s="1"/>
      <c r="AA42" s="30">
        <v>126</v>
      </c>
    </row>
    <row r="43" spans="1:27" x14ac:dyDescent="0.25">
      <c r="A43" s="1"/>
      <c r="B43" s="54" t="s">
        <v>157</v>
      </c>
      <c r="C43" s="48"/>
      <c r="D43" s="30">
        <v>220</v>
      </c>
      <c r="E43" s="30">
        <v>50</v>
      </c>
      <c r="F43" s="30">
        <v>80</v>
      </c>
      <c r="G43" s="30">
        <v>30</v>
      </c>
      <c r="H43" s="30"/>
      <c r="I43" s="30">
        <v>100</v>
      </c>
      <c r="J43" s="30">
        <v>10</v>
      </c>
      <c r="K43" s="97">
        <v>470</v>
      </c>
      <c r="L43" s="30"/>
      <c r="M43" s="100" t="s">
        <v>247</v>
      </c>
      <c r="N43" s="100" t="s">
        <v>247</v>
      </c>
      <c r="O43" s="100">
        <v>1.1000000000000001</v>
      </c>
      <c r="P43" s="100">
        <v>4.5999999999999996</v>
      </c>
      <c r="Q43" s="30"/>
      <c r="R43" s="100">
        <v>0.7</v>
      </c>
      <c r="S43" s="101">
        <v>6.4</v>
      </c>
      <c r="T43" s="1"/>
      <c r="U43" s="30">
        <v>17</v>
      </c>
      <c r="V43" s="30">
        <v>9</v>
      </c>
      <c r="W43" s="30">
        <v>42</v>
      </c>
      <c r="X43" s="30">
        <v>166</v>
      </c>
      <c r="Y43" s="97">
        <v>234</v>
      </c>
      <c r="Z43" s="1"/>
      <c r="AA43" s="30">
        <v>66</v>
      </c>
    </row>
    <row r="44" spans="1:27" x14ac:dyDescent="0.25">
      <c r="A44" s="1"/>
      <c r="B44" s="54" t="s">
        <v>158</v>
      </c>
      <c r="C44" s="48"/>
      <c r="D44" s="30">
        <v>200</v>
      </c>
      <c r="E44" s="30">
        <v>50</v>
      </c>
      <c r="F44" s="30">
        <v>90</v>
      </c>
      <c r="G44" s="30">
        <v>40</v>
      </c>
      <c r="H44" s="30"/>
      <c r="I44" s="30">
        <v>140</v>
      </c>
      <c r="J44" s="30">
        <v>10</v>
      </c>
      <c r="K44" s="97">
        <v>520</v>
      </c>
      <c r="L44" s="30"/>
      <c r="M44" s="100" t="s">
        <v>247</v>
      </c>
      <c r="N44" s="100" t="s">
        <v>247</v>
      </c>
      <c r="O44" s="100">
        <v>1</v>
      </c>
      <c r="P44" s="100">
        <v>6.5</v>
      </c>
      <c r="Q44" s="30"/>
      <c r="R44" s="100">
        <v>1.9</v>
      </c>
      <c r="S44" s="101">
        <v>9.4</v>
      </c>
      <c r="T44" s="1"/>
      <c r="U44" s="30">
        <v>15</v>
      </c>
      <c r="V44" s="30">
        <v>10</v>
      </c>
      <c r="W44" s="30">
        <v>47</v>
      </c>
      <c r="X44" s="30">
        <v>163</v>
      </c>
      <c r="Y44" s="97">
        <v>236</v>
      </c>
      <c r="Z44" s="1"/>
      <c r="AA44" s="30">
        <v>153</v>
      </c>
    </row>
    <row r="45" spans="1:27" x14ac:dyDescent="0.25">
      <c r="A45" s="1"/>
      <c r="B45" s="54" t="s">
        <v>159</v>
      </c>
      <c r="C45" s="48"/>
      <c r="D45" s="30">
        <v>210</v>
      </c>
      <c r="E45" s="30">
        <v>50</v>
      </c>
      <c r="F45" s="30">
        <v>110</v>
      </c>
      <c r="G45" s="30">
        <v>20</v>
      </c>
      <c r="H45" s="30"/>
      <c r="I45" s="30">
        <v>150</v>
      </c>
      <c r="J45" s="30">
        <v>40</v>
      </c>
      <c r="K45" s="97">
        <v>530</v>
      </c>
      <c r="L45" s="30"/>
      <c r="M45" s="100" t="s">
        <v>247</v>
      </c>
      <c r="N45" s="100" t="s">
        <v>247</v>
      </c>
      <c r="O45" s="100">
        <v>1.2</v>
      </c>
      <c r="P45" s="100">
        <v>5.0999999999999996</v>
      </c>
      <c r="Q45" s="30"/>
      <c r="R45" s="100">
        <v>1.3</v>
      </c>
      <c r="S45" s="101">
        <v>7.7</v>
      </c>
      <c r="T45" s="1"/>
      <c r="U45" s="30">
        <v>16</v>
      </c>
      <c r="V45" s="30">
        <v>9</v>
      </c>
      <c r="W45" s="30">
        <v>54</v>
      </c>
      <c r="X45" s="30">
        <v>111</v>
      </c>
      <c r="Y45" s="97">
        <v>190</v>
      </c>
      <c r="Z45" s="1"/>
      <c r="AA45" s="30">
        <v>107</v>
      </c>
    </row>
    <row r="46" spans="1:27" x14ac:dyDescent="0.25">
      <c r="A46" s="1"/>
      <c r="B46" s="54" t="s">
        <v>160</v>
      </c>
      <c r="C46" s="48"/>
      <c r="D46" s="30">
        <v>180</v>
      </c>
      <c r="E46" s="30">
        <v>60</v>
      </c>
      <c r="F46" s="30">
        <v>70</v>
      </c>
      <c r="G46" s="30">
        <v>20</v>
      </c>
      <c r="H46" s="30"/>
      <c r="I46" s="30">
        <v>110</v>
      </c>
      <c r="J46" s="30">
        <v>10</v>
      </c>
      <c r="K46" s="97">
        <v>440</v>
      </c>
      <c r="L46" s="30"/>
      <c r="M46" s="100" t="s">
        <v>176</v>
      </c>
      <c r="N46" s="100" t="s">
        <v>247</v>
      </c>
      <c r="O46" s="100">
        <v>0.7</v>
      </c>
      <c r="P46" s="100">
        <v>2.9</v>
      </c>
      <c r="Q46" s="30"/>
      <c r="R46" s="100">
        <v>0.3</v>
      </c>
      <c r="S46" s="101">
        <v>4</v>
      </c>
      <c r="T46" s="1"/>
      <c r="U46" s="30">
        <v>14</v>
      </c>
      <c r="V46" s="30">
        <v>11</v>
      </c>
      <c r="W46" s="30">
        <v>33</v>
      </c>
      <c r="X46" s="30">
        <v>71</v>
      </c>
      <c r="Y46" s="97">
        <v>128</v>
      </c>
      <c r="Z46" s="1"/>
      <c r="AA46" s="30">
        <v>78</v>
      </c>
    </row>
    <row r="47" spans="1:27" x14ac:dyDescent="0.25">
      <c r="A47" s="1"/>
      <c r="B47" s="54" t="s">
        <v>161</v>
      </c>
      <c r="C47" s="48"/>
      <c r="D47" s="30">
        <v>210</v>
      </c>
      <c r="E47" s="30">
        <v>80</v>
      </c>
      <c r="F47" s="30">
        <v>110</v>
      </c>
      <c r="G47" s="30">
        <v>20</v>
      </c>
      <c r="H47" s="30"/>
      <c r="I47" s="30">
        <v>140</v>
      </c>
      <c r="J47" s="30">
        <v>20</v>
      </c>
      <c r="K47" s="97">
        <v>560</v>
      </c>
      <c r="L47" s="30"/>
      <c r="M47" s="100" t="s">
        <v>176</v>
      </c>
      <c r="N47" s="100" t="s">
        <v>247</v>
      </c>
      <c r="O47" s="100">
        <v>1</v>
      </c>
      <c r="P47" s="100">
        <v>3.1</v>
      </c>
      <c r="Q47" s="30"/>
      <c r="R47" s="100">
        <v>1.2</v>
      </c>
      <c r="S47" s="101">
        <v>5.4</v>
      </c>
      <c r="T47" s="1"/>
      <c r="U47" s="30">
        <v>15</v>
      </c>
      <c r="V47" s="30">
        <v>15</v>
      </c>
      <c r="W47" s="30">
        <v>51</v>
      </c>
      <c r="X47" s="30">
        <v>65</v>
      </c>
      <c r="Y47" s="97">
        <v>146</v>
      </c>
      <c r="Z47" s="1"/>
      <c r="AA47" s="30">
        <v>108</v>
      </c>
    </row>
    <row r="48" spans="1:27" ht="26.25" customHeight="1" x14ac:dyDescent="0.25">
      <c r="A48" s="1"/>
      <c r="B48" s="54" t="s">
        <v>251</v>
      </c>
      <c r="C48" s="48"/>
      <c r="D48" s="30">
        <v>200</v>
      </c>
      <c r="E48" s="30">
        <v>40</v>
      </c>
      <c r="F48" s="30">
        <v>40</v>
      </c>
      <c r="G48" s="30">
        <v>10</v>
      </c>
      <c r="H48" s="30"/>
      <c r="I48" s="30">
        <v>70</v>
      </c>
      <c r="J48" s="30" t="s">
        <v>176</v>
      </c>
      <c r="K48" s="97">
        <v>370</v>
      </c>
      <c r="L48" s="30"/>
      <c r="M48" s="100" t="s">
        <v>247</v>
      </c>
      <c r="N48" s="100" t="s">
        <v>247</v>
      </c>
      <c r="O48" s="100">
        <v>0.5</v>
      </c>
      <c r="P48" s="100">
        <v>4.5</v>
      </c>
      <c r="Q48" s="30"/>
      <c r="R48" s="100">
        <v>0.2</v>
      </c>
      <c r="S48" s="101">
        <v>5.2</v>
      </c>
      <c r="T48" s="1"/>
      <c r="U48" s="30">
        <v>15</v>
      </c>
      <c r="V48" s="30">
        <v>8</v>
      </c>
      <c r="W48" s="30">
        <v>21</v>
      </c>
      <c r="X48" s="30">
        <v>87</v>
      </c>
      <c r="Y48" s="97">
        <v>130</v>
      </c>
      <c r="Z48" s="1"/>
      <c r="AA48" s="30">
        <v>34</v>
      </c>
    </row>
    <row r="49" spans="1:28" ht="12.75" customHeight="1" x14ac:dyDescent="0.25">
      <c r="A49" s="1"/>
      <c r="B49" s="54" t="s">
        <v>252</v>
      </c>
      <c r="C49" s="48"/>
      <c r="D49" s="30">
        <v>120</v>
      </c>
      <c r="E49" s="30">
        <v>30</v>
      </c>
      <c r="F49" s="30">
        <v>40</v>
      </c>
      <c r="G49" s="30">
        <v>10</v>
      </c>
      <c r="H49" s="30"/>
      <c r="I49" s="30">
        <v>60</v>
      </c>
      <c r="J49" s="30">
        <v>10</v>
      </c>
      <c r="K49" s="97">
        <v>270</v>
      </c>
      <c r="L49" s="30"/>
      <c r="M49" s="100" t="s">
        <v>176</v>
      </c>
      <c r="N49" s="100" t="s">
        <v>247</v>
      </c>
      <c r="O49" s="100">
        <v>0.4</v>
      </c>
      <c r="P49" s="100">
        <v>0.9</v>
      </c>
      <c r="Q49" s="30"/>
      <c r="R49" s="100">
        <v>0.2</v>
      </c>
      <c r="S49" s="101">
        <v>1.5</v>
      </c>
      <c r="T49" s="1"/>
      <c r="U49" s="30">
        <v>10</v>
      </c>
      <c r="V49" s="30">
        <v>5</v>
      </c>
      <c r="W49" s="30">
        <v>19</v>
      </c>
      <c r="X49" s="30">
        <v>34</v>
      </c>
      <c r="Y49" s="97">
        <v>68</v>
      </c>
      <c r="Z49" s="1"/>
      <c r="AA49" s="30">
        <v>24</v>
      </c>
    </row>
    <row r="50" spans="1:28" ht="12.75" customHeight="1" x14ac:dyDescent="0.25">
      <c r="A50" s="1"/>
      <c r="B50" s="54" t="s">
        <v>253</v>
      </c>
      <c r="C50" s="48"/>
      <c r="D50" s="30">
        <v>160</v>
      </c>
      <c r="E50" s="30">
        <v>40</v>
      </c>
      <c r="F50" s="30">
        <v>50</v>
      </c>
      <c r="G50" s="30">
        <v>10</v>
      </c>
      <c r="H50" s="30"/>
      <c r="I50" s="30">
        <v>80</v>
      </c>
      <c r="J50" s="30">
        <v>10</v>
      </c>
      <c r="K50" s="97">
        <v>350</v>
      </c>
      <c r="L50" s="30"/>
      <c r="M50" s="100" t="s">
        <v>247</v>
      </c>
      <c r="N50" s="100" t="s">
        <v>247</v>
      </c>
      <c r="O50" s="100">
        <v>0.5</v>
      </c>
      <c r="P50" s="100">
        <v>1.3</v>
      </c>
      <c r="Q50" s="30"/>
      <c r="R50" s="100">
        <v>0.3</v>
      </c>
      <c r="S50" s="101">
        <v>2.1</v>
      </c>
      <c r="T50" s="1"/>
      <c r="U50" s="30">
        <v>12</v>
      </c>
      <c r="V50" s="30">
        <v>8</v>
      </c>
      <c r="W50" s="30">
        <v>24</v>
      </c>
      <c r="X50" s="30">
        <v>30</v>
      </c>
      <c r="Y50" s="97">
        <v>75</v>
      </c>
      <c r="Z50" s="1"/>
      <c r="AA50" s="30">
        <v>65</v>
      </c>
    </row>
    <row r="51" spans="1:28" ht="12.75" customHeight="1" x14ac:dyDescent="0.25">
      <c r="A51" s="1"/>
      <c r="B51" s="54" t="s">
        <v>254</v>
      </c>
      <c r="C51" s="48"/>
      <c r="D51" s="30">
        <v>190</v>
      </c>
      <c r="E51" s="30">
        <v>50</v>
      </c>
      <c r="F51" s="30">
        <v>60</v>
      </c>
      <c r="G51" s="30">
        <v>20</v>
      </c>
      <c r="H51" s="30"/>
      <c r="I51" s="30">
        <v>120</v>
      </c>
      <c r="J51" s="30">
        <v>10</v>
      </c>
      <c r="K51" s="97">
        <v>440</v>
      </c>
      <c r="L51" s="30"/>
      <c r="M51" s="100" t="s">
        <v>247</v>
      </c>
      <c r="N51" s="100" t="s">
        <v>247</v>
      </c>
      <c r="O51" s="100">
        <v>0.7</v>
      </c>
      <c r="P51" s="100">
        <v>2</v>
      </c>
      <c r="Q51" s="30"/>
      <c r="R51" s="100">
        <v>0.7</v>
      </c>
      <c r="S51" s="101">
        <v>3.4</v>
      </c>
      <c r="T51" s="1"/>
      <c r="U51" s="30">
        <v>14</v>
      </c>
      <c r="V51" s="30">
        <v>9</v>
      </c>
      <c r="W51" s="30">
        <v>29</v>
      </c>
      <c r="X51" s="30">
        <v>101</v>
      </c>
      <c r="Y51" s="97">
        <v>153</v>
      </c>
      <c r="Z51" s="1"/>
      <c r="AA51" s="30">
        <v>124</v>
      </c>
    </row>
    <row r="52" spans="1:28" ht="12.75" customHeight="1" x14ac:dyDescent="0.25">
      <c r="A52" s="1"/>
      <c r="B52" s="54" t="s">
        <v>255</v>
      </c>
      <c r="C52" s="48"/>
      <c r="D52" s="30">
        <v>150</v>
      </c>
      <c r="E52" s="30">
        <v>40</v>
      </c>
      <c r="F52" s="30">
        <v>60</v>
      </c>
      <c r="G52" s="30">
        <v>20</v>
      </c>
      <c r="H52" s="30"/>
      <c r="I52" s="30">
        <v>80</v>
      </c>
      <c r="J52" s="30" t="s">
        <v>176</v>
      </c>
      <c r="K52" s="97">
        <v>330</v>
      </c>
      <c r="L52" s="30"/>
      <c r="M52" s="100" t="s">
        <v>176</v>
      </c>
      <c r="N52" s="100" t="s">
        <v>247</v>
      </c>
      <c r="O52" s="100">
        <v>0.6</v>
      </c>
      <c r="P52" s="100">
        <v>3.4</v>
      </c>
      <c r="Q52" s="30"/>
      <c r="R52" s="100">
        <v>0.4</v>
      </c>
      <c r="S52" s="101">
        <v>4.3</v>
      </c>
      <c r="T52" s="1"/>
      <c r="U52" s="30">
        <v>11</v>
      </c>
      <c r="V52" s="30">
        <v>7</v>
      </c>
      <c r="W52" s="30">
        <v>26</v>
      </c>
      <c r="X52" s="30">
        <v>157</v>
      </c>
      <c r="Y52" s="97">
        <v>202</v>
      </c>
      <c r="Z52" s="1"/>
      <c r="AA52" s="30">
        <v>76</v>
      </c>
    </row>
    <row r="53" spans="1:28" ht="12.75" customHeight="1" x14ac:dyDescent="0.25">
      <c r="A53" s="1"/>
      <c r="B53" s="54" t="s">
        <v>256</v>
      </c>
      <c r="C53" s="48"/>
      <c r="D53" s="30">
        <v>180</v>
      </c>
      <c r="E53" s="30">
        <v>50</v>
      </c>
      <c r="F53" s="30">
        <v>80</v>
      </c>
      <c r="G53" s="30">
        <v>20</v>
      </c>
      <c r="H53" s="30"/>
      <c r="I53" s="30">
        <v>100</v>
      </c>
      <c r="J53" s="30">
        <v>10</v>
      </c>
      <c r="K53" s="97">
        <v>420</v>
      </c>
      <c r="L53" s="30"/>
      <c r="M53" s="100" t="s">
        <v>247</v>
      </c>
      <c r="N53" s="100" t="s">
        <v>247</v>
      </c>
      <c r="O53" s="100">
        <v>0.9</v>
      </c>
      <c r="P53" s="100">
        <v>1.2</v>
      </c>
      <c r="Q53" s="30"/>
      <c r="R53" s="100">
        <v>0.4</v>
      </c>
      <c r="S53" s="101">
        <v>2.6</v>
      </c>
      <c r="T53" s="1"/>
      <c r="U53" s="30">
        <v>14</v>
      </c>
      <c r="V53" s="30">
        <v>10</v>
      </c>
      <c r="W53" s="30">
        <v>37</v>
      </c>
      <c r="X53" s="30">
        <v>50</v>
      </c>
      <c r="Y53" s="97">
        <v>110</v>
      </c>
      <c r="Z53" s="1"/>
      <c r="AA53" s="30">
        <v>55</v>
      </c>
    </row>
    <row r="54" spans="1:28" ht="12.75" customHeight="1" x14ac:dyDescent="0.25">
      <c r="A54" s="1"/>
      <c r="B54" s="54" t="s">
        <v>257</v>
      </c>
      <c r="C54" s="48"/>
      <c r="D54" s="30">
        <v>220</v>
      </c>
      <c r="E54" s="30">
        <v>70</v>
      </c>
      <c r="F54" s="30">
        <v>110</v>
      </c>
      <c r="G54" s="30">
        <v>30</v>
      </c>
      <c r="H54" s="30"/>
      <c r="I54" s="30">
        <v>110</v>
      </c>
      <c r="J54" s="30">
        <v>10</v>
      </c>
      <c r="K54" s="97">
        <v>530</v>
      </c>
      <c r="L54" s="30"/>
      <c r="M54" s="100" t="s">
        <v>247</v>
      </c>
      <c r="N54" s="100" t="s">
        <v>247</v>
      </c>
      <c r="O54" s="100">
        <v>1.2</v>
      </c>
      <c r="P54" s="100">
        <v>4.0999999999999996</v>
      </c>
      <c r="Q54" s="30"/>
      <c r="R54" s="100">
        <v>0.5</v>
      </c>
      <c r="S54" s="101">
        <v>5.8</v>
      </c>
      <c r="T54" s="1"/>
      <c r="U54" s="30">
        <v>16</v>
      </c>
      <c r="V54" s="30">
        <v>13</v>
      </c>
      <c r="W54" s="30">
        <v>51</v>
      </c>
      <c r="X54" s="30">
        <v>96</v>
      </c>
      <c r="Y54" s="97">
        <v>177</v>
      </c>
      <c r="Z54" s="1"/>
      <c r="AA54" s="30">
        <v>76</v>
      </c>
    </row>
    <row r="55" spans="1:28" ht="12.75" customHeight="1" x14ac:dyDescent="0.25">
      <c r="A55" s="1"/>
      <c r="B55" s="54" t="s">
        <v>258</v>
      </c>
      <c r="C55" s="48"/>
      <c r="D55" s="30">
        <v>160</v>
      </c>
      <c r="E55" s="30">
        <v>40</v>
      </c>
      <c r="F55" s="30">
        <v>90</v>
      </c>
      <c r="G55" s="30">
        <v>30</v>
      </c>
      <c r="H55" s="30"/>
      <c r="I55" s="30">
        <v>110</v>
      </c>
      <c r="J55" s="30">
        <v>10</v>
      </c>
      <c r="K55" s="97">
        <v>420</v>
      </c>
      <c r="L55" s="30"/>
      <c r="M55" s="100" t="s">
        <v>247</v>
      </c>
      <c r="N55" s="100" t="s">
        <v>247</v>
      </c>
      <c r="O55" s="100">
        <v>1</v>
      </c>
      <c r="P55" s="100">
        <v>3.2</v>
      </c>
      <c r="Q55" s="30"/>
      <c r="R55" s="100">
        <v>0.4</v>
      </c>
      <c r="S55" s="101">
        <v>4.5999999999999996</v>
      </c>
      <c r="T55" s="1"/>
      <c r="U55" s="30">
        <v>12</v>
      </c>
      <c r="V55" s="30">
        <v>8</v>
      </c>
      <c r="W55" s="30">
        <v>45</v>
      </c>
      <c r="X55" s="30">
        <v>74</v>
      </c>
      <c r="Y55" s="97">
        <v>139</v>
      </c>
      <c r="Z55" s="1"/>
      <c r="AA55" s="30">
        <v>55</v>
      </c>
    </row>
    <row r="56" spans="1:28" ht="12.75" customHeight="1" x14ac:dyDescent="0.25">
      <c r="A56" s="1"/>
      <c r="B56" s="54" t="s">
        <v>259</v>
      </c>
      <c r="C56" s="48"/>
      <c r="D56" s="30">
        <v>210</v>
      </c>
      <c r="E56" s="30">
        <v>60</v>
      </c>
      <c r="F56" s="30">
        <v>130</v>
      </c>
      <c r="G56" s="30">
        <v>40</v>
      </c>
      <c r="H56" s="30"/>
      <c r="I56" s="30">
        <v>130</v>
      </c>
      <c r="J56" s="30">
        <v>10</v>
      </c>
      <c r="K56" s="97">
        <v>570</v>
      </c>
      <c r="L56" s="30"/>
      <c r="M56" s="100" t="s">
        <v>247</v>
      </c>
      <c r="N56" s="100" t="s">
        <v>247</v>
      </c>
      <c r="O56" s="100">
        <v>1.3</v>
      </c>
      <c r="P56" s="100">
        <v>5.8</v>
      </c>
      <c r="Q56" s="30"/>
      <c r="R56" s="100">
        <v>1</v>
      </c>
      <c r="S56" s="101">
        <v>8.1999999999999993</v>
      </c>
      <c r="T56" s="1"/>
      <c r="U56" s="30">
        <v>18</v>
      </c>
      <c r="V56" s="30">
        <v>12</v>
      </c>
      <c r="W56" s="30">
        <v>60</v>
      </c>
      <c r="X56" s="30">
        <v>146</v>
      </c>
      <c r="Y56" s="97">
        <v>237</v>
      </c>
      <c r="Z56" s="1"/>
      <c r="AA56" s="30">
        <v>143</v>
      </c>
    </row>
    <row r="57" spans="1:28" ht="12.75" customHeight="1" x14ac:dyDescent="0.25">
      <c r="A57" s="1"/>
      <c r="B57" s="54" t="s">
        <v>260</v>
      </c>
      <c r="C57" s="48"/>
      <c r="D57" s="30">
        <v>180</v>
      </c>
      <c r="E57" s="30">
        <v>10</v>
      </c>
      <c r="F57" s="30">
        <v>70</v>
      </c>
      <c r="G57" s="30">
        <v>20</v>
      </c>
      <c r="H57" s="30"/>
      <c r="I57" s="30">
        <v>70</v>
      </c>
      <c r="J57" s="30" t="s">
        <v>176</v>
      </c>
      <c r="K57" s="97">
        <v>350</v>
      </c>
      <c r="L57" s="30"/>
      <c r="M57" s="100" t="s">
        <v>176</v>
      </c>
      <c r="N57" s="100" t="s">
        <v>247</v>
      </c>
      <c r="O57" s="100">
        <v>0.8</v>
      </c>
      <c r="P57" s="100">
        <v>1.9</v>
      </c>
      <c r="Q57" s="30"/>
      <c r="R57" s="100">
        <v>0.4</v>
      </c>
      <c r="S57" s="101">
        <v>3.1</v>
      </c>
      <c r="T57" s="1"/>
      <c r="U57" s="30">
        <v>18</v>
      </c>
      <c r="V57" s="30">
        <v>3</v>
      </c>
      <c r="W57" s="30">
        <v>35</v>
      </c>
      <c r="X57" s="30">
        <v>85</v>
      </c>
      <c r="Y57" s="97">
        <v>141</v>
      </c>
      <c r="Z57" s="1"/>
      <c r="AA57" s="30">
        <v>92</v>
      </c>
    </row>
    <row r="58" spans="1:28" ht="2.85" customHeight="1" x14ac:dyDescent="0.25">
      <c r="A58" s="66"/>
      <c r="B58" s="89"/>
      <c r="C58" s="79"/>
      <c r="D58" s="104"/>
      <c r="E58" s="104"/>
      <c r="F58" s="104"/>
      <c r="G58" s="104"/>
      <c r="H58" s="104"/>
      <c r="I58" s="104"/>
      <c r="J58" s="104"/>
      <c r="K58" s="105"/>
      <c r="L58" s="104"/>
      <c r="M58" s="106"/>
      <c r="N58" s="106"/>
      <c r="O58" s="106"/>
      <c r="P58" s="106"/>
      <c r="Q58" s="104"/>
      <c r="R58" s="106"/>
      <c r="S58" s="107"/>
      <c r="T58" s="66"/>
      <c r="U58" s="104"/>
      <c r="V58" s="104"/>
      <c r="W58" s="104"/>
      <c r="X58" s="104"/>
      <c r="Y58" s="105"/>
      <c r="Z58" s="66"/>
      <c r="AA58" s="104"/>
      <c r="AB58" s="1"/>
    </row>
    <row r="59" spans="1:28" x14ac:dyDescent="0.25">
      <c r="A59" s="1"/>
      <c r="R59" s="108"/>
      <c r="S59" s="108"/>
      <c r="T59" s="1"/>
      <c r="U59" s="1"/>
      <c r="V59" s="1"/>
      <c r="W59" s="1"/>
      <c r="X59" s="1"/>
      <c r="Y59" s="1"/>
      <c r="Z59" s="1"/>
      <c r="AA59" s="1"/>
      <c r="AB59" s="1"/>
    </row>
    <row r="60" spans="1:28" ht="15.6" x14ac:dyDescent="0.25">
      <c r="A60" s="71">
        <v>1</v>
      </c>
      <c r="B60" s="181" t="s">
        <v>261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"/>
    </row>
    <row r="61" spans="1:28" ht="15.6" x14ac:dyDescent="0.25">
      <c r="A61" s="71">
        <v>2</v>
      </c>
      <c r="B61" s="181" t="s">
        <v>262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"/>
    </row>
    <row r="62" spans="1:28" ht="16.350000000000001" customHeight="1" x14ac:dyDescent="0.25">
      <c r="A62" s="69">
        <v>3</v>
      </c>
      <c r="B62" s="181" t="s">
        <v>263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"/>
    </row>
    <row r="63" spans="1:28" ht="15.6" x14ac:dyDescent="0.25">
      <c r="A63" s="69">
        <v>4</v>
      </c>
      <c r="B63" s="181" t="s">
        <v>230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"/>
      <c r="U63" s="1"/>
      <c r="V63" s="1"/>
      <c r="W63" s="1"/>
      <c r="X63" s="1"/>
      <c r="Y63" s="1"/>
      <c r="Z63" s="1"/>
      <c r="AA63" s="1"/>
      <c r="AB63" s="1"/>
    </row>
    <row r="64" spans="1:28" ht="26.85" customHeight="1" x14ac:dyDescent="0.25">
      <c r="A64" s="69">
        <v>5</v>
      </c>
      <c r="B64" s="181" t="s">
        <v>264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"/>
    </row>
    <row r="65" spans="1:28" ht="27.75" customHeight="1" x14ac:dyDescent="0.25">
      <c r="A65" s="69">
        <v>6</v>
      </c>
      <c r="B65" s="185" t="s">
        <v>183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"/>
    </row>
    <row r="66" spans="1:28" ht="27.75" customHeight="1" x14ac:dyDescent="0.25">
      <c r="A66" s="69">
        <v>7</v>
      </c>
      <c r="B66" s="185" t="s">
        <v>265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"/>
    </row>
    <row r="67" spans="1:28" x14ac:dyDescent="0.25">
      <c r="A67" s="1" t="s">
        <v>50</v>
      </c>
      <c r="B67" s="1" t="s">
        <v>184</v>
      </c>
      <c r="C67" s="1"/>
    </row>
    <row r="68" spans="1:28" x14ac:dyDescent="0.25">
      <c r="A68" s="1" t="s">
        <v>45</v>
      </c>
      <c r="B68" s="1" t="s">
        <v>185</v>
      </c>
      <c r="C68" s="1"/>
    </row>
    <row r="69" spans="1:28" x14ac:dyDescent="0.25">
      <c r="A69" s="1" t="s">
        <v>233</v>
      </c>
      <c r="B69" s="1" t="s">
        <v>266</v>
      </c>
      <c r="C69" s="1"/>
    </row>
    <row r="70" spans="1:28" x14ac:dyDescent="0.25">
      <c r="A70" s="6" t="s">
        <v>234</v>
      </c>
      <c r="B70" s="1" t="s">
        <v>267</v>
      </c>
      <c r="C70" s="6"/>
    </row>
    <row r="71" spans="1:28" ht="14.4" customHeight="1" x14ac:dyDescent="0.25">
      <c r="A71" s="6" t="s">
        <v>235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:28" ht="14.4" customHeight="1" x14ac:dyDescent="0.25">
      <c r="A72" s="6"/>
    </row>
    <row r="73" spans="1:28" s="28" customFormat="1" ht="14.4" customHeight="1" x14ac:dyDescent="0.25">
      <c r="A73" s="6"/>
      <c r="B73" s="111"/>
      <c r="C73" s="6"/>
    </row>
    <row r="74" spans="1:28" s="28" customFormat="1" x14ac:dyDescent="0.25">
      <c r="A74" s="6"/>
      <c r="B74" s="111"/>
      <c r="C74" s="6"/>
    </row>
    <row r="75" spans="1:28" s="28" customFormat="1" x14ac:dyDescent="0.25">
      <c r="A75" s="6"/>
      <c r="B75" s="111"/>
      <c r="C75" s="6"/>
    </row>
    <row r="76" spans="1:28" s="28" customFormat="1" x14ac:dyDescent="0.25">
      <c r="A76" s="6"/>
      <c r="B76" s="111"/>
      <c r="C76" s="6"/>
    </row>
    <row r="77" spans="1:28" s="28" customFormat="1" x14ac:dyDescent="0.25">
      <c r="A77" s="6"/>
      <c r="B77" s="111"/>
      <c r="C77" s="6"/>
    </row>
  </sheetData>
  <mergeCells count="18"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B64:AA64"/>
    <mergeCell ref="B65:AA65"/>
    <mergeCell ref="B66:AA66"/>
    <mergeCell ref="AA5:AA6"/>
    <mergeCell ref="B60:AA60"/>
    <mergeCell ref="B61:AA61"/>
    <mergeCell ref="B62:AA62"/>
    <mergeCell ref="B63:S63"/>
  </mergeCells>
  <hyperlinks>
    <hyperlink ref="A1:B1" location="ContentsHead" display="ContentsHead" xr:uid="{C3FBA853-D70A-4883-B592-796955F20EC9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8104-2D94-41E7-BECE-D47DFBB93822}">
  <sheetPr codeName="Sheet17"/>
  <dimension ref="A1:H65"/>
  <sheetViews>
    <sheetView workbookViewId="0">
      <selection sqref="A1:B1"/>
    </sheetView>
  </sheetViews>
  <sheetFormatPr defaultColWidth="9" defaultRowHeight="13.2" x14ac:dyDescent="0.25"/>
  <cols>
    <col min="1" max="1" width="2.5546875" style="1" customWidth="1"/>
    <col min="2" max="2" width="27" style="1" customWidth="1"/>
    <col min="3" max="3" width="11.44140625" style="1" customWidth="1"/>
    <col min="4" max="4" width="16.109375" style="1" customWidth="1"/>
    <col min="5" max="5" width="13.5546875" style="1" customWidth="1"/>
    <col min="6" max="6" width="11.5546875" style="1" customWidth="1"/>
    <col min="7" max="7" width="16.5546875" style="1" customWidth="1"/>
    <col min="8" max="8" width="12.5546875" style="1" customWidth="1"/>
    <col min="9" max="9" width="9" style="1" customWidth="1"/>
    <col min="10" max="16384" width="9" style="1"/>
  </cols>
  <sheetData>
    <row r="1" spans="1:8" x14ac:dyDescent="0.25">
      <c r="A1" s="190" t="s">
        <v>54</v>
      </c>
      <c r="B1" s="190"/>
    </row>
    <row r="2" spans="1:8" ht="14.4" customHeight="1" x14ac:dyDescent="0.25">
      <c r="A2" s="191" t="s">
        <v>269</v>
      </c>
      <c r="B2" s="191"/>
      <c r="C2" s="191"/>
      <c r="D2" s="191"/>
      <c r="E2" s="191"/>
      <c r="F2" s="191"/>
      <c r="G2" s="191"/>
      <c r="H2" s="191"/>
    </row>
    <row r="4" spans="1:8" ht="16.8" x14ac:dyDescent="0.55000000000000004">
      <c r="A4" s="189" t="s">
        <v>108</v>
      </c>
      <c r="B4" s="189"/>
      <c r="C4" s="189" t="s">
        <v>270</v>
      </c>
      <c r="D4" s="189"/>
      <c r="E4" s="189"/>
      <c r="F4" s="189" t="s">
        <v>271</v>
      </c>
      <c r="G4" s="189"/>
      <c r="H4" s="189"/>
    </row>
    <row r="5" spans="1:8" ht="16.8" x14ac:dyDescent="0.55000000000000004">
      <c r="A5" s="196"/>
      <c r="B5" s="196"/>
      <c r="C5" s="34" t="s">
        <v>112</v>
      </c>
      <c r="D5" s="80" t="s">
        <v>272</v>
      </c>
      <c r="E5" s="112" t="s">
        <v>213</v>
      </c>
      <c r="F5" s="34" t="s">
        <v>112</v>
      </c>
      <c r="G5" s="80" t="s">
        <v>272</v>
      </c>
      <c r="H5" s="112" t="s">
        <v>213</v>
      </c>
    </row>
    <row r="6" spans="1:8" x14ac:dyDescent="0.25">
      <c r="A6" s="12" t="s">
        <v>268</v>
      </c>
      <c r="B6" s="7"/>
      <c r="C6" s="113">
        <v>960</v>
      </c>
      <c r="D6" s="113">
        <v>420</v>
      </c>
      <c r="E6" s="114">
        <v>1380</v>
      </c>
      <c r="F6" s="115">
        <v>11.7</v>
      </c>
      <c r="G6" s="115">
        <v>56.4</v>
      </c>
      <c r="H6" s="116">
        <v>68.099999999999994</v>
      </c>
    </row>
    <row r="7" spans="1:8" x14ac:dyDescent="0.25">
      <c r="B7" s="7" t="s">
        <v>273</v>
      </c>
      <c r="C7" s="39">
        <v>220</v>
      </c>
      <c r="D7" s="39">
        <v>80</v>
      </c>
      <c r="E7" s="117">
        <v>300</v>
      </c>
      <c r="F7" s="73">
        <v>3.7</v>
      </c>
      <c r="G7" s="73">
        <v>8.8000000000000007</v>
      </c>
      <c r="H7" s="59">
        <v>12.5</v>
      </c>
    </row>
    <row r="8" spans="1:8" x14ac:dyDescent="0.25">
      <c r="B8" s="7" t="s">
        <v>274</v>
      </c>
      <c r="C8" s="39">
        <v>220</v>
      </c>
      <c r="D8" s="39">
        <v>80</v>
      </c>
      <c r="E8" s="117">
        <v>300</v>
      </c>
      <c r="F8" s="73">
        <v>2.4</v>
      </c>
      <c r="G8" s="73">
        <v>18.7</v>
      </c>
      <c r="H8" s="59">
        <v>21.1</v>
      </c>
    </row>
    <row r="9" spans="1:8" x14ac:dyDescent="0.25">
      <c r="B9" s="7" t="s">
        <v>275</v>
      </c>
      <c r="C9" s="39">
        <v>270</v>
      </c>
      <c r="D9" s="39">
        <v>120</v>
      </c>
      <c r="E9" s="117">
        <v>390</v>
      </c>
      <c r="F9" s="73">
        <v>3.1</v>
      </c>
      <c r="G9" s="73">
        <v>11.2</v>
      </c>
      <c r="H9" s="59">
        <v>14.3</v>
      </c>
    </row>
    <row r="10" spans="1:8" x14ac:dyDescent="0.25">
      <c r="B10" s="7" t="s">
        <v>276</v>
      </c>
      <c r="C10" s="39">
        <v>260</v>
      </c>
      <c r="D10" s="39">
        <v>140</v>
      </c>
      <c r="E10" s="117">
        <v>400</v>
      </c>
      <c r="F10" s="73">
        <v>2.6</v>
      </c>
      <c r="G10" s="73">
        <v>17.7</v>
      </c>
      <c r="H10" s="59">
        <v>20.2</v>
      </c>
    </row>
    <row r="11" spans="1:8" ht="26.4" customHeight="1" x14ac:dyDescent="0.25">
      <c r="A11" s="118" t="s">
        <v>277</v>
      </c>
      <c r="B11" s="7"/>
      <c r="C11" s="113">
        <v>1180</v>
      </c>
      <c r="D11" s="113">
        <v>370</v>
      </c>
      <c r="E11" s="114">
        <v>1550</v>
      </c>
      <c r="F11" s="115">
        <v>18</v>
      </c>
      <c r="G11" s="115">
        <v>33</v>
      </c>
      <c r="H11" s="116">
        <v>51</v>
      </c>
    </row>
    <row r="12" spans="1:8" x14ac:dyDescent="0.25">
      <c r="B12" s="7" t="s">
        <v>278</v>
      </c>
      <c r="C12" s="39">
        <v>280</v>
      </c>
      <c r="D12" s="39">
        <v>70</v>
      </c>
      <c r="E12" s="117">
        <v>350</v>
      </c>
      <c r="F12" s="73">
        <v>8.8000000000000007</v>
      </c>
      <c r="G12" s="73">
        <v>3.5</v>
      </c>
      <c r="H12" s="59">
        <v>12.3</v>
      </c>
    </row>
    <row r="13" spans="1:8" x14ac:dyDescent="0.25">
      <c r="B13" s="7" t="s">
        <v>279</v>
      </c>
      <c r="C13" s="39">
        <v>310</v>
      </c>
      <c r="D13" s="39">
        <v>100</v>
      </c>
      <c r="E13" s="117">
        <v>400</v>
      </c>
      <c r="F13" s="73">
        <v>2.6</v>
      </c>
      <c r="G13" s="73">
        <v>15.5</v>
      </c>
      <c r="H13" s="59">
        <v>18.100000000000001</v>
      </c>
    </row>
    <row r="14" spans="1:8" x14ac:dyDescent="0.25">
      <c r="B14" s="7" t="s">
        <v>280</v>
      </c>
      <c r="C14" s="39">
        <v>350</v>
      </c>
      <c r="D14" s="39">
        <v>90</v>
      </c>
      <c r="E14" s="117">
        <v>440</v>
      </c>
      <c r="F14" s="73">
        <v>3.5</v>
      </c>
      <c r="G14" s="73">
        <v>10.7</v>
      </c>
      <c r="H14" s="59">
        <v>14.2</v>
      </c>
    </row>
    <row r="15" spans="1:8" x14ac:dyDescent="0.25">
      <c r="B15" s="7" t="s">
        <v>281</v>
      </c>
      <c r="C15" s="39">
        <v>250</v>
      </c>
      <c r="D15" s="39">
        <v>110</v>
      </c>
      <c r="E15" s="117">
        <v>360</v>
      </c>
      <c r="F15" s="73">
        <v>3.1</v>
      </c>
      <c r="G15" s="73">
        <v>3.3</v>
      </c>
      <c r="H15" s="59">
        <v>6.4</v>
      </c>
    </row>
    <row r="16" spans="1:8" ht="25.5" customHeight="1" x14ac:dyDescent="0.25">
      <c r="A16" s="118" t="s">
        <v>214</v>
      </c>
      <c r="B16" s="7"/>
      <c r="C16" s="113">
        <v>620</v>
      </c>
      <c r="D16" s="113">
        <v>170</v>
      </c>
      <c r="E16" s="114">
        <v>790</v>
      </c>
      <c r="F16" s="115">
        <v>8.9</v>
      </c>
      <c r="G16" s="115">
        <v>15.1</v>
      </c>
      <c r="H16" s="116">
        <v>24</v>
      </c>
    </row>
    <row r="17" spans="1:8" x14ac:dyDescent="0.25">
      <c r="B17" s="7" t="s">
        <v>282</v>
      </c>
      <c r="C17" s="39">
        <v>120</v>
      </c>
      <c r="D17" s="39">
        <v>40</v>
      </c>
      <c r="E17" s="117">
        <v>150</v>
      </c>
      <c r="F17" s="73">
        <v>1.1000000000000001</v>
      </c>
      <c r="G17" s="73">
        <v>1.6</v>
      </c>
      <c r="H17" s="59">
        <v>2.7</v>
      </c>
    </row>
    <row r="18" spans="1:8" x14ac:dyDescent="0.25">
      <c r="B18" s="7" t="s">
        <v>216</v>
      </c>
      <c r="C18" s="39">
        <v>200</v>
      </c>
      <c r="D18" s="39">
        <v>50</v>
      </c>
      <c r="E18" s="117">
        <v>250</v>
      </c>
      <c r="F18" s="73">
        <v>3.1</v>
      </c>
      <c r="G18" s="73">
        <v>10.7</v>
      </c>
      <c r="H18" s="59">
        <v>13.8</v>
      </c>
    </row>
    <row r="19" spans="1:8" x14ac:dyDescent="0.25">
      <c r="B19" s="7" t="s">
        <v>217</v>
      </c>
      <c r="C19" s="39">
        <v>310</v>
      </c>
      <c r="D19" s="39">
        <v>80</v>
      </c>
      <c r="E19" s="117">
        <v>390</v>
      </c>
      <c r="F19" s="73">
        <v>4.5999999999999996</v>
      </c>
      <c r="G19" s="73">
        <v>2.8</v>
      </c>
      <c r="H19" s="59">
        <v>7.4</v>
      </c>
    </row>
    <row r="20" spans="1:8" ht="2.4" customHeight="1" x14ac:dyDescent="0.25">
      <c r="A20" s="66"/>
      <c r="B20" s="119"/>
      <c r="C20" s="63"/>
      <c r="D20" s="63"/>
      <c r="E20" s="120"/>
      <c r="F20" s="121"/>
      <c r="G20" s="121"/>
      <c r="H20" s="122"/>
    </row>
    <row r="21" spans="1:8" ht="14.4" customHeight="1" x14ac:dyDescent="0.25">
      <c r="A21" s="7"/>
      <c r="B21" s="7"/>
    </row>
    <row r="22" spans="1:8" ht="15.6" x14ac:dyDescent="0.25">
      <c r="A22" s="71">
        <v>1</v>
      </c>
      <c r="B22" s="1" t="s">
        <v>283</v>
      </c>
    </row>
    <row r="23" spans="1:8" ht="56.1" customHeight="1" x14ac:dyDescent="0.25">
      <c r="A23" s="71">
        <v>2</v>
      </c>
      <c r="B23" s="197" t="s">
        <v>284</v>
      </c>
      <c r="C23" s="197"/>
      <c r="D23" s="197"/>
      <c r="E23" s="197"/>
      <c r="F23" s="197"/>
      <c r="G23" s="197"/>
      <c r="H23" s="197"/>
    </row>
    <row r="24" spans="1:8" ht="26.85" customHeight="1" x14ac:dyDescent="0.25">
      <c r="A24" s="69">
        <v>3</v>
      </c>
      <c r="B24" s="185" t="s">
        <v>285</v>
      </c>
      <c r="C24" s="185"/>
      <c r="D24" s="185"/>
      <c r="E24" s="185"/>
      <c r="F24" s="185"/>
      <c r="G24" s="185"/>
      <c r="H24" s="185"/>
    </row>
    <row r="25" spans="1:8" ht="15.6" x14ac:dyDescent="0.25">
      <c r="A25" s="71">
        <v>4</v>
      </c>
      <c r="B25" s="1" t="s">
        <v>181</v>
      </c>
    </row>
    <row r="26" spans="1:8" ht="41.25" customHeight="1" x14ac:dyDescent="0.25">
      <c r="A26" s="71">
        <v>5</v>
      </c>
      <c r="B26" s="185" t="s">
        <v>183</v>
      </c>
      <c r="C26" s="185"/>
      <c r="D26" s="185"/>
      <c r="E26" s="185"/>
      <c r="F26" s="185"/>
      <c r="G26" s="185"/>
      <c r="H26" s="185"/>
    </row>
    <row r="27" spans="1:8" x14ac:dyDescent="0.25">
      <c r="A27" s="1" t="s">
        <v>50</v>
      </c>
      <c r="B27" s="1" t="s">
        <v>184</v>
      </c>
    </row>
    <row r="28" spans="1:8" x14ac:dyDescent="0.25">
      <c r="A28" s="1" t="s">
        <v>45</v>
      </c>
      <c r="B28" s="1" t="s">
        <v>185</v>
      </c>
    </row>
    <row r="31" spans="1:8" ht="28.35" customHeight="1" x14ac:dyDescent="0.25">
      <c r="A31" s="198" t="s">
        <v>286</v>
      </c>
      <c r="B31" s="198"/>
      <c r="C31" s="198"/>
      <c r="D31" s="198"/>
      <c r="E31" s="198"/>
      <c r="F31" s="198"/>
      <c r="G31" s="198"/>
      <c r="H31" s="198"/>
    </row>
    <row r="32" spans="1:8" x14ac:dyDescent="0.25">
      <c r="A32" s="10"/>
      <c r="B32" s="10"/>
    </row>
    <row r="33" spans="1:7" ht="16.8" x14ac:dyDescent="0.55000000000000004">
      <c r="A33" s="189" t="s">
        <v>108</v>
      </c>
      <c r="B33" s="189"/>
      <c r="C33" s="189" t="s">
        <v>237</v>
      </c>
      <c r="D33" s="189"/>
      <c r="E33" s="189"/>
    </row>
    <row r="34" spans="1:7" ht="16.8" x14ac:dyDescent="0.55000000000000004">
      <c r="A34" s="196"/>
      <c r="B34" s="196"/>
      <c r="C34" s="34" t="s">
        <v>112</v>
      </c>
      <c r="D34" s="34" t="s">
        <v>287</v>
      </c>
      <c r="E34" s="112" t="s">
        <v>213</v>
      </c>
    </row>
    <row r="35" spans="1:7" x14ac:dyDescent="0.25">
      <c r="A35" s="12" t="s">
        <v>268</v>
      </c>
      <c r="B35" s="7"/>
      <c r="C35" s="113">
        <v>330</v>
      </c>
      <c r="D35" s="113">
        <v>190</v>
      </c>
      <c r="E35" s="114">
        <v>510</v>
      </c>
    </row>
    <row r="36" spans="1:7" x14ac:dyDescent="0.25">
      <c r="B36" s="7" t="s">
        <v>273</v>
      </c>
      <c r="C36" s="39">
        <v>50</v>
      </c>
      <c r="D36" s="39">
        <v>30</v>
      </c>
      <c r="E36" s="117">
        <v>80</v>
      </c>
      <c r="G36" s="123"/>
    </row>
    <row r="37" spans="1:7" x14ac:dyDescent="0.25">
      <c r="B37" s="7" t="s">
        <v>274</v>
      </c>
      <c r="C37" s="39">
        <v>70</v>
      </c>
      <c r="D37" s="39">
        <v>40</v>
      </c>
      <c r="E37" s="117">
        <v>110</v>
      </c>
      <c r="G37" s="123"/>
    </row>
    <row r="38" spans="1:7" x14ac:dyDescent="0.25">
      <c r="B38" s="7" t="s">
        <v>275</v>
      </c>
      <c r="C38" s="39">
        <v>90</v>
      </c>
      <c r="D38" s="39">
        <v>50</v>
      </c>
      <c r="E38" s="117">
        <v>140</v>
      </c>
      <c r="G38" s="123"/>
    </row>
    <row r="39" spans="1:7" x14ac:dyDescent="0.25">
      <c r="B39" s="7" t="s">
        <v>276</v>
      </c>
      <c r="C39" s="39">
        <v>110</v>
      </c>
      <c r="D39" s="39">
        <v>70</v>
      </c>
      <c r="E39" s="117">
        <v>180</v>
      </c>
      <c r="G39" s="123"/>
    </row>
    <row r="40" spans="1:7" ht="26.4" customHeight="1" x14ac:dyDescent="0.25">
      <c r="A40" s="118" t="s">
        <v>277</v>
      </c>
      <c r="B40" s="7"/>
      <c r="C40" s="113">
        <v>420</v>
      </c>
      <c r="D40" s="113">
        <v>150</v>
      </c>
      <c r="E40" s="114">
        <v>580</v>
      </c>
      <c r="G40" s="123"/>
    </row>
    <row r="41" spans="1:7" x14ac:dyDescent="0.25">
      <c r="B41" s="7" t="s">
        <v>278</v>
      </c>
      <c r="C41" s="39">
        <v>80</v>
      </c>
      <c r="D41" s="39">
        <v>60</v>
      </c>
      <c r="E41" s="117">
        <v>140</v>
      </c>
      <c r="G41" s="123"/>
    </row>
    <row r="42" spans="1:7" x14ac:dyDescent="0.25">
      <c r="B42" s="7" t="s">
        <v>279</v>
      </c>
      <c r="C42" s="39">
        <v>70</v>
      </c>
      <c r="D42" s="39">
        <v>30</v>
      </c>
      <c r="E42" s="117">
        <v>100</v>
      </c>
      <c r="G42" s="123"/>
    </row>
    <row r="43" spans="1:7" x14ac:dyDescent="0.25">
      <c r="B43" s="7" t="s">
        <v>280</v>
      </c>
      <c r="C43" s="39">
        <v>90</v>
      </c>
      <c r="D43" s="39">
        <v>30</v>
      </c>
      <c r="E43" s="117">
        <v>120</v>
      </c>
      <c r="G43" s="123"/>
    </row>
    <row r="44" spans="1:7" x14ac:dyDescent="0.25">
      <c r="B44" s="7" t="s">
        <v>281</v>
      </c>
      <c r="C44" s="39">
        <v>180</v>
      </c>
      <c r="D44" s="39">
        <v>40</v>
      </c>
      <c r="E44" s="117">
        <v>220</v>
      </c>
      <c r="G44" s="123"/>
    </row>
    <row r="45" spans="1:7" ht="25.5" customHeight="1" x14ac:dyDescent="0.25">
      <c r="A45" s="118" t="s">
        <v>214</v>
      </c>
      <c r="B45" s="7"/>
      <c r="C45" s="113">
        <v>180</v>
      </c>
      <c r="D45" s="113">
        <v>80</v>
      </c>
      <c r="E45" s="114">
        <v>250</v>
      </c>
      <c r="G45" s="123"/>
    </row>
    <row r="46" spans="1:7" x14ac:dyDescent="0.25">
      <c r="B46" s="7" t="s">
        <v>282</v>
      </c>
      <c r="C46" s="39">
        <v>30</v>
      </c>
      <c r="D46" s="39">
        <v>30</v>
      </c>
      <c r="E46" s="117">
        <v>60</v>
      </c>
      <c r="G46" s="123"/>
    </row>
    <row r="47" spans="1:7" x14ac:dyDescent="0.25">
      <c r="B47" s="7" t="s">
        <v>216</v>
      </c>
      <c r="C47" s="39">
        <v>50</v>
      </c>
      <c r="D47" s="39">
        <v>20</v>
      </c>
      <c r="E47" s="117">
        <v>70</v>
      </c>
      <c r="G47" s="123"/>
    </row>
    <row r="48" spans="1:7" x14ac:dyDescent="0.25">
      <c r="B48" s="7" t="s">
        <v>217</v>
      </c>
      <c r="C48" s="39">
        <v>100</v>
      </c>
      <c r="D48" s="39">
        <v>20</v>
      </c>
      <c r="E48" s="117">
        <v>120</v>
      </c>
      <c r="G48" s="123"/>
    </row>
    <row r="49" spans="1:8" ht="2.85" customHeight="1" x14ac:dyDescent="0.25">
      <c r="A49" s="66"/>
      <c r="B49" s="119"/>
      <c r="C49" s="63"/>
      <c r="D49" s="63"/>
      <c r="E49" s="120"/>
      <c r="G49" s="123">
        <v>0</v>
      </c>
    </row>
    <row r="50" spans="1:8" x14ac:dyDescent="0.25">
      <c r="A50" s="7"/>
      <c r="B50" s="7"/>
    </row>
    <row r="51" spans="1:8" ht="15.6" x14ac:dyDescent="0.25">
      <c r="A51" s="71">
        <v>1</v>
      </c>
      <c r="B51" s="1" t="s">
        <v>177</v>
      </c>
    </row>
    <row r="52" spans="1:8" ht="66.75" customHeight="1" x14ac:dyDescent="0.25">
      <c r="A52" s="71">
        <v>2</v>
      </c>
      <c r="B52" s="197" t="s">
        <v>284</v>
      </c>
      <c r="C52" s="197"/>
      <c r="D52" s="197"/>
      <c r="E52" s="197"/>
      <c r="F52" s="197"/>
      <c r="G52" s="197"/>
      <c r="H52" s="197"/>
    </row>
    <row r="53" spans="1:8" ht="26.85" customHeight="1" x14ac:dyDescent="0.25">
      <c r="A53" s="69">
        <v>3</v>
      </c>
      <c r="B53" s="185" t="s">
        <v>285</v>
      </c>
      <c r="C53" s="185"/>
      <c r="D53" s="185"/>
      <c r="E53" s="185"/>
      <c r="F53" s="185"/>
      <c r="G53" s="185"/>
      <c r="H53" s="185"/>
    </row>
    <row r="54" spans="1:8" ht="15.6" x14ac:dyDescent="0.25">
      <c r="A54" s="71">
        <v>4</v>
      </c>
      <c r="B54" s="1" t="s">
        <v>181</v>
      </c>
    </row>
    <row r="55" spans="1:8" ht="41.25" customHeight="1" x14ac:dyDescent="0.25">
      <c r="A55" s="71">
        <v>5</v>
      </c>
      <c r="B55" s="185" t="s">
        <v>183</v>
      </c>
      <c r="C55" s="185"/>
      <c r="D55" s="185"/>
      <c r="E55" s="185"/>
      <c r="F55" s="185"/>
      <c r="G55" s="185"/>
      <c r="H55" s="185"/>
    </row>
    <row r="56" spans="1:8" x14ac:dyDescent="0.25">
      <c r="A56" s="1" t="s">
        <v>50</v>
      </c>
      <c r="B56" s="1" t="s">
        <v>184</v>
      </c>
    </row>
    <row r="57" spans="1:8" x14ac:dyDescent="0.25">
      <c r="A57" s="1" t="s">
        <v>45</v>
      </c>
      <c r="B57" s="1" t="s">
        <v>185</v>
      </c>
    </row>
    <row r="58" spans="1:8" x14ac:dyDescent="0.25">
      <c r="A58" s="1" t="s">
        <v>233</v>
      </c>
      <c r="B58" s="1" t="s">
        <v>266</v>
      </c>
    </row>
    <row r="61" spans="1:8" x14ac:dyDescent="0.25">
      <c r="C61" s="75"/>
      <c r="D61" s="75"/>
      <c r="E61" s="124"/>
      <c r="G61" s="72"/>
      <c r="H61" s="72"/>
    </row>
    <row r="62" spans="1:8" x14ac:dyDescent="0.25">
      <c r="C62" s="75"/>
      <c r="D62" s="75"/>
      <c r="E62" s="124"/>
      <c r="G62" s="72"/>
      <c r="H62" s="72"/>
    </row>
    <row r="63" spans="1:8" x14ac:dyDescent="0.25">
      <c r="C63" s="75"/>
      <c r="D63" s="75"/>
      <c r="E63" s="124"/>
      <c r="G63" s="72"/>
      <c r="H63" s="72"/>
    </row>
    <row r="64" spans="1:8" x14ac:dyDescent="0.25">
      <c r="C64" s="75"/>
      <c r="D64" s="75"/>
      <c r="E64" s="124"/>
      <c r="G64" s="72"/>
      <c r="H64" s="72"/>
    </row>
    <row r="65" spans="3:8" x14ac:dyDescent="0.25">
      <c r="C65" s="75"/>
      <c r="D65" s="75"/>
      <c r="E65" s="124"/>
      <c r="G65" s="72"/>
      <c r="H65" s="72"/>
    </row>
  </sheetData>
  <mergeCells count="14">
    <mergeCell ref="A1:B1"/>
    <mergeCell ref="A2:H2"/>
    <mergeCell ref="A4:B5"/>
    <mergeCell ref="C4:E4"/>
    <mergeCell ref="F4:H4"/>
    <mergeCell ref="B52:H52"/>
    <mergeCell ref="B53:H53"/>
    <mergeCell ref="B55:H55"/>
    <mergeCell ref="B23:H23"/>
    <mergeCell ref="B24:H24"/>
    <mergeCell ref="B26:H26"/>
    <mergeCell ref="A31:H31"/>
    <mergeCell ref="A33:B34"/>
    <mergeCell ref="C33:E33"/>
  </mergeCells>
  <hyperlinks>
    <hyperlink ref="A1:B1" location="ContentsHead" display="ContentsHead" xr:uid="{7BB95C6C-BBAD-4F24-BA72-41F997DF6F8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8F54-5F3E-4F2E-88D4-6B5EBB302FF4}">
  <sheetPr codeName="Sheet18"/>
  <dimension ref="A1:F62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7" defaultRowHeight="13.2" x14ac:dyDescent="0.25"/>
  <cols>
    <col min="1" max="1" width="2.5546875" style="1" customWidth="1"/>
    <col min="2" max="2" width="24.44140625" style="1" customWidth="1"/>
    <col min="3" max="3" width="14.44140625" style="23" customWidth="1"/>
    <col min="4" max="4" width="19.109375" style="125" customWidth="1"/>
    <col min="5" max="6" width="9" style="1" customWidth="1"/>
    <col min="7" max="16384" width="7" style="1"/>
  </cols>
  <sheetData>
    <row r="1" spans="1:6" x14ac:dyDescent="0.25">
      <c r="A1" s="190" t="s">
        <v>54</v>
      </c>
      <c r="B1" s="190"/>
    </row>
    <row r="2" spans="1:6" ht="29.4" customHeight="1" x14ac:dyDescent="0.25">
      <c r="A2" s="200" t="s">
        <v>288</v>
      </c>
      <c r="B2" s="200"/>
      <c r="C2" s="200"/>
      <c r="D2" s="200"/>
      <c r="E2" s="10"/>
      <c r="F2" s="10"/>
    </row>
    <row r="3" spans="1:6" ht="7.35" customHeight="1" x14ac:dyDescent="0.25"/>
    <row r="4" spans="1:6" ht="33.75" customHeight="1" x14ac:dyDescent="0.55000000000000004">
      <c r="A4" s="201" t="s">
        <v>108</v>
      </c>
      <c r="B4" s="201"/>
      <c r="C4" s="126" t="s">
        <v>237</v>
      </c>
      <c r="D4" s="127" t="s">
        <v>289</v>
      </c>
    </row>
    <row r="5" spans="1:6" x14ac:dyDescent="0.25">
      <c r="A5" s="10" t="s">
        <v>123</v>
      </c>
      <c r="B5" s="10"/>
      <c r="C5" s="128"/>
      <c r="D5" s="129"/>
    </row>
    <row r="6" spans="1:6" ht="12.6" customHeight="1" x14ac:dyDescent="0.25">
      <c r="B6" s="47" t="s">
        <v>268</v>
      </c>
      <c r="C6" s="128">
        <v>1730</v>
      </c>
      <c r="D6" s="130">
        <v>13</v>
      </c>
      <c r="E6" s="44"/>
    </row>
    <row r="7" spans="1:6" ht="12.6" customHeight="1" x14ac:dyDescent="0.25">
      <c r="B7" s="47" t="s">
        <v>277</v>
      </c>
      <c r="C7" s="128">
        <v>1260</v>
      </c>
      <c r="D7" s="130">
        <v>10.5</v>
      </c>
      <c r="E7" s="44"/>
    </row>
    <row r="8" spans="1:6" ht="12.6" customHeight="1" x14ac:dyDescent="0.25">
      <c r="B8" s="47" t="s">
        <v>290</v>
      </c>
      <c r="C8" s="128" t="s">
        <v>291</v>
      </c>
      <c r="D8" s="128" t="s">
        <v>292</v>
      </c>
      <c r="E8" s="44"/>
    </row>
    <row r="9" spans="1:6" ht="26.4" customHeight="1" x14ac:dyDescent="0.25">
      <c r="A9" s="10" t="s">
        <v>125</v>
      </c>
      <c r="B9" s="10"/>
      <c r="C9" s="128"/>
      <c r="D9" s="129"/>
    </row>
    <row r="10" spans="1:6" ht="12.6" customHeight="1" x14ac:dyDescent="0.25">
      <c r="B10" s="47" t="s">
        <v>273</v>
      </c>
      <c r="C10" s="128">
        <v>430</v>
      </c>
      <c r="D10" s="130">
        <v>3.1</v>
      </c>
    </row>
    <row r="11" spans="1:6" ht="12.6" customHeight="1" x14ac:dyDescent="0.25">
      <c r="B11" s="47" t="s">
        <v>274</v>
      </c>
      <c r="C11" s="128">
        <v>530</v>
      </c>
      <c r="D11" s="130">
        <v>4</v>
      </c>
    </row>
    <row r="12" spans="1:6" ht="12.6" customHeight="1" x14ac:dyDescent="0.25">
      <c r="B12" s="47" t="s">
        <v>275</v>
      </c>
      <c r="C12" s="128">
        <v>460</v>
      </c>
      <c r="D12" s="130">
        <v>3.6</v>
      </c>
    </row>
    <row r="13" spans="1:6" ht="12.6" customHeight="1" x14ac:dyDescent="0.25">
      <c r="B13" s="47" t="s">
        <v>276</v>
      </c>
      <c r="C13" s="128">
        <v>310</v>
      </c>
      <c r="D13" s="130">
        <v>2.2000000000000002</v>
      </c>
    </row>
    <row r="14" spans="1:6" ht="26.1" customHeight="1" x14ac:dyDescent="0.25">
      <c r="B14" s="47" t="s">
        <v>278</v>
      </c>
      <c r="C14" s="128">
        <v>380</v>
      </c>
      <c r="D14" s="130">
        <v>3</v>
      </c>
    </row>
    <row r="15" spans="1:6" ht="12.6" customHeight="1" x14ac:dyDescent="0.25">
      <c r="B15" s="47" t="s">
        <v>279</v>
      </c>
      <c r="C15" s="128">
        <v>360</v>
      </c>
      <c r="D15" s="130">
        <v>3</v>
      </c>
    </row>
    <row r="16" spans="1:6" ht="12.6" customHeight="1" x14ac:dyDescent="0.25">
      <c r="B16" s="47" t="s">
        <v>280</v>
      </c>
      <c r="C16" s="128">
        <v>330</v>
      </c>
      <c r="D16" s="130">
        <v>2.9</v>
      </c>
    </row>
    <row r="17" spans="1:6" ht="12.6" customHeight="1" x14ac:dyDescent="0.25">
      <c r="B17" s="47" t="s">
        <v>281</v>
      </c>
      <c r="C17" s="128">
        <v>200</v>
      </c>
      <c r="D17" s="130">
        <v>1.7</v>
      </c>
    </row>
    <row r="18" spans="1:6" ht="26.25" customHeight="1" x14ac:dyDescent="0.25">
      <c r="B18" s="47" t="s">
        <v>293</v>
      </c>
      <c r="C18" s="128">
        <v>90</v>
      </c>
      <c r="D18" s="130">
        <v>0.8</v>
      </c>
    </row>
    <row r="19" spans="1:6" ht="12.6" customHeight="1" x14ac:dyDescent="0.25">
      <c r="B19" s="47" t="s">
        <v>294</v>
      </c>
      <c r="C19" s="128">
        <v>140</v>
      </c>
      <c r="D19" s="130">
        <v>1.4</v>
      </c>
    </row>
    <row r="20" spans="1:6" ht="12.6" customHeight="1" x14ac:dyDescent="0.25">
      <c r="B20" s="47" t="s">
        <v>295</v>
      </c>
      <c r="C20" s="128">
        <v>100</v>
      </c>
      <c r="D20" s="130">
        <v>1.1000000000000001</v>
      </c>
      <c r="F20" s="26"/>
    </row>
    <row r="21" spans="1:6" ht="26.4" customHeight="1" x14ac:dyDescent="0.25">
      <c r="A21" s="10" t="s">
        <v>137</v>
      </c>
      <c r="B21" s="10"/>
      <c r="C21" s="128"/>
      <c r="D21" s="131"/>
    </row>
    <row r="22" spans="1:6" x14ac:dyDescent="0.25">
      <c r="B22" s="54" t="s">
        <v>296</v>
      </c>
      <c r="C22" s="128">
        <v>130</v>
      </c>
      <c r="D22" s="130">
        <v>0.9</v>
      </c>
    </row>
    <row r="23" spans="1:6" x14ac:dyDescent="0.25">
      <c r="B23" s="54" t="s">
        <v>297</v>
      </c>
      <c r="C23" s="128">
        <v>150</v>
      </c>
      <c r="D23" s="130">
        <v>1</v>
      </c>
    </row>
    <row r="24" spans="1:6" x14ac:dyDescent="0.25">
      <c r="B24" s="54" t="s">
        <v>298</v>
      </c>
      <c r="C24" s="128">
        <v>160</v>
      </c>
      <c r="D24" s="130">
        <v>1.2</v>
      </c>
    </row>
    <row r="25" spans="1:6" x14ac:dyDescent="0.25">
      <c r="B25" s="54" t="s">
        <v>299</v>
      </c>
      <c r="C25" s="128">
        <v>170</v>
      </c>
      <c r="D25" s="130">
        <v>1.3</v>
      </c>
    </row>
    <row r="26" spans="1:6" x14ac:dyDescent="0.25">
      <c r="B26" s="54" t="s">
        <v>300</v>
      </c>
      <c r="C26" s="128">
        <v>190</v>
      </c>
      <c r="D26" s="130">
        <v>1.4</v>
      </c>
    </row>
    <row r="27" spans="1:6" x14ac:dyDescent="0.25">
      <c r="B27" s="54" t="s">
        <v>301</v>
      </c>
      <c r="C27" s="128">
        <v>160</v>
      </c>
      <c r="D27" s="130">
        <v>1.3</v>
      </c>
    </row>
    <row r="28" spans="1:6" x14ac:dyDescent="0.25">
      <c r="B28" s="54" t="s">
        <v>302</v>
      </c>
      <c r="C28" s="128">
        <v>140</v>
      </c>
      <c r="D28" s="130">
        <v>1</v>
      </c>
    </row>
    <row r="29" spans="1:6" x14ac:dyDescent="0.25">
      <c r="B29" s="54" t="s">
        <v>303</v>
      </c>
      <c r="C29" s="128">
        <v>160</v>
      </c>
      <c r="D29" s="130">
        <v>1.4</v>
      </c>
    </row>
    <row r="30" spans="1:6" x14ac:dyDescent="0.25">
      <c r="B30" s="54" t="s">
        <v>304</v>
      </c>
      <c r="C30" s="128">
        <v>160</v>
      </c>
      <c r="D30" s="130">
        <v>1.2</v>
      </c>
    </row>
    <row r="31" spans="1:6" x14ac:dyDescent="0.25">
      <c r="B31" s="54" t="s">
        <v>305</v>
      </c>
      <c r="C31" s="128">
        <v>100</v>
      </c>
      <c r="D31" s="130">
        <v>0.7</v>
      </c>
    </row>
    <row r="32" spans="1:6" x14ac:dyDescent="0.25">
      <c r="B32" s="54" t="s">
        <v>306</v>
      </c>
      <c r="C32" s="128">
        <v>80</v>
      </c>
      <c r="D32" s="130">
        <v>0.6</v>
      </c>
    </row>
    <row r="33" spans="2:6" x14ac:dyDescent="0.25">
      <c r="B33" s="54" t="s">
        <v>307</v>
      </c>
      <c r="C33" s="128">
        <v>130</v>
      </c>
      <c r="D33" s="130">
        <v>0.9</v>
      </c>
    </row>
    <row r="34" spans="2:6" ht="26.4" customHeight="1" x14ac:dyDescent="0.25">
      <c r="B34" s="54" t="s">
        <v>308</v>
      </c>
      <c r="C34" s="132">
        <v>130</v>
      </c>
      <c r="D34" s="130">
        <v>1</v>
      </c>
      <c r="F34" s="23"/>
    </row>
    <row r="35" spans="2:6" x14ac:dyDescent="0.25">
      <c r="B35" s="54" t="s">
        <v>309</v>
      </c>
      <c r="C35" s="132">
        <v>130</v>
      </c>
      <c r="D35" s="130">
        <v>1</v>
      </c>
      <c r="F35" s="23"/>
    </row>
    <row r="36" spans="2:6" x14ac:dyDescent="0.25">
      <c r="B36" s="54" t="s">
        <v>310</v>
      </c>
      <c r="C36" s="132">
        <v>120</v>
      </c>
      <c r="D36" s="130">
        <v>0.9</v>
      </c>
      <c r="F36" s="23"/>
    </row>
    <row r="37" spans="2:6" x14ac:dyDescent="0.25">
      <c r="B37" s="54" t="s">
        <v>311</v>
      </c>
      <c r="C37" s="132">
        <v>130</v>
      </c>
      <c r="D37" s="130">
        <v>0.9</v>
      </c>
      <c r="F37" s="23"/>
    </row>
    <row r="38" spans="2:6" x14ac:dyDescent="0.25">
      <c r="B38" s="54" t="s">
        <v>312</v>
      </c>
      <c r="C38" s="132">
        <v>140</v>
      </c>
      <c r="D38" s="130">
        <v>1.2</v>
      </c>
      <c r="F38" s="23"/>
    </row>
    <row r="39" spans="2:6" x14ac:dyDescent="0.25">
      <c r="B39" s="54" t="s">
        <v>313</v>
      </c>
      <c r="C39" s="132">
        <v>90</v>
      </c>
      <c r="D39" s="130">
        <v>0.8</v>
      </c>
      <c r="F39" s="23"/>
    </row>
    <row r="40" spans="2:6" x14ac:dyDescent="0.25">
      <c r="B40" s="54" t="s">
        <v>314</v>
      </c>
      <c r="C40" s="132">
        <v>120</v>
      </c>
      <c r="D40" s="130">
        <v>1</v>
      </c>
      <c r="F40" s="23"/>
    </row>
    <row r="41" spans="2:6" x14ac:dyDescent="0.25">
      <c r="B41" s="54" t="s">
        <v>315</v>
      </c>
      <c r="C41" s="132">
        <v>110</v>
      </c>
      <c r="D41" s="130">
        <v>1</v>
      </c>
      <c r="F41" s="23"/>
    </row>
    <row r="42" spans="2:6" x14ac:dyDescent="0.25">
      <c r="B42" s="54" t="s">
        <v>316</v>
      </c>
      <c r="C42" s="132">
        <v>100</v>
      </c>
      <c r="D42" s="130">
        <v>0.8</v>
      </c>
      <c r="F42" s="23"/>
    </row>
    <row r="43" spans="2:6" x14ac:dyDescent="0.25">
      <c r="B43" s="54" t="s">
        <v>317</v>
      </c>
      <c r="C43" s="132">
        <v>90</v>
      </c>
      <c r="D43" s="130">
        <v>0.7</v>
      </c>
      <c r="F43" s="23"/>
    </row>
    <row r="44" spans="2:6" x14ac:dyDescent="0.25">
      <c r="B44" s="54" t="s">
        <v>318</v>
      </c>
      <c r="C44" s="132">
        <v>60</v>
      </c>
      <c r="D44" s="130">
        <v>0.6</v>
      </c>
      <c r="F44" s="23"/>
    </row>
    <row r="45" spans="2:6" x14ac:dyDescent="0.25">
      <c r="B45" s="54" t="s">
        <v>319</v>
      </c>
      <c r="C45" s="132">
        <v>50</v>
      </c>
      <c r="D45" s="130">
        <v>0.5</v>
      </c>
      <c r="F45" s="23"/>
    </row>
    <row r="46" spans="2:6" ht="26.25" customHeight="1" x14ac:dyDescent="0.25">
      <c r="B46" s="54" t="s">
        <v>320</v>
      </c>
      <c r="C46" s="132">
        <v>20</v>
      </c>
      <c r="D46" s="130">
        <v>0.2</v>
      </c>
    </row>
    <row r="47" spans="2:6" ht="12.75" customHeight="1" x14ac:dyDescent="0.25">
      <c r="B47" s="54" t="s">
        <v>321</v>
      </c>
      <c r="C47" s="132">
        <v>30</v>
      </c>
      <c r="D47" s="130">
        <v>0.2</v>
      </c>
    </row>
    <row r="48" spans="2:6" ht="12.75" customHeight="1" x14ac:dyDescent="0.25">
      <c r="B48" s="54" t="s">
        <v>322</v>
      </c>
      <c r="C48" s="132">
        <v>40</v>
      </c>
      <c r="D48" s="130">
        <v>0.3</v>
      </c>
    </row>
    <row r="49" spans="1:4" ht="12.75" customHeight="1" x14ac:dyDescent="0.25">
      <c r="B49" s="54" t="s">
        <v>323</v>
      </c>
      <c r="C49" s="132">
        <v>40</v>
      </c>
      <c r="D49" s="130">
        <v>0.4</v>
      </c>
    </row>
    <row r="50" spans="1:4" ht="12.75" customHeight="1" x14ac:dyDescent="0.25">
      <c r="B50" s="54" t="s">
        <v>324</v>
      </c>
      <c r="C50" s="132">
        <v>50</v>
      </c>
      <c r="D50" s="130">
        <v>0.5</v>
      </c>
    </row>
    <row r="51" spans="1:4" ht="12.75" customHeight="1" x14ac:dyDescent="0.25">
      <c r="B51" s="54" t="s">
        <v>325</v>
      </c>
      <c r="C51" s="132">
        <v>50</v>
      </c>
      <c r="D51" s="130">
        <v>0.5</v>
      </c>
    </row>
    <row r="52" spans="1:4" ht="12.75" customHeight="1" x14ac:dyDescent="0.25">
      <c r="B52" s="54" t="s">
        <v>326</v>
      </c>
      <c r="C52" s="132">
        <v>70</v>
      </c>
      <c r="D52" s="130">
        <v>0.8</v>
      </c>
    </row>
    <row r="53" spans="1:4" ht="12.75" customHeight="1" x14ac:dyDescent="0.25">
      <c r="B53" s="54" t="s">
        <v>327</v>
      </c>
      <c r="C53" s="132">
        <v>20</v>
      </c>
      <c r="D53" s="130">
        <v>0.2</v>
      </c>
    </row>
    <row r="54" spans="1:4" ht="12.75" customHeight="1" x14ac:dyDescent="0.25">
      <c r="B54" s="54" t="s">
        <v>328</v>
      </c>
      <c r="C54" s="132">
        <v>10</v>
      </c>
      <c r="D54" s="130">
        <v>0.1</v>
      </c>
    </row>
    <row r="55" spans="1:4" ht="12.75" customHeight="1" x14ac:dyDescent="0.25">
      <c r="B55" s="54" t="s">
        <v>329</v>
      </c>
      <c r="C55" s="132" t="s">
        <v>330</v>
      </c>
      <c r="D55" s="130" t="s">
        <v>330</v>
      </c>
    </row>
    <row r="56" spans="1:4" ht="2.85" customHeight="1" x14ac:dyDescent="0.25">
      <c r="A56" s="66"/>
      <c r="B56" s="133"/>
      <c r="C56" s="134"/>
      <c r="D56" s="135"/>
    </row>
    <row r="57" spans="1:4" x14ac:dyDescent="0.25">
      <c r="A57" s="7"/>
      <c r="B57" s="7"/>
      <c r="C57" s="128"/>
      <c r="D57" s="129"/>
    </row>
    <row r="58" spans="1:4" ht="26.85" customHeight="1" x14ac:dyDescent="0.25">
      <c r="A58" s="71">
        <v>1</v>
      </c>
      <c r="B58" s="199" t="s">
        <v>331</v>
      </c>
      <c r="C58" s="199"/>
      <c r="D58" s="199"/>
    </row>
    <row r="59" spans="1:4" ht="25.35" customHeight="1" x14ac:dyDescent="0.25">
      <c r="A59" s="78" t="s">
        <v>50</v>
      </c>
      <c r="B59" s="199" t="s">
        <v>184</v>
      </c>
      <c r="C59" s="199"/>
      <c r="D59" s="199"/>
    </row>
    <row r="60" spans="1:4" ht="13.35" customHeight="1" x14ac:dyDescent="0.25">
      <c r="A60" s="78" t="s">
        <v>45</v>
      </c>
      <c r="B60" s="199" t="s">
        <v>185</v>
      </c>
      <c r="C60" s="199"/>
      <c r="D60" s="199"/>
    </row>
    <row r="61" spans="1:4" ht="13.35" customHeight="1" x14ac:dyDescent="0.25">
      <c r="A61" s="136" t="s">
        <v>234</v>
      </c>
      <c r="B61" s="199" t="s">
        <v>332</v>
      </c>
      <c r="C61" s="199"/>
      <c r="D61" s="199"/>
    </row>
    <row r="62" spans="1:4" x14ac:dyDescent="0.25">
      <c r="A62" s="1" t="s">
        <v>233</v>
      </c>
      <c r="B62" s="199" t="s">
        <v>266</v>
      </c>
      <c r="C62" s="199"/>
      <c r="D62" s="199"/>
    </row>
  </sheetData>
  <mergeCells count="8">
    <mergeCell ref="B60:D60"/>
    <mergeCell ref="B61:D61"/>
    <mergeCell ref="B62:D62"/>
    <mergeCell ref="A1:B1"/>
    <mergeCell ref="A2:D2"/>
    <mergeCell ref="A4:B4"/>
    <mergeCell ref="B58:D58"/>
    <mergeCell ref="B59:D59"/>
  </mergeCells>
  <hyperlinks>
    <hyperlink ref="A1:B1" location="ContentsHead" display="ContentsHead" xr:uid="{C23D5C07-9901-42DB-AD6B-CD7FBBF0DDC4}"/>
  </hyperlinks>
  <pageMargins left="0.7" right="0.7" top="0.75" bottom="0.75" header="0.3" footer="0.3"/>
  <pageSetup orientation="portrait" r:id="rId1"/>
  <ignoredErrors>
    <ignoredError sqref="C8:D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460E-ABA9-4259-AF22-15A8286F9698}">
  <sheetPr codeName="Sheet23"/>
  <dimension ref="A1:M61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3.2" x14ac:dyDescent="0.25"/>
  <cols>
    <col min="1" max="1" width="2.5546875" style="1" customWidth="1"/>
    <col min="2" max="2" width="20.5546875" style="1" customWidth="1"/>
    <col min="3" max="3" width="15" style="1" customWidth="1"/>
    <col min="4" max="4" width="19.109375" style="1" customWidth="1"/>
    <col min="5" max="6" width="9" style="1" customWidth="1"/>
    <col min="7" max="13" width="0" style="1" hidden="1" customWidth="1"/>
    <col min="14" max="16384" width="9" style="1" hidden="1"/>
  </cols>
  <sheetData>
    <row r="1" spans="1:4" x14ac:dyDescent="0.25">
      <c r="A1" s="190" t="s">
        <v>54</v>
      </c>
      <c r="B1" s="190"/>
      <c r="C1" s="190"/>
    </row>
    <row r="2" spans="1:4" ht="31.35" customHeight="1" x14ac:dyDescent="0.25">
      <c r="A2" s="200" t="s">
        <v>333</v>
      </c>
      <c r="B2" s="200"/>
      <c r="C2" s="200"/>
      <c r="D2" s="200"/>
    </row>
    <row r="3" spans="1:4" ht="8.4" customHeight="1" x14ac:dyDescent="0.25"/>
    <row r="4" spans="1:4" ht="16.350000000000001" customHeight="1" x14ac:dyDescent="0.55000000000000004">
      <c r="A4" s="202"/>
      <c r="B4" s="202"/>
      <c r="C4" s="204" t="s">
        <v>334</v>
      </c>
      <c r="D4" s="204"/>
    </row>
    <row r="5" spans="1:4" ht="38.4" customHeight="1" x14ac:dyDescent="0.55000000000000004">
      <c r="A5" s="203"/>
      <c r="B5" s="203"/>
      <c r="C5" s="137" t="s">
        <v>190</v>
      </c>
      <c r="D5" s="138" t="s">
        <v>335</v>
      </c>
    </row>
    <row r="6" spans="1:4" x14ac:dyDescent="0.25">
      <c r="A6" s="10" t="s">
        <v>123</v>
      </c>
      <c r="B6" s="10"/>
    </row>
    <row r="7" spans="1:4" x14ac:dyDescent="0.25">
      <c r="A7" s="48"/>
      <c r="B7" s="47" t="s">
        <v>173</v>
      </c>
      <c r="C7" s="139">
        <v>640</v>
      </c>
      <c r="D7" s="140">
        <v>5</v>
      </c>
    </row>
    <row r="8" spans="1:4" x14ac:dyDescent="0.25">
      <c r="A8" s="48"/>
      <c r="B8" s="47" t="s">
        <v>174</v>
      </c>
      <c r="C8" s="139">
        <v>1420</v>
      </c>
      <c r="D8" s="140">
        <v>10.9</v>
      </c>
    </row>
    <row r="9" spans="1:4" x14ac:dyDescent="0.25">
      <c r="A9" s="48"/>
      <c r="B9" s="47" t="s">
        <v>290</v>
      </c>
      <c r="C9" s="139">
        <v>1130</v>
      </c>
      <c r="D9" s="140">
        <v>9.6</v>
      </c>
    </row>
    <row r="10" spans="1:4" ht="26.4" customHeight="1" x14ac:dyDescent="0.25">
      <c r="A10" s="10" t="s">
        <v>125</v>
      </c>
      <c r="B10" s="10"/>
      <c r="C10" s="141"/>
      <c r="D10" s="142"/>
    </row>
    <row r="11" spans="1:4" x14ac:dyDescent="0.25">
      <c r="B11" s="47" t="s">
        <v>126</v>
      </c>
      <c r="C11" s="139">
        <v>20</v>
      </c>
      <c r="D11" s="140">
        <v>0.1</v>
      </c>
    </row>
    <row r="12" spans="1:4" x14ac:dyDescent="0.25">
      <c r="B12" s="47" t="s">
        <v>127</v>
      </c>
      <c r="C12" s="139">
        <v>110</v>
      </c>
      <c r="D12" s="140">
        <v>0.9</v>
      </c>
    </row>
    <row r="13" spans="1:4" x14ac:dyDescent="0.25">
      <c r="B13" s="47" t="s">
        <v>128</v>
      </c>
      <c r="C13" s="139">
        <v>220</v>
      </c>
      <c r="D13" s="140">
        <v>1.7</v>
      </c>
    </row>
    <row r="14" spans="1:4" x14ac:dyDescent="0.25">
      <c r="B14" s="47" t="s">
        <v>129</v>
      </c>
      <c r="C14" s="139">
        <v>280</v>
      </c>
      <c r="D14" s="140">
        <v>2.2000000000000002</v>
      </c>
    </row>
    <row r="15" spans="1:4" ht="26.4" customHeight="1" x14ac:dyDescent="0.25">
      <c r="B15" s="47" t="s">
        <v>130</v>
      </c>
      <c r="C15" s="139">
        <v>280</v>
      </c>
      <c r="D15" s="140">
        <v>2</v>
      </c>
    </row>
    <row r="16" spans="1:4" x14ac:dyDescent="0.25">
      <c r="B16" s="47" t="s">
        <v>131</v>
      </c>
      <c r="C16" s="139">
        <v>390</v>
      </c>
      <c r="D16" s="140">
        <v>3.1</v>
      </c>
    </row>
    <row r="17" spans="1:4" x14ac:dyDescent="0.25">
      <c r="B17" s="47" t="s">
        <v>132</v>
      </c>
      <c r="C17" s="139">
        <v>350</v>
      </c>
      <c r="D17" s="140">
        <v>2.5</v>
      </c>
    </row>
    <row r="18" spans="1:4" x14ac:dyDescent="0.25">
      <c r="B18" s="47" t="s">
        <v>133</v>
      </c>
      <c r="C18" s="139">
        <v>410</v>
      </c>
      <c r="D18" s="140">
        <v>3.2</v>
      </c>
    </row>
    <row r="19" spans="1:4" ht="25.5" customHeight="1" x14ac:dyDescent="0.25">
      <c r="B19" s="47" t="s">
        <v>336</v>
      </c>
      <c r="C19" s="139">
        <v>280</v>
      </c>
      <c r="D19" s="140">
        <v>2.4</v>
      </c>
    </row>
    <row r="20" spans="1:4" ht="12.6" customHeight="1" x14ac:dyDescent="0.25">
      <c r="B20" s="47" t="s">
        <v>337</v>
      </c>
      <c r="C20" s="139">
        <v>310</v>
      </c>
      <c r="D20" s="140">
        <v>2.5</v>
      </c>
    </row>
    <row r="21" spans="1:4" ht="12.6" customHeight="1" x14ac:dyDescent="0.25">
      <c r="B21" s="47" t="s">
        <v>338</v>
      </c>
      <c r="C21" s="139">
        <v>380</v>
      </c>
      <c r="D21" s="140">
        <v>3.3</v>
      </c>
    </row>
    <row r="22" spans="1:4" ht="26.4" customHeight="1" x14ac:dyDescent="0.25">
      <c r="A22" s="10" t="s">
        <v>137</v>
      </c>
      <c r="C22" s="23"/>
    </row>
    <row r="23" spans="1:4" x14ac:dyDescent="0.25">
      <c r="B23" s="54" t="s">
        <v>138</v>
      </c>
      <c r="C23" s="139">
        <v>0</v>
      </c>
      <c r="D23" s="140">
        <v>0</v>
      </c>
    </row>
    <row r="24" spans="1:4" x14ac:dyDescent="0.25">
      <c r="B24" s="54" t="s">
        <v>139</v>
      </c>
      <c r="C24" s="139" t="s">
        <v>247</v>
      </c>
      <c r="D24" s="140" t="s">
        <v>247</v>
      </c>
    </row>
    <row r="25" spans="1:4" x14ac:dyDescent="0.25">
      <c r="B25" s="54" t="s">
        <v>140</v>
      </c>
      <c r="C25" s="139">
        <v>20</v>
      </c>
      <c r="D25" s="140">
        <v>0.1</v>
      </c>
    </row>
    <row r="26" spans="1:4" x14ac:dyDescent="0.25">
      <c r="B26" s="54" t="s">
        <v>141</v>
      </c>
      <c r="C26" s="139">
        <v>20</v>
      </c>
      <c r="D26" s="140">
        <v>0.2</v>
      </c>
    </row>
    <row r="27" spans="1:4" x14ac:dyDescent="0.25">
      <c r="B27" s="54" t="s">
        <v>142</v>
      </c>
      <c r="C27" s="139">
        <v>30</v>
      </c>
      <c r="D27" s="140">
        <v>0.2</v>
      </c>
    </row>
    <row r="28" spans="1:4" x14ac:dyDescent="0.25">
      <c r="B28" s="54" t="s">
        <v>143</v>
      </c>
      <c r="C28" s="139">
        <v>70</v>
      </c>
      <c r="D28" s="140">
        <v>0.5</v>
      </c>
    </row>
    <row r="29" spans="1:4" x14ac:dyDescent="0.25">
      <c r="B29" s="54" t="s">
        <v>144</v>
      </c>
      <c r="C29" s="139">
        <v>70</v>
      </c>
      <c r="D29" s="140">
        <v>0.5</v>
      </c>
    </row>
    <row r="30" spans="1:4" x14ac:dyDescent="0.25">
      <c r="B30" s="54" t="s">
        <v>145</v>
      </c>
      <c r="C30" s="139">
        <v>100</v>
      </c>
      <c r="D30" s="140">
        <v>0.8</v>
      </c>
    </row>
    <row r="31" spans="1:4" x14ac:dyDescent="0.25">
      <c r="B31" s="54" t="s">
        <v>146</v>
      </c>
      <c r="C31" s="139">
        <v>50</v>
      </c>
      <c r="D31" s="140">
        <v>0.4</v>
      </c>
    </row>
    <row r="32" spans="1:4" x14ac:dyDescent="0.25">
      <c r="B32" s="54" t="s">
        <v>147</v>
      </c>
      <c r="C32" s="139">
        <v>100</v>
      </c>
      <c r="D32" s="140">
        <v>0.8</v>
      </c>
    </row>
    <row r="33" spans="2:4" x14ac:dyDescent="0.25">
      <c r="B33" s="54" t="s">
        <v>148</v>
      </c>
      <c r="C33" s="139">
        <v>100</v>
      </c>
      <c r="D33" s="140">
        <v>0.8</v>
      </c>
    </row>
    <row r="34" spans="2:4" x14ac:dyDescent="0.25">
      <c r="B34" s="54" t="s">
        <v>149</v>
      </c>
      <c r="C34" s="139">
        <v>90</v>
      </c>
      <c r="D34" s="140">
        <v>0.7</v>
      </c>
    </row>
    <row r="35" spans="2:4" ht="26.4" customHeight="1" x14ac:dyDescent="0.25">
      <c r="B35" s="54" t="s">
        <v>150</v>
      </c>
      <c r="C35" s="139">
        <v>110</v>
      </c>
      <c r="D35" s="140">
        <v>0.8</v>
      </c>
    </row>
    <row r="36" spans="2:4" x14ac:dyDescent="0.25">
      <c r="B36" s="54" t="s">
        <v>151</v>
      </c>
      <c r="C36" s="139">
        <v>90</v>
      </c>
      <c r="D36" s="140">
        <v>0.6</v>
      </c>
    </row>
    <row r="37" spans="2:4" x14ac:dyDescent="0.25">
      <c r="B37" s="54" t="s">
        <v>152</v>
      </c>
      <c r="C37" s="139">
        <v>90</v>
      </c>
      <c r="D37" s="140">
        <v>0.7</v>
      </c>
    </row>
    <row r="38" spans="2:4" x14ac:dyDescent="0.25">
      <c r="B38" s="54" t="s">
        <v>153</v>
      </c>
      <c r="C38" s="139">
        <v>140</v>
      </c>
      <c r="D38" s="140">
        <v>1.1000000000000001</v>
      </c>
    </row>
    <row r="39" spans="2:4" x14ac:dyDescent="0.25">
      <c r="B39" s="54" t="s">
        <v>154</v>
      </c>
      <c r="C39" s="139">
        <v>120</v>
      </c>
      <c r="D39" s="140">
        <v>1</v>
      </c>
    </row>
    <row r="40" spans="2:4" x14ac:dyDescent="0.25">
      <c r="B40" s="54" t="s">
        <v>155</v>
      </c>
      <c r="C40" s="139">
        <v>130</v>
      </c>
      <c r="D40" s="140">
        <v>1</v>
      </c>
    </row>
    <row r="41" spans="2:4" x14ac:dyDescent="0.25">
      <c r="B41" s="54" t="s">
        <v>156</v>
      </c>
      <c r="C41" s="139">
        <v>100</v>
      </c>
      <c r="D41" s="140">
        <v>0.8</v>
      </c>
    </row>
    <row r="42" spans="2:4" x14ac:dyDescent="0.25">
      <c r="B42" s="54" t="s">
        <v>157</v>
      </c>
      <c r="C42" s="139">
        <v>130</v>
      </c>
      <c r="D42" s="140">
        <v>0.9</v>
      </c>
    </row>
    <row r="43" spans="2:4" x14ac:dyDescent="0.25">
      <c r="B43" s="54" t="s">
        <v>158</v>
      </c>
      <c r="C43" s="139">
        <v>120</v>
      </c>
      <c r="D43" s="140">
        <v>0.8</v>
      </c>
    </row>
    <row r="44" spans="2:4" x14ac:dyDescent="0.25">
      <c r="B44" s="54" t="s">
        <v>159</v>
      </c>
      <c r="C44" s="139">
        <v>150</v>
      </c>
      <c r="D44" s="140">
        <v>1.2</v>
      </c>
    </row>
    <row r="45" spans="2:4" x14ac:dyDescent="0.25">
      <c r="B45" s="54" t="s">
        <v>160</v>
      </c>
      <c r="C45" s="139">
        <v>100</v>
      </c>
      <c r="D45" s="140">
        <v>0.7</v>
      </c>
    </row>
    <row r="46" spans="2:4" x14ac:dyDescent="0.25">
      <c r="B46" s="54" t="s">
        <v>161</v>
      </c>
      <c r="C46" s="139">
        <v>160</v>
      </c>
      <c r="D46" s="140">
        <v>1.3</v>
      </c>
    </row>
    <row r="47" spans="2:4" ht="26.25" customHeight="1" x14ac:dyDescent="0.25">
      <c r="B47" s="54" t="s">
        <v>339</v>
      </c>
      <c r="C47" s="139">
        <v>140</v>
      </c>
      <c r="D47" s="140">
        <v>1.2</v>
      </c>
    </row>
    <row r="48" spans="2:4" ht="12.75" customHeight="1" x14ac:dyDescent="0.25">
      <c r="B48" s="54" t="s">
        <v>340</v>
      </c>
      <c r="C48" s="139">
        <v>60</v>
      </c>
      <c r="D48" s="140">
        <v>0.5</v>
      </c>
    </row>
    <row r="49" spans="1:4" ht="12.75" customHeight="1" x14ac:dyDescent="0.25">
      <c r="B49" s="54" t="s">
        <v>341</v>
      </c>
      <c r="C49" s="139">
        <v>80</v>
      </c>
      <c r="D49" s="140">
        <v>0.7</v>
      </c>
    </row>
    <row r="50" spans="1:4" ht="12.75" customHeight="1" x14ac:dyDescent="0.25">
      <c r="B50" s="54" t="s">
        <v>342</v>
      </c>
      <c r="C50" s="139">
        <v>90</v>
      </c>
      <c r="D50" s="140">
        <v>0.8</v>
      </c>
    </row>
    <row r="51" spans="1:4" ht="12.75" customHeight="1" x14ac:dyDescent="0.25">
      <c r="B51" s="54" t="s">
        <v>343</v>
      </c>
      <c r="C51" s="139">
        <v>110</v>
      </c>
      <c r="D51" s="140">
        <v>0.9</v>
      </c>
    </row>
    <row r="52" spans="1:4" ht="12.75" customHeight="1" x14ac:dyDescent="0.25">
      <c r="B52" s="54" t="s">
        <v>344</v>
      </c>
      <c r="C52" s="139">
        <v>110</v>
      </c>
      <c r="D52" s="140">
        <v>0.9</v>
      </c>
    </row>
    <row r="53" spans="1:4" ht="12.75" customHeight="1" x14ac:dyDescent="0.25">
      <c r="B53" s="54" t="s">
        <v>345</v>
      </c>
      <c r="C53" s="139">
        <v>140</v>
      </c>
      <c r="D53" s="140">
        <v>1.1000000000000001</v>
      </c>
    </row>
    <row r="54" spans="1:4" ht="12.75" customHeight="1" x14ac:dyDescent="0.25">
      <c r="B54" s="54" t="s">
        <v>346</v>
      </c>
      <c r="C54" s="139">
        <v>110</v>
      </c>
      <c r="D54" s="140">
        <v>1</v>
      </c>
    </row>
    <row r="55" spans="1:4" ht="12.75" customHeight="1" x14ac:dyDescent="0.25">
      <c r="B55" s="54" t="s">
        <v>347</v>
      </c>
      <c r="C55" s="139">
        <v>140</v>
      </c>
      <c r="D55" s="140">
        <v>1.3</v>
      </c>
    </row>
    <row r="56" spans="1:4" ht="12.75" customHeight="1" x14ac:dyDescent="0.25">
      <c r="B56" s="54" t="s">
        <v>348</v>
      </c>
      <c r="C56" s="139">
        <v>160</v>
      </c>
      <c r="D56" s="140">
        <v>1.4</v>
      </c>
    </row>
    <row r="57" spans="1:4" ht="2.85" customHeight="1" x14ac:dyDescent="0.25">
      <c r="A57" s="66"/>
      <c r="B57" s="143"/>
      <c r="C57" s="144"/>
      <c r="D57" s="145"/>
    </row>
    <row r="58" spans="1:4" x14ac:dyDescent="0.25">
      <c r="B58" s="45"/>
      <c r="C58" s="141"/>
      <c r="D58" s="142"/>
    </row>
    <row r="59" spans="1:4" ht="59.1" customHeight="1" x14ac:dyDescent="0.25">
      <c r="A59" s="71">
        <v>1</v>
      </c>
      <c r="B59" s="199" t="s">
        <v>349</v>
      </c>
      <c r="C59" s="199"/>
      <c r="D59" s="199"/>
    </row>
    <row r="60" spans="1:4" ht="57" customHeight="1" x14ac:dyDescent="0.25">
      <c r="A60" s="71">
        <v>2</v>
      </c>
      <c r="B60" s="199" t="s">
        <v>350</v>
      </c>
      <c r="C60" s="199"/>
      <c r="D60" s="199"/>
    </row>
    <row r="61" spans="1:4" x14ac:dyDescent="0.25">
      <c r="A61" s="1" t="s">
        <v>233</v>
      </c>
      <c r="B61" s="199" t="s">
        <v>266</v>
      </c>
      <c r="C61" s="199"/>
      <c r="D61" s="199"/>
    </row>
  </sheetData>
  <mergeCells count="7">
    <mergeCell ref="B61:D61"/>
    <mergeCell ref="A1:C1"/>
    <mergeCell ref="A2:D2"/>
    <mergeCell ref="A4:B5"/>
    <mergeCell ref="C4:D4"/>
    <mergeCell ref="B59:D59"/>
    <mergeCell ref="B60:D60"/>
  </mergeCells>
  <hyperlinks>
    <hyperlink ref="A1:B1" location="Contents!A1" display="Back to contents" xr:uid="{E835F191-7C04-4B0B-8BA7-93385B353AEE}"/>
    <hyperlink ref="A1:C1" location="ContentsHead" display="ContentsHead" xr:uid="{A8B63BD0-7599-46FB-8D28-517104CF6303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C45C2E-E33F-45B0-8000-7EEBCD63168C}"/>
</file>

<file path=customXml/itemProps2.xml><?xml version="1.0" encoding="utf-8"?>
<ds:datastoreItem xmlns:ds="http://schemas.openxmlformats.org/officeDocument/2006/customXml" ds:itemID="{705C6F51-E209-4F9C-B5CD-D048E08FA2A2}"/>
</file>

<file path=customXml/itemProps3.xml><?xml version="1.0" encoding="utf-8"?>
<ds:datastoreItem xmlns:ds="http://schemas.openxmlformats.org/officeDocument/2006/customXml" ds:itemID="{C9E87487-8AEB-4239-8D11-22FAE545A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2021-02-17T18:27:39Z</dcterms:created>
  <dcterms:modified xsi:type="dcterms:W3CDTF">2021-02-18T09:03:48Z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