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drawings/drawing19.xml" ContentType="application/vnd.openxmlformats-officedocument.drawingml.chartshapes+xml"/>
  <Override PartName="/xl/drawings/drawing5.xml" ContentType="application/vnd.openxmlformats-officedocument.drawingml.chartshapes+xml"/>
  <Override PartName="/xl/drawings/drawing8.xml" ContentType="application/vnd.openxmlformats-officedocument.drawingml.chartshapes+xml"/>
  <Override PartName="/xl/drawings/drawing7.xml" ContentType="application/vnd.openxmlformats-officedocument.drawingml.chartshapes+xml"/>
  <Override PartName="/xl/drawings/drawing18.xml" ContentType="application/vnd.openxmlformats-officedocument.drawingml.chartshapes+xml"/>
  <Override PartName="/xl/drawings/drawing17.xml" ContentType="application/vnd.openxmlformats-officedocument.drawingml.chartshapes+xml"/>
  <Override PartName="/xl/drawings/drawing16.xml" ContentType="application/vnd.openxmlformats-officedocument.drawingml.chartshapes+xml"/>
  <Override PartName="/xl/drawings/drawing6.xml" ContentType="application/vnd.openxmlformats-officedocument.drawingml.chartshapes+xml"/>
  <Override PartName="/xl/drawings/drawing11.xml" ContentType="application/vnd.openxmlformats-officedocument.drawingml.chartshapes+xml"/>
  <Override PartName="/xl/drawings/drawing3.xml" ContentType="application/vnd.openxmlformats-officedocument.drawingml.chartshapes+xml"/>
  <Override PartName="/xl/drawings/drawing9.xml" ContentType="application/vnd.openxmlformats-officedocument.drawingml.chartshapes+xml"/>
  <Override PartName="/xl/drawings/drawing14.xml" ContentType="application/vnd.openxmlformats-officedocument.drawingml.chartshapes+xml"/>
  <Override PartName="/xl/drawings/drawing13.xml" ContentType="application/vnd.openxmlformats-officedocument.drawingml.chartshapes+xml"/>
  <Override PartName="/xl/drawings/drawing4.xml" ContentType="application/vnd.openxmlformats-officedocument.drawingml.chartshapes+xml"/>
  <Override PartName="/xl/drawings/drawing20.xml" ContentType="application/vnd.openxmlformats-officedocument.drawingml.chartshapes+xml"/>
  <Override PartName="/xl/drawings/drawing15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  <Override PartName="/xl/drawings/drawing21.xml" ContentType="application/vnd.openxmlformats-officedocument.drawingml.chartshapes+xml"/>
  <Override PartName="/xl/drawings/drawing22.xml" ContentType="application/vnd.openxmlformats-officedocument.drawingml.chartshapes+xml"/>
  <Override PartName="/xl/drawings/drawing23.xml" ContentType="application/vnd.openxmlformats-officedocument.drawingml.chartshapes+xml"/>
  <Override PartName="/xl/drawings/drawing24.xml" ContentType="application/vnd.openxmlformats-officedocument.drawingml.chartshape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worksheets/sheet1.xml" ContentType="application/vnd.openxmlformats-officedocument.spreadsheetml.worksheet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worksheets/sheet2.xml" ContentType="application/vnd.openxmlformats-officedocument.spreadsheetml.worksheet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worksheets/sheet3.xml" ContentType="application/vnd.openxmlformats-officedocument.spreadsheetml.worksheet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worksheets/sheet4.xml" ContentType="application/vnd.openxmlformats-officedocument.spreadsheetml.worksheet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ctrlProps/ctrlProp1.xml" ContentType="application/vnd.ms-excel.controlproperties+xml"/>
  <Override PartName="/xl/ctrlProps/ctrlProp2.xml" ContentType="application/vnd.ms-excel.controlpropertie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/>
  <mc:AlternateContent xmlns:mc="http://schemas.openxmlformats.org/markup-compatibility/2006">
    <mc:Choice Requires="x15">
      <x15ac:absPath xmlns:x15ac="http://schemas.microsoft.com/office/spreadsheetml/2010/11/ac" url="G:\Statistical Releases\LTT\2021\2021-08-20\Final files\"/>
    </mc:Choice>
  </mc:AlternateContent>
  <xr:revisionPtr revIDLastSave="0" documentId="13_ncr:1_{39A8B725-1921-445E-A38E-F233679FBE9B}" xr6:coauthVersionLast="47" xr6:coauthVersionMax="47" xr10:uidLastSave="{00000000-0000-0000-0000-000000000000}"/>
  <bookViews>
    <workbookView xWindow="-120" yWindow="-120" windowWidth="29040" windowHeight="15225" xr2:uid="{34D99536-D45D-4787-9A61-51AA7E2C0A37}"/>
  </bookViews>
  <sheets>
    <sheet name="Cynhwysion" sheetId="2" r:id="rId1"/>
    <sheet name="SiartData" sheetId="3" r:id="rId2"/>
    <sheet name="Tabl1" sheetId="4" r:id="rId3"/>
    <sheet name="Tabl2" sheetId="5" r:id="rId4"/>
    <sheet name="Tabl3" sheetId="6" r:id="rId5"/>
    <sheet name="Tabl4" sheetId="7" r:id="rId6"/>
    <sheet name="Tabl5" sheetId="8" r:id="rId7"/>
    <sheet name="Tabl6" sheetId="9" r:id="rId8"/>
    <sheet name="Tabl6a" sheetId="10" r:id="rId9"/>
    <sheet name="Tabl7" sheetId="11" r:id="rId10"/>
    <sheet name="TableA1Hide" sheetId="12" state="hidden" r:id="rId11"/>
    <sheet name="TableA2Hide" sheetId="13" state="hidden" r:id="rId12"/>
    <sheet name="TablA1" sheetId="14" r:id="rId13"/>
    <sheet name="TablA2" sheetId="15" r:id="rId14"/>
  </sheets>
  <externalReferences>
    <externalReference r:id="rId15"/>
  </externalReferences>
  <definedNames>
    <definedName name="CNRRounded">TableA1Hide!$B$150:$H$189</definedName>
    <definedName name="CNRRoundedHeader">TableA1Hide!$A$147</definedName>
    <definedName name="ContentsHead">Cynhwysion!$A$1</definedName>
    <definedName name="CRERounded">TableA1Hide!$B$54:$H$93</definedName>
    <definedName name="CRERoundedHeader">TableA1Hide!$A$50</definedName>
    <definedName name="CRHRounded">TableA1Hide!$B$102:$H$141</definedName>
    <definedName name="CRHRoundedHeader">TableA1Hide!$A$98</definedName>
    <definedName name="CTORounded">TableA1Hide!$B$6:$H$45</definedName>
    <definedName name="CTORoundedHeader">TableA1Hide!$A$2</definedName>
    <definedName name="DNRRounded">TableA2Hide!$B$154:$H$193</definedName>
    <definedName name="DNRRoundedHeader">TableA2Hide!$A$150</definedName>
    <definedName name="DRERounded">TableA2Hide!$B$56:$H$95</definedName>
    <definedName name="DRERoundedHeader">TableA2Hide!$A$52</definedName>
    <definedName name="DRHRounded">TableA2Hide!$B$104:$H$143</definedName>
    <definedName name="DRHRoundedHeader">TableA2Hide!$A$100</definedName>
    <definedName name="DTORounded">TableA2Hide!$B$6:$H$45</definedName>
    <definedName name="DTORoundedHeader">TableA2Hide!$A$2</definedName>
    <definedName name="EndRP">TableA1Hide!$S$2</definedName>
    <definedName name="fig2_1">SiartData!$A$4</definedName>
    <definedName name="Fig2_2">SiartData!$A$63</definedName>
    <definedName name="Fig2_3">SiartData!$A$105</definedName>
    <definedName name="Fig2_4">SiartData!$A$150</definedName>
    <definedName name="Fig2_5a">SiartData!$A$196</definedName>
    <definedName name="Fig2_5b">SiartData!$A$225</definedName>
    <definedName name="Fig2_6a">SiartData!$A$253</definedName>
    <definedName name="Fig2_6b">SiartData!$A$287</definedName>
    <definedName name="Fig2_7">SiartData!$A$316</definedName>
    <definedName name="Fig3_1">SiartData!$A$339</definedName>
    <definedName name="Fig3_2">SiartData!$A$369</definedName>
    <definedName name="Fig3_3">SiartData!$A$401</definedName>
    <definedName name="Fig4_1">SiartData!$A$427</definedName>
    <definedName name="Fig4_2">SiartData!$A$459</definedName>
    <definedName name="Fig4_3">SiartData!$A$490</definedName>
    <definedName name="Fig4_4">SiartData!$A$521</definedName>
    <definedName name="Fig5_1">SiartData!$A$554</definedName>
    <definedName name="Fig5_2">SiartData!$A$583</definedName>
    <definedName name="Fig6_1">SiartData!$A$614</definedName>
    <definedName name="Fig7_1">SiartData!$A$641</definedName>
    <definedName name="FigA1">SiartData!$A$667</definedName>
    <definedName name="FigA2">SiartData!$A$692</definedName>
    <definedName name="Table1">Tabl1!$A$2</definedName>
    <definedName name="Table1PreRelease">Tabl1!#REF!</definedName>
    <definedName name="Table2">Tabl2!$A$2</definedName>
    <definedName name="Table3">Tabl3!$A$2</definedName>
    <definedName name="Table4">Tabl4!$A$2</definedName>
    <definedName name="Table5">Tabl5!$A$2</definedName>
    <definedName name="Table5a">Tabl5!$A$34</definedName>
    <definedName name="Table5Quarter">Tabl5!$B$6:$B$22</definedName>
    <definedName name="Table6">Tabl6!$A$2</definedName>
    <definedName name="Table6a">Tabl6a!$A$2</definedName>
    <definedName name="Table7">Tabl7!$A$2</definedName>
    <definedName name="TableA1DeleteColumns">TableA1Hide!$K:$Q</definedName>
    <definedName name="TableA1FormulasHeader">TablA1!$A$4:$H$5</definedName>
    <definedName name="TableA1FormulasLabelControl">TablA1!$S$3</definedName>
    <definedName name="TableA1FormulasLabels">TableA1Hide!$V$4:$V$7</definedName>
    <definedName name="TableA1FormulasMonths">TablA1!$B$6:$H$46</definedName>
    <definedName name="TableA2DeleteColumns">TableA2Hide!$K:$Q</definedName>
    <definedName name="TableA2FormulasFootnotes">TablA2!$B$47:$H$49</definedName>
    <definedName name="TableA2FormulasHeader">TablA2!$A$4:$H$5</definedName>
    <definedName name="TableA2FormulasLabelControl">TablA2!$S$9</definedName>
    <definedName name="TableA2FormulasLabels">TableA2Hide!$V$10:$V$13</definedName>
    <definedName name="TableA2FormulasMonths">TablA2!$A$6:$H$44</definedName>
    <definedName name="TableCNR">TableA1Hide!$B$150:$H$187</definedName>
    <definedName name="TableCRE">TableA1Hide!$B$54:$H$91</definedName>
    <definedName name="TableCRH">TableA1Hide!$B$102:$H$139</definedName>
    <definedName name="TableCTO">TableA1Hide!$B$6:$H$43</definedName>
    <definedName name="TableDNR">TableA2Hide!$B$154:$H$191</definedName>
    <definedName name="TableDRE">TableA2Hide!$B$56:$H$93</definedName>
    <definedName name="TableDRH">TableA2Hide!$B$104:$H$141</definedName>
    <definedName name="TableDTO">TableA2Hide!$B$6:$H$43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8" i="15" l="1"/>
  <c r="A49" i="15"/>
  <c r="A45" i="15"/>
  <c r="A44" i="15"/>
  <c r="A43" i="15"/>
  <c r="A42" i="15"/>
  <c r="A41" i="15"/>
  <c r="A40" i="15"/>
  <c r="A39" i="15"/>
  <c r="A38" i="15"/>
  <c r="A37" i="15"/>
  <c r="A36" i="15"/>
  <c r="A35" i="15"/>
  <c r="A34" i="15"/>
  <c r="A33" i="15"/>
  <c r="A32" i="15"/>
  <c r="A31" i="15"/>
  <c r="A30" i="15"/>
  <c r="A29" i="15"/>
  <c r="A28" i="15"/>
  <c r="A27" i="15"/>
  <c r="A26" i="15"/>
  <c r="A25" i="15"/>
  <c r="A24" i="15"/>
  <c r="A23" i="15"/>
  <c r="A22" i="15"/>
  <c r="A21" i="15"/>
  <c r="A20" i="15"/>
  <c r="A19" i="15"/>
  <c r="A18" i="15"/>
  <c r="A17" i="15"/>
  <c r="A16" i="15"/>
  <c r="A15" i="15"/>
  <c r="A14" i="15"/>
  <c r="A13" i="15"/>
  <c r="A12" i="15"/>
  <c r="A11" i="15"/>
  <c r="A10" i="15"/>
  <c r="A9" i="15"/>
  <c r="A8" i="15"/>
  <c r="A7" i="15"/>
  <c r="A6" i="15"/>
  <c r="V10" i="15"/>
  <c r="B47" i="14"/>
  <c r="A45" i="14"/>
  <c r="A44" i="14"/>
  <c r="A43" i="14"/>
  <c r="A42" i="14"/>
  <c r="A41" i="14"/>
  <c r="A40" i="14"/>
  <c r="A39" i="14"/>
  <c r="A38" i="14"/>
  <c r="A37" i="14"/>
  <c r="A36" i="14"/>
  <c r="A35" i="14"/>
  <c r="A34" i="14"/>
  <c r="A33" i="14"/>
  <c r="A32" i="14"/>
  <c r="A31" i="14"/>
  <c r="A30" i="14"/>
  <c r="A29" i="14"/>
  <c r="A28" i="14"/>
  <c r="A27" i="14"/>
  <c r="A26" i="14"/>
  <c r="A25" i="14"/>
  <c r="A24" i="14"/>
  <c r="A23" i="14"/>
  <c r="A22" i="14"/>
  <c r="A21" i="14"/>
  <c r="A20" i="14"/>
  <c r="A19" i="14"/>
  <c r="A18" i="14"/>
  <c r="A17" i="14"/>
  <c r="A16" i="14"/>
  <c r="A15" i="14"/>
  <c r="A14" i="14"/>
  <c r="A13" i="14"/>
  <c r="A12" i="14"/>
  <c r="A11" i="14"/>
  <c r="A10" i="14"/>
  <c r="A9" i="14"/>
  <c r="A8" i="14"/>
  <c r="A7" i="14"/>
  <c r="A6" i="14"/>
  <c r="V4" i="14"/>
  <c r="G9" i="15"/>
  <c r="E8" i="15"/>
  <c r="A1" i="15"/>
  <c r="D41" i="15"/>
  <c r="D33" i="15"/>
  <c r="D25" i="15"/>
  <c r="F18" i="15"/>
  <c r="E42" i="15"/>
  <c r="H40" i="15"/>
  <c r="H32" i="15"/>
  <c r="H24" i="15"/>
  <c r="E17" i="15"/>
  <c r="H10" i="15"/>
  <c r="H39" i="15"/>
  <c r="H31" i="15"/>
  <c r="H23" i="15"/>
  <c r="E16" i="15"/>
  <c r="F9" i="15"/>
  <c r="F38" i="15"/>
  <c r="F30" i="15"/>
  <c r="F22" i="15"/>
  <c r="D8" i="15"/>
  <c r="D45" i="15"/>
  <c r="D37" i="15"/>
  <c r="D29" i="15"/>
  <c r="D21" i="15"/>
  <c r="G14" i="15"/>
  <c r="H7" i="15"/>
  <c r="H44" i="15"/>
  <c r="H36" i="15"/>
  <c r="H28" i="15"/>
  <c r="H20" i="15"/>
  <c r="E13" i="15"/>
  <c r="H6" i="15"/>
  <c r="H43" i="15"/>
  <c r="H35" i="15"/>
  <c r="H27" i="15"/>
  <c r="H19" i="15"/>
  <c r="E12" i="15"/>
  <c r="F42" i="15"/>
  <c r="F34" i="15"/>
  <c r="F26" i="15"/>
  <c r="G44" i="14"/>
  <c r="E43" i="14"/>
  <c r="G40" i="14"/>
  <c r="E39" i="14"/>
  <c r="G36" i="14"/>
  <c r="E35" i="14"/>
  <c r="G32" i="14"/>
  <c r="E31" i="14"/>
  <c r="G28" i="14"/>
  <c r="E27" i="14"/>
  <c r="G24" i="14"/>
  <c r="E23" i="14"/>
  <c r="G20" i="14"/>
  <c r="E19" i="14"/>
  <c r="G16" i="14"/>
  <c r="E15" i="14"/>
  <c r="G12" i="14"/>
  <c r="E11" i="14"/>
  <c r="G8" i="14"/>
  <c r="E7" i="14"/>
  <c r="H45" i="14"/>
  <c r="H41" i="14"/>
  <c r="H37" i="14"/>
  <c r="H33" i="14"/>
  <c r="H29" i="14"/>
  <c r="H25" i="14"/>
  <c r="H21" i="14"/>
  <c r="H17" i="14"/>
  <c r="H13" i="14"/>
  <c r="H9" i="14"/>
  <c r="G45" i="14"/>
  <c r="G41" i="14"/>
  <c r="G37" i="14"/>
  <c r="G33" i="14"/>
  <c r="G29" i="14"/>
  <c r="G25" i="14"/>
  <c r="G21" i="14"/>
  <c r="G17" i="14"/>
  <c r="G13" i="14"/>
  <c r="G9" i="14"/>
  <c r="A2" i="14"/>
  <c r="F45" i="14"/>
  <c r="F41" i="14"/>
  <c r="F37" i="14"/>
  <c r="F33" i="14"/>
  <c r="F29" i="14"/>
  <c r="F25" i="14"/>
  <c r="F21" i="14"/>
  <c r="F17" i="14"/>
  <c r="F13" i="14"/>
  <c r="F9" i="14"/>
  <c r="A1" i="14"/>
  <c r="E45" i="14"/>
  <c r="E41" i="14"/>
  <c r="E37" i="14"/>
  <c r="E33" i="14"/>
  <c r="E29" i="14"/>
  <c r="E25" i="14"/>
  <c r="E21" i="14"/>
  <c r="E17" i="14"/>
  <c r="E13" i="14"/>
  <c r="E9" i="14"/>
  <c r="H44" i="14"/>
  <c r="F43" i="14"/>
  <c r="D42" i="14"/>
  <c r="H40" i="14"/>
  <c r="F39" i="14"/>
  <c r="D38" i="14"/>
  <c r="H36" i="14"/>
  <c r="F35" i="14"/>
  <c r="D34" i="14"/>
  <c r="H32" i="14"/>
  <c r="F31" i="14"/>
  <c r="D30" i="14"/>
  <c r="H28" i="14"/>
  <c r="F27" i="14"/>
  <c r="D26" i="14"/>
  <c r="H24" i="14"/>
  <c r="F23" i="14"/>
  <c r="D22" i="14"/>
  <c r="H20" i="14"/>
  <c r="F19" i="14"/>
  <c r="D18" i="14"/>
  <c r="H16" i="14"/>
  <c r="F15" i="14"/>
  <c r="D14" i="14"/>
  <c r="H12" i="14"/>
  <c r="F11" i="14"/>
  <c r="D10" i="14"/>
  <c r="H8" i="14"/>
  <c r="F7" i="14"/>
  <c r="D6" i="14"/>
  <c r="H38" i="14"/>
  <c r="H30" i="14"/>
  <c r="H22" i="14"/>
  <c r="H14" i="14"/>
  <c r="H6" i="14"/>
  <c r="D7" i="14"/>
  <c r="D45" i="14"/>
  <c r="D37" i="14"/>
  <c r="D29" i="14"/>
  <c r="D21" i="14"/>
  <c r="D13" i="14"/>
  <c r="F44" i="14"/>
  <c r="F36" i="14"/>
  <c r="F28" i="14"/>
  <c r="F20" i="14"/>
  <c r="F12" i="14"/>
  <c r="D15" i="14"/>
  <c r="D43" i="14"/>
  <c r="D35" i="14"/>
  <c r="D27" i="14"/>
  <c r="D19" i="14"/>
  <c r="D11" i="14"/>
  <c r="H42" i="14"/>
  <c r="H34" i="14"/>
  <c r="H26" i="14"/>
  <c r="H18" i="14"/>
  <c r="H10" i="14"/>
  <c r="D23" i="14"/>
  <c r="D41" i="14"/>
  <c r="D33" i="14"/>
  <c r="D25" i="14"/>
  <c r="D17" i="14"/>
  <c r="D9" i="14"/>
  <c r="D31" i="14"/>
  <c r="F40" i="14"/>
  <c r="F32" i="14"/>
  <c r="F24" i="14"/>
  <c r="F16" i="14"/>
  <c r="F8" i="14"/>
  <c r="D39" i="14"/>
  <c r="D12" i="15"/>
  <c r="E25" i="15"/>
  <c r="E41" i="15"/>
  <c r="G17" i="15"/>
  <c r="D28" i="15"/>
  <c r="H38" i="15"/>
  <c r="D11" i="15"/>
  <c r="E24" i="15"/>
  <c r="E40" i="15"/>
  <c r="E11" i="15"/>
  <c r="F24" i="15"/>
  <c r="D35" i="15"/>
  <c r="H45" i="15"/>
  <c r="H16" i="15"/>
  <c r="G32" i="15"/>
  <c r="D9" i="15"/>
  <c r="F23" i="15"/>
  <c r="F39" i="15"/>
  <c r="F14" i="15"/>
  <c r="G27" i="15"/>
  <c r="F13" i="15"/>
  <c r="G26" i="15"/>
  <c r="G42" i="15"/>
  <c r="H18" i="15"/>
  <c r="F29" i="15"/>
  <c r="D40" i="15"/>
  <c r="F12" i="15"/>
  <c r="G25" i="15"/>
  <c r="G41" i="15"/>
  <c r="G12" i="15"/>
  <c r="H25" i="15"/>
  <c r="F36" i="15"/>
  <c r="E6" i="15"/>
  <c r="E19" i="15"/>
  <c r="E35" i="15"/>
  <c r="F10" i="15"/>
  <c r="D26" i="15"/>
  <c r="D42" i="15"/>
  <c r="H15" i="15"/>
  <c r="E30" i="15"/>
  <c r="H14" i="15"/>
  <c r="E29" i="15"/>
  <c r="E45" i="15"/>
  <c r="D20" i="15"/>
  <c r="H30" i="15"/>
  <c r="F41" i="15"/>
  <c r="H13" i="15"/>
  <c r="E28" i="15"/>
  <c r="E44" i="15"/>
  <c r="E15" i="15"/>
  <c r="D27" i="15"/>
  <c r="H37" i="15"/>
  <c r="G7" i="15"/>
  <c r="G20" i="15"/>
  <c r="G36" i="15"/>
  <c r="G11" i="15"/>
  <c r="F27" i="15"/>
  <c r="F43" i="15"/>
  <c r="D17" i="15"/>
  <c r="G31" i="15"/>
  <c r="D16" i="15"/>
  <c r="G30" i="15"/>
  <c r="A2" i="15"/>
  <c r="F21" i="15"/>
  <c r="D32" i="15"/>
  <c r="H42" i="15"/>
  <c r="D15" i="15"/>
  <c r="G29" i="15"/>
  <c r="G45" i="15"/>
  <c r="G16" i="15"/>
  <c r="F28" i="15"/>
  <c r="D39" i="15"/>
  <c r="E10" i="15"/>
  <c r="E23" i="15"/>
  <c r="E39" i="15"/>
  <c r="E14" i="15"/>
  <c r="D30" i="15"/>
  <c r="G6" i="15"/>
  <c r="E18" i="15"/>
  <c r="E34" i="15"/>
  <c r="F17" i="15"/>
  <c r="E33" i="15"/>
  <c r="D7" i="15"/>
  <c r="H22" i="15"/>
  <c r="F33" i="15"/>
  <c r="D44" i="15"/>
  <c r="F16" i="15"/>
  <c r="E32" i="15"/>
  <c r="D6" i="15"/>
  <c r="D19" i="15"/>
  <c r="H29" i="15"/>
  <c r="F40" i="15"/>
  <c r="F11" i="15"/>
  <c r="G24" i="15"/>
  <c r="G40" i="15"/>
  <c r="G15" i="15"/>
  <c r="F31" i="15"/>
  <c r="E9" i="15"/>
  <c r="G19" i="15"/>
  <c r="G35" i="15"/>
  <c r="G18" i="15"/>
  <c r="G34" i="15"/>
  <c r="F8" i="15"/>
  <c r="D24" i="15"/>
  <c r="H34" i="15"/>
  <c r="F45" i="15"/>
  <c r="H17" i="15"/>
  <c r="G33" i="15"/>
  <c r="F7" i="15"/>
  <c r="F20" i="15"/>
  <c r="D31" i="15"/>
  <c r="H41" i="15"/>
  <c r="H12" i="15"/>
  <c r="E27" i="15"/>
  <c r="E43" i="15"/>
  <c r="D18" i="15"/>
  <c r="D34" i="15"/>
  <c r="G10" i="15"/>
  <c r="E22" i="15"/>
  <c r="E38" i="15"/>
  <c r="E21" i="15"/>
  <c r="E37" i="15"/>
  <c r="H9" i="15"/>
  <c r="F25" i="15"/>
  <c r="D36" i="15"/>
  <c r="E7" i="15"/>
  <c r="E20" i="15"/>
  <c r="E36" i="15"/>
  <c r="H8" i="15"/>
  <c r="H21" i="15"/>
  <c r="F32" i="15"/>
  <c r="D43" i="15"/>
  <c r="D14" i="15"/>
  <c r="G28" i="15"/>
  <c r="G44" i="15"/>
  <c r="F19" i="15"/>
  <c r="F35" i="15"/>
  <c r="H11" i="15"/>
  <c r="G23" i="15"/>
  <c r="G39" i="15"/>
  <c r="G22" i="15"/>
  <c r="G38" i="15"/>
  <c r="G13" i="15"/>
  <c r="H26" i="15"/>
  <c r="F37" i="15"/>
  <c r="G8" i="15"/>
  <c r="G21" i="15"/>
  <c r="G37" i="15"/>
  <c r="D10" i="15"/>
  <c r="D23" i="15"/>
  <c r="H33" i="15"/>
  <c r="F44" i="15"/>
  <c r="F15" i="15"/>
  <c r="E31" i="15"/>
  <c r="F6" i="15"/>
  <c r="D22" i="15"/>
  <c r="D38" i="15"/>
  <c r="D13" i="15"/>
  <c r="E26" i="15"/>
  <c r="G43" i="15"/>
  <c r="E6" i="14"/>
  <c r="E22" i="14"/>
  <c r="E38" i="14"/>
  <c r="F14" i="14"/>
  <c r="F30" i="14"/>
  <c r="G6" i="14"/>
  <c r="G38" i="14"/>
  <c r="D32" i="14"/>
  <c r="E24" i="14"/>
  <c r="G7" i="14"/>
  <c r="G23" i="14"/>
  <c r="G39" i="14"/>
  <c r="H15" i="14"/>
  <c r="H31" i="14"/>
  <c r="G10" i="14"/>
  <c r="G42" i="14"/>
  <c r="D36" i="14"/>
  <c r="E28" i="14"/>
  <c r="E10" i="14"/>
  <c r="E26" i="14"/>
  <c r="E42" i="14"/>
  <c r="F18" i="14"/>
  <c r="F34" i="14"/>
  <c r="G14" i="14"/>
  <c r="D8" i="14"/>
  <c r="D40" i="14"/>
  <c r="E32" i="14"/>
  <c r="H43" i="14"/>
  <c r="G11" i="14"/>
  <c r="G27" i="14"/>
  <c r="G43" i="14"/>
  <c r="H19" i="14"/>
  <c r="H35" i="14"/>
  <c r="G18" i="14"/>
  <c r="D12" i="14"/>
  <c r="D44" i="14"/>
  <c r="E36" i="14"/>
  <c r="H27" i="14"/>
  <c r="E14" i="14"/>
  <c r="E30" i="14"/>
  <c r="F6" i="14"/>
  <c r="F22" i="14"/>
  <c r="F38" i="14"/>
  <c r="G22" i="14"/>
  <c r="D16" i="14"/>
  <c r="E8" i="14"/>
  <c r="E40" i="14"/>
  <c r="H11" i="14"/>
  <c r="G15" i="14"/>
  <c r="G31" i="14"/>
  <c r="H7" i="14"/>
  <c r="H23" i="14"/>
  <c r="H39" i="14"/>
  <c r="G26" i="14"/>
  <c r="D20" i="14"/>
  <c r="E12" i="14"/>
  <c r="E44" i="14"/>
  <c r="G35" i="14"/>
  <c r="E18" i="14"/>
  <c r="E34" i="14"/>
  <c r="F10" i="14"/>
  <c r="F26" i="14"/>
  <c r="F42" i="14"/>
  <c r="G30" i="14"/>
  <c r="D24" i="14"/>
  <c r="E16" i="14"/>
  <c r="G19" i="14"/>
  <c r="G34" i="14"/>
  <c r="D28" i="14"/>
  <c r="E20" i="14"/>
</calcChain>
</file>

<file path=xl/sharedStrings.xml><?xml version="1.0" encoding="utf-8"?>
<sst xmlns="http://schemas.openxmlformats.org/spreadsheetml/2006/main" count="2360" uniqueCount="630">
  <si>
    <t>Ystadegau’r Dreth Trafodiadau Tir: Gorffenaf 2021</t>
  </si>
  <si>
    <t>Ar gyfer bob tablau a siartau (yn eithriol Tabl 5): Mae ffurflenni treth a diwygiadau i ffurflenni treth a ddaeth i law Awdurdod Cyllid Cymru hyd at 16.08.2021 (ac yn cynnwys y dyddiad hwn) yn cynnwys yn yr ystadegau hyn.</t>
  </si>
  <si>
    <t>Tabl 5: Mae ffurflenni treth a diwygiadau i ffurflenni treth a ddaeth i law Awdurdod Cyllid Cymru hyd at 19.07.21 (ac yn cynnwys y dyddiad hwn) yn cynnwys yn yr ystadegau hyn. Caiff y tabl hyn ei diweddaru bob chwarter.</t>
  </si>
  <si>
    <t>Mae'r gwerthoedd am y cyfnod cyfredol yn rhai dros dro, a byddant yn cael eu diwygio mewn cyhoeddiadau yn y dyfodol. Bydd unrhyw newid a wneir yn ganlyniad i ffurflenni ychwanegol nad ydynt wedi eu derbyn eto, ac ad-daliadau sy’n berthnasol i rai trafodiadau preswyl cyfraddau uwch. Yn y cyhoeddiad hwn, mae gwerthoedd ar gyfer cyfnodau cynharach yn cael eu diwygio am yr un rhesymau.</t>
  </si>
  <si>
    <t xml:space="preserve">I gael gwybodaeth am y dulliau sy’n cael eu defnyddio, diwygiadau a sut mae dehongli’r ystadegau hyn, darllenwch ein datganiadau ystadegol, rhestr termau a gwybodaeth allweddol am ansawdd ar wefan ACC. </t>
  </si>
  <si>
    <t>https://llyw.cymru/ystadegaur-dreth-trafodiadau-tir</t>
  </si>
  <si>
    <t>Mae'r ddata a gyflwynir yn y daenlen hon ar gael hefyd ar wefan StatsCymru:</t>
  </si>
  <si>
    <t>https://statscymru.llyw.cymru/Catalogue/Taxes-devolved-to-Wales/Land-Transaction-Tax</t>
  </si>
  <si>
    <t>Ffynhonnell: Ffurflenni Treth Trafodiadau Tir i Awdurdod Cyllid Cymru</t>
  </si>
  <si>
    <t>Dyddiad cyhoeddi: 20.08.2021</t>
  </si>
  <si>
    <t>Diweddariad nesaf: 24.09.2021</t>
  </si>
  <si>
    <t>Cysylltiad ystadegydd: 03000 254 670, data@acc.llyw.cymru</t>
  </si>
  <si>
    <t>Ymholiadau gan y cyfryngau: 03000 254 770, newyddion@acc.llyw.cymru</t>
  </si>
  <si>
    <t xml:space="preserve">Mae’r holl gynnwys ar gael dan y Drwydded Llywodraeth Agored, fersiwn 3.0, oni nodir yn wahanol. </t>
  </si>
  <si>
    <t>Cynhwysion</t>
  </si>
  <si>
    <t>Tablau data (cael eu diweddaru'n fisol)</t>
  </si>
  <si>
    <t>Tabl 1</t>
  </si>
  <si>
    <t xml:space="preserve">Nifer y trafodiadau hysbysadwy a adroddwyd, y dreth sy’n ddyledus ar y trafodiadau hynny a’r gwerth a briodolwyd i'r eiddo sy’n agored i'r dreth, yn ôl dyddiad dod i rym </t>
  </si>
  <si>
    <t>Tabl 2</t>
  </si>
  <si>
    <t>Nifer a gwerth yr eiddo a drethwyd, yn ôl math o drafodiad a dyddiad dod i rym</t>
  </si>
  <si>
    <t>Tabl 3</t>
  </si>
  <si>
    <t>Nifer y trafodiadau preswyl, y dreth sy’n ddyledus ar yr eiddo hynny a gwerth yr eiddo a drethwyd, yn ôl band treth breswyl a dyddiad dod i rym</t>
  </si>
  <si>
    <t>Tabl 4</t>
  </si>
  <si>
    <t>Nifer y trafodiadau amrheswyl, y dreth sy’n ddyledus ar yr eiddo hynny a gwerth yr eiddo a drethwyd, yn ôl gwerth a dyddiad dod i rym</t>
  </si>
  <si>
    <t>Tabl 5</t>
  </si>
  <si>
    <t>Nifer a gwerth unrhyw ryddhad treth a gyhoeddwyd erbyn y dyddiad dod i rym</t>
  </si>
  <si>
    <t>Tabl 5a</t>
  </si>
  <si>
    <t>Nifer y trafodaiadau a dderbyniasant ryddhad na gafodd effaith ar y dreth oedd yn ddyledus</t>
  </si>
  <si>
    <t>Tabl 6</t>
  </si>
  <si>
    <t>Nifer a gwerth unrhyw ad-daliadau treth a gyhoeddwyd erbyn y dyddiad dod i rym</t>
  </si>
  <si>
    <t>Tabl 6a</t>
  </si>
  <si>
    <t>Nifer a gwerth ad-daliadau preswyl cyfradd uwch yn ôl cyfnod o amser (sail arian parod)</t>
  </si>
  <si>
    <t>Tabl 7</t>
  </si>
  <si>
    <t>Treth Trafodiadau Tir a dalwyd i Awdurdod Cyllid Cymru</t>
  </si>
  <si>
    <t xml:space="preserve">Dadansoddiad o ddiwygiadau i ystadegau’r Dreth Trafodiadau Tir
</t>
  </si>
  <si>
    <t xml:space="preserve">Amcangyfrifon trafodiadau hysbysadwy a adroddwyd: </t>
  </si>
  <si>
    <t>Tabl A1</t>
  </si>
  <si>
    <t>Pob trafodiadau, pob preswyl, preswyl cyfraddau uwch ac amhreswyl</t>
  </si>
  <si>
    <t xml:space="preserve">Amcangyfrifon treth yn ddyledus ar drafodiadau hysbysadwy a adroddwyd: </t>
  </si>
  <si>
    <t>Tabl A2</t>
  </si>
  <si>
    <t>Pob trafodiadau, pob preswyl, refeniw ychwanegol o’r gyfradd uwch preswyl ac amhreswyl</t>
  </si>
  <si>
    <t>.</t>
  </si>
  <si>
    <t>2021-22</t>
  </si>
  <si>
    <t>2020-21</t>
  </si>
  <si>
    <t>2019-20</t>
  </si>
  <si>
    <t>Total</t>
  </si>
  <si>
    <t>21-22</t>
  </si>
  <si>
    <t/>
  </si>
  <si>
    <t xml:space="preserve"> </t>
  </si>
  <si>
    <t xml:space="preserve">(p) </t>
  </si>
  <si>
    <t xml:space="preserve">(r) </t>
  </si>
  <si>
    <t>2.5a</t>
  </si>
  <si>
    <t>2.5b</t>
  </si>
  <si>
    <t>2.6a</t>
  </si>
  <si>
    <t>2.6b</t>
  </si>
  <si>
    <t>£180,001 - £250,000</t>
  </si>
  <si>
    <t>£250,001 - 400,000</t>
  </si>
  <si>
    <t>£400,001 -£750,000</t>
  </si>
  <si>
    <t>£750,001 - £1.5m</t>
  </si>
  <si>
    <t>2018-19</t>
  </si>
  <si>
    <t>(p)</t>
  </si>
  <si>
    <t>£150,001 - £225,000</t>
  </si>
  <si>
    <t>£225,001 - £250,000</t>
  </si>
  <si>
    <t>£250,001 - £1m</t>
  </si>
  <si>
    <t>2020-22</t>
  </si>
  <si>
    <t>A1</t>
  </si>
  <si>
    <t>A2</t>
  </si>
  <si>
    <t>Nôl i'r dudalen cynnwys</t>
  </si>
  <si>
    <t xml:space="preserve">Siart: Nifer wythnosol y trafodiadau y'i cyflwynwyd i Awdurdod Cyllid Cymru ¹ </t>
  </si>
  <si>
    <t>Ffigur</t>
  </si>
  <si>
    <t>Siart:</t>
  </si>
  <si>
    <t>Teitl</t>
  </si>
  <si>
    <t xml:space="preserve">Nifer wythnosol y trafodiadau y'i cyflwynwyd i Awdurdod Cyllid Cymru ¹ </t>
  </si>
  <si>
    <t>Teitl echelin X</t>
  </si>
  <si>
    <t>Wythnos yn dechrau</t>
  </si>
  <si>
    <t>Teitl echelin Y</t>
  </si>
  <si>
    <t>Nifer y trafodiadau y’i cyflwynwyd</t>
  </si>
  <si>
    <t>Label</t>
  </si>
  <si>
    <t>¹ Sylwch fod y siart hon yn cynnwys nifer fach o drafodiadau a ddaeth i rym ym mis Awst 2021.</t>
  </si>
  <si>
    <t>Ffigur 2.2  Nifer y trafodiadau, yn ôl math o drafodiad a chwarter y daeth y trafodiad i rym</t>
  </si>
  <si>
    <t>Title</t>
  </si>
  <si>
    <t>Nifer y trafodiadau, yn ôl math o drafodiad a chwarter y daeth y trafodiad i rym</t>
  </si>
  <si>
    <t>X axis title</t>
  </si>
  <si>
    <t>Math o drafodiad</t>
  </si>
  <si>
    <t>Y axis title</t>
  </si>
  <si>
    <t>Nifer y trafodiadau</t>
  </si>
  <si>
    <t xml:space="preserve">o'r rhain: cyfraddau uwch preswyl (r) </t>
  </si>
  <si>
    <t xml:space="preserve">o'r rhain: cyfraddau uwch preswyl (r)  (r) </t>
  </si>
  <si>
    <t>Preswyl</t>
  </si>
  <si>
    <t>Ch 2</t>
  </si>
  <si>
    <t>Ch 3</t>
  </si>
  <si>
    <t>Ch 4</t>
  </si>
  <si>
    <t>Ch 1</t>
  </si>
  <si>
    <t xml:space="preserve">Ch 4 (r) </t>
  </si>
  <si>
    <t>Ch 1 (p)</t>
  </si>
  <si>
    <t xml:space="preserve">Amhreswyl ¹ </t>
  </si>
  <si>
    <t>Cyfanswm</t>
  </si>
  <si>
    <t xml:space="preserve">¹ Mae’r categori ‘eiddo amhreswyl’ yn cynnwys eiddo nad ydynt yn gyfan gwbl breswyl (sef, y rheini sy’n cynnwys elfennau preswyl a masnachol). </t>
  </si>
  <si>
    <t>(p) Mae'r gwerth yn un dros dro a chaiff ei adolygu mewn cyhoeddiad yn y dyfodol.</t>
  </si>
  <si>
    <t>(r) Mae’r gwerth wedi’i ddiwygio yn y cyhoeddiad hwn.</t>
  </si>
  <si>
    <t xml:space="preserve">Ffigur 2.3  Treth yn ddyledus ar drafodiadau, yn ôl math o drafodiad a chwarter y daeth y trafodiad i rym ¹ </t>
  </si>
  <si>
    <t xml:space="preserve">Treth yn ddyledus ar drafodiadau, yn ôl math o drafodiad a chwarter y daeth y trafodiad i rym ¹ </t>
  </si>
  <si>
    <t>Treth yn ddyledus 
(£ miliwn)</t>
  </si>
  <si>
    <t xml:space="preserve">o'r rhain: refeniw ychwanegol o’r gyfradd uwch ² (r) </t>
  </si>
  <si>
    <t xml:space="preserve">Preswyl (r) </t>
  </si>
  <si>
    <t xml:space="preserve">Amhreswyl ³ </t>
  </si>
  <si>
    <t xml:space="preserve">Cyfanswm (r) </t>
  </si>
  <si>
    <t>¹ Sylwch fod y siart hon yn gwahardd unrhyw dreth yn ddyledus o'r trafodiadau ychwanegol a ddangosir yn Ffigur 1.2.</t>
  </si>
  <si>
    <t xml:space="preserve">² Nodwch mai dim ond refeniw ychwanegol o drafodiadau cyfradd uwch sydd yn yr eitem hon. Nid yw'r cynnwys elfen prif gyfradd trafodiadau cyfradd uwch. </t>
  </si>
  <si>
    <t xml:space="preserve">³ Mae’r categori ‘eiddo amhreswyl’ yn cynnwys eiddo nad ydynt yn gyfan gwbl breswyl (sef, y rheini sy’n cynnwys elfennau preswyl a masnachol). </t>
  </si>
  <si>
    <t xml:space="preserve">Ffigur 2.4  Gwerth a briodolir i eiddo sy’n agored i Dreth Trafodiadau Tir, yn ôl math o drafodiad a chwarter y daeth y trafodiad i rym ¹ </t>
  </si>
  <si>
    <t xml:space="preserve">Gwerth a briodolir i eiddo sy’n agored i Dreth Trafodiadau Tir, yn ôl math o drafodiad a chwarter y daeth y trafodiad i rym ¹ </t>
  </si>
  <si>
    <t xml:space="preserve">Gwerth yr eiddo a drethwyd (£ miliwn) </t>
  </si>
  <si>
    <t xml:space="preserve">Preswyl </t>
  </si>
  <si>
    <t xml:space="preserve">Amhreswyl ²  ³ </t>
  </si>
  <si>
    <t xml:space="preserve">Cyfanswm ³ </t>
  </si>
  <si>
    <t>¹ Mae unrhyw werth eiddo sy'n gysylltiedig â'r trafodiadau ychwanegol a ddangosir yn Ffigur 1.2 wedi'i hepgor.</t>
  </si>
  <si>
    <t xml:space="preserve">² Mae’r categori ‘eiddo amhreswyl’ yn cynnwys eiddo nad ydynt yn gyfan gwbl breswyl (sef, y rheini sy’n cynnwys elfennau preswyl a masnachol). </t>
  </si>
  <si>
    <t xml:space="preserve">³ Gall lesoedd amhreswyl sydd wedi’u rhoi o’r newydd fod â naill ai gwerth premiwm, gwerth rhent neu'r ddau (caiff y term 'premiwm' ei ddisgrifio'n fwy cywir fel 'cydnabyddiaeth heblaw am rent'). Y gwerth rhent yw gwerth net presennol (NPV) y rhenti. </t>
  </si>
  <si>
    <t xml:space="preserve">Yn y siart hwn, dim ond yr elfen bremiwm sy'n cael ei chynnwys yn y cyfanswm. Ni gyflwynir y gwerth rhent yn y siart hon. Ni ddylid ychwanegu'r gwerth rhent at gyfanswm gwerth yr eiddo sydd wedi’i drethu, gan eu bod yn gysyniadau </t>
  </si>
  <si>
    <t>gwahanol.  Ceir mwy o wybodaeth am elfen rhent y trafodiadau hyn yn Adran 4 yn y datganaid hwn.</t>
  </si>
  <si>
    <t>Ffigur 2.5a  Nifer y trafodiadau preswyl, yn ôl mis y daeth y trafodiad i rym</t>
  </si>
  <si>
    <t>Nifer y trafodiadau preswyl, yn ôl mis y daeth y trafodiad i rym</t>
  </si>
  <si>
    <t>Mis y daeth y trafodiad i rym</t>
  </si>
  <si>
    <t>Preswyl: 2019-20</t>
  </si>
  <si>
    <t>Preswyl: 2020-21 (r)</t>
  </si>
  <si>
    <t>Preswyl: 2021-22 (p) (r)</t>
  </si>
  <si>
    <t>o'r rhain: cyfraddau uwch preswyl: 2019-20 (r)</t>
  </si>
  <si>
    <t>o'r rhain: cyfraddau uwch preswyl: 2020-21 (r)</t>
  </si>
  <si>
    <t>o'r rhain: cyfraddau uwch preswyl: 2021-22 (p) (r)</t>
  </si>
  <si>
    <t>Ebr</t>
  </si>
  <si>
    <t>Mai</t>
  </si>
  <si>
    <t>Meh</t>
  </si>
  <si>
    <t>Gor</t>
  </si>
  <si>
    <t>Aws</t>
  </si>
  <si>
    <t>Med</t>
  </si>
  <si>
    <t>Hyd</t>
  </si>
  <si>
    <t>Tac</t>
  </si>
  <si>
    <t>Rha</t>
  </si>
  <si>
    <t>Ion</t>
  </si>
  <si>
    <t>Chw</t>
  </si>
  <si>
    <t>Maw</t>
  </si>
  <si>
    <t>(p) Mae'r gwerth ar gyfer Mehefin 2021 yn dros dro a chaiff ei adolygu mewn cyhoeddiad yn y dyfodol.</t>
  </si>
  <si>
    <t>(r) Mae'r gweth ar gyfer Mawrth i Fai 2021 a'r holl werthoedd ar gyfer cyfraddau preswyl uwch wedi’i ddiwygio yn y cyhoeddiad hwn.</t>
  </si>
  <si>
    <t xml:space="preserve">Ffigur 2.5b  Nifer y trafodiadau amrheswyl, yn ôl mis y daeth y trafodiad i rym ¹ </t>
  </si>
  <si>
    <t xml:space="preserve">Nifer y trafodiadau amrheswyl, yn ôl mis y daeth y trafodiad i rym ¹ </t>
  </si>
  <si>
    <t>Amhreswyl: 2019-20</t>
  </si>
  <si>
    <t>Amhreswyl: 2020-21 (r)</t>
  </si>
  <si>
    <t>Amhreswyl: 2021-22 (p) (r)</t>
  </si>
  <si>
    <t>(r) Mae'r gweth ar gyfer Mawrth i Fai 2021 wedi’i ddiwygio yn y cyhoeddiad hwn.</t>
  </si>
  <si>
    <t>Ffigur 2.6a  Treth yn ddyledus ar y trafodiadau preswyl, yn ôl mis dod i rym ¹</t>
  </si>
  <si>
    <t>Treth yn ddyledus ar y trafodiadau preswyl, yn ôl mis dod i rym ¹</t>
  </si>
  <si>
    <t>Preswyl: 2019-20 (r)</t>
  </si>
  <si>
    <t>o'r rhain: refeniw ychwanegol o’r gyfradd uwch: 2019-20 (r)</t>
  </si>
  <si>
    <t>o'r rhain: refeniw ychwanegol o’r gyfradd uwch: 2020-21 (r)</t>
  </si>
  <si>
    <t>o'r rhain: refeniw ychwanegol o’r gyfradd uwch: 2021-22 (p) (r)</t>
  </si>
  <si>
    <t>(r) Mae’r gwerth wedi’i ddiwygio yn y cyhoeddiad hwn. Sylwch fod yn y siart hon, mae data ar gyfer cyfnodau cynharach wedi'i ddiwygio i lawr. Mae hyn i gyfrif am ad-daliadau'r cyfraddau uwch o dreth breswyl uwch sy'n cael eu talu.</t>
  </si>
  <si>
    <t xml:space="preserve">Ffigur 2.6b  Treth yn ddyledus ar y trafodiadau amrheswyl, yn ôl mis dod i rym ¹ ² </t>
  </si>
  <si>
    <t xml:space="preserve">Treth yn ddyledus ar y trafodiadau amrheswyl, yn ôl mis dod i rym ¹ ² </t>
  </si>
  <si>
    <t>Ffigur 2.7  Trafodiadau yn ôl math o drafodiad, Ebrill i Fehefin 2021 (p)</t>
  </si>
  <si>
    <t>Trafodiadau yn ôl math o drafodiad, Ebrill i Fehefin 2021 (p)</t>
  </si>
  <si>
    <t>Canran y trafodiadau</t>
  </si>
  <si>
    <t>Amhreswyl</t>
  </si>
  <si>
    <t>Trawsgludo / trosglwyddo perchnogaeth ¹</t>
  </si>
  <si>
    <t>Rhoi les newydd</t>
  </si>
  <si>
    <t>Aseinio les</t>
  </si>
  <si>
    <t>¹ Mae trawsgludo / trosglwyddo perchnogaeth yn cynnwys nifer bach o drafodiadau sydd yn y categori ‘Arall’.</t>
  </si>
  <si>
    <t>Ffigur 3.1  Nifer y trafodiadau preswyl, yn ôl band treth preswyl a chwarter y daeth y trafodiad i rym</t>
  </si>
  <si>
    <t>Nifer y trafodiadau preswyl, yn ôl band treth preswyl a chwarter y daeth y trafodiad i rym</t>
  </si>
  <si>
    <t>Chwarter y daeth y trafodiad i rym</t>
  </si>
  <si>
    <t>Hyd at a gan gynnwys £180,000</t>
  </si>
  <si>
    <t>Dros £400,000</t>
  </si>
  <si>
    <t xml:space="preserve">Ffigur 3.2  Y dreth sy'n ddyledus ar drafodiadau preswyl, yn ôl band treth preswyl a chwarter y daeth y trafodiad i rym ¹ </t>
  </si>
  <si>
    <t xml:space="preserve">Y dreth sy'n ddyledus ar drafodiadau preswyl, yn ôl band treth preswyl a chwarter y daeth y trafodiad i rym ¹ </t>
  </si>
  <si>
    <t xml:space="preserve">Ch 1 (r) </t>
  </si>
  <si>
    <t xml:space="preserve">Ch 2 (r) </t>
  </si>
  <si>
    <t xml:space="preserve">Ch 3 (r) </t>
  </si>
  <si>
    <t>Ffigur 3.3  Canran y trafodiadau preswyl a’r dreth sy’n ddyledus ar yr eiddo hynny, yn ôl band treth breswyl, Ebrill i Fehefin 2021</t>
  </si>
  <si>
    <t>Canran y trafodiadau preswyl a’r dreth sy’n ddyledus ar yr eiddo hynny, yn ôl band treth breswyl, Ebrill i Fehefin 2021</t>
  </si>
  <si>
    <t xml:space="preserve">Band treth breswyl </t>
  </si>
  <si>
    <t>Canran y trafodiadau/treth oedd yn ddyledus</t>
  </si>
  <si>
    <t xml:space="preserve">Nifer y trafodiadau (p) </t>
  </si>
  <si>
    <t xml:space="preserve">Treth yn ddyledus (p) </t>
  </si>
  <si>
    <t>Dros 
£1.5m</t>
  </si>
  <si>
    <t xml:space="preserve">Ffigur 4.1  Nifer y trafodiadau amhreswyl, yn ôl gwerth a dyddiad dod i rym </t>
  </si>
  <si>
    <t xml:space="preserve">Nifer y trafodiadau amhreswyl, yn ôl gwerth a dyddiad dod i rym </t>
  </si>
  <si>
    <t>Gwerth nad yw’n werth rhent: Hyd at a gan gynnwys £250,000</t>
  </si>
  <si>
    <t>Gwerth nad yw’n werth rhent: £250,001 - £1m</t>
  </si>
  <si>
    <t>Gwerth nad yw’n werth rhent: £1m+</t>
  </si>
  <si>
    <t>Gwerth rhent</t>
  </si>
  <si>
    <t xml:space="preserve">Ch 1 </t>
  </si>
  <si>
    <t xml:space="preserve">Ch 2 </t>
  </si>
  <si>
    <t xml:space="preserve">Ch 3 </t>
  </si>
  <si>
    <t xml:space="preserve">Ch 4 </t>
  </si>
  <si>
    <t>¹ Cofiwch fod gan nifer fach o'r prydlesau newydd a ganiatawyd bremiwm a gwerth rhent. Felly, mae'r trafodiadau hyn wedi'u cynnwys ddwywaith yn Ffigur 4.1, o dan y gwerth nad yw'n werth rhent a'r gwerth rhent.</t>
  </si>
  <si>
    <t xml:space="preserve">Ffigur 4.2  Y dreth sy'n ddyledus ar drafodiadau amhreswyl, yn ôl gwerth a dyddiad dod i rym ¹ </t>
  </si>
  <si>
    <t xml:space="preserve">Y dreth sy'n ddyledus ar drafodiadau amhreswyl, yn ôl gwerth a dyddiad dod i rym ¹ </t>
  </si>
  <si>
    <t xml:space="preserve">Ch 1 (p) </t>
  </si>
  <si>
    <t>Ffigur 4.3  Nifer y trafodiadau preswyl a’r dreth sy’n ddyledus ar yr eiddo hynny, yn ôl gwerth, Ebrill i Fehefin 2021 (p)</t>
  </si>
  <si>
    <t>Nifer y trafodiadau preswyl a’r dreth sy’n ddyledus ar yr eiddo hynny, yn ôl gwerth, Ebrill i Fehefin 2021 (p)</t>
  </si>
  <si>
    <t>Gwerth</t>
  </si>
  <si>
    <t>Gwerth nad yw’n werth rhent</t>
  </si>
  <si>
    <t>Hyd at a gan gynnwys £250,000</t>
  </si>
  <si>
    <t>Dros £1m</t>
  </si>
  <si>
    <t>Dim premiwm wedi ei dalu ¹</t>
  </si>
  <si>
    <t>Premiwm wedi ei dalu ¹ ²</t>
  </si>
  <si>
    <t>Gwerth rhent: cyfanswm</t>
  </si>
  <si>
    <t>¹ Disgrifir y term 'premiwm' yn fwy cywir fel 'cydnabyddiaeth heblaw am rent'. Yn y rhan fwyaf o achosion, bydd y premiwm a delir ar ffurf gwerth arian parod, ond gallai fod ar ffurf arall.</t>
  </si>
  <si>
    <t>² Noder bod trafodiadau sydd â gwerth rhent a phremiwm wedi'i dalu yn cael eu cyfrif ddwywaith yn nifer y trafodiadau (yn Ffigur 4.3). Cyfrifir y dreth sy'n ddyledus ar gyfer y trafodiadau hyn unwaith (yn Ffigur 4.4).</t>
  </si>
  <si>
    <t>Ffigur 4.4  Treth oedd yn ddyledus ar drafodiadau amhreswyl, yn ôl gwerth, Ebrill i Fehefin 2021 (p)</t>
  </si>
  <si>
    <t>Treth oedd yn ddyledus ar drafodiadau amhreswyl, yn ôl gwerth, Ebrill i Fehefin 2021 (p)</t>
  </si>
  <si>
    <t>Canran y dreth oedd yn ddyledus</t>
  </si>
  <si>
    <t>Treth yn ddyledus</t>
  </si>
  <si>
    <t>Ffigur 5.1  Nifer y trafodiadau sydd wedi'u rhyddhau, yn ôl chwarter y daeth y trafodiad i rym ¹</t>
  </si>
  <si>
    <t>Nifer y trafodiadau sydd wedi'u rhyddhau, yn ôl chwarter y daeth y trafodiad i rym ¹</t>
  </si>
  <si>
    <t>Nifer y trafodiadau a ryddhawyd</t>
  </si>
  <si>
    <t>Ffigur 5.2  Treth wedi’i rhyddhau, yn ôl chwarter y daeth y trafodiad i rym (£ miliwn) ¹</t>
  </si>
  <si>
    <t>Treth wedi’i rhyddhau, yn ôl chwarter y daeth y trafodiad i rym (£ miliwn) ¹</t>
  </si>
  <si>
    <t>Treth wedi’i rhyddhau (£ miliwn)</t>
  </si>
  <si>
    <t>¹ Sylwch fod y siart hon yn gwahardd unrhyw rhyddhadau a allai fod wedi'i hawlio ar trafodiadau ychwanegol a ddangosir yn Ffigur 1.2.</t>
  </si>
  <si>
    <t xml:space="preserve">Ffigur 6.1  Nifer a gwerth ad-daliadau preswyl cyfradd uwch a gyhoeddwyd, yn ôl dyddiad dod i rym </t>
  </si>
  <si>
    <t xml:space="preserve">Nifer a gwerth ad-daliadau preswyl cyfradd uwch a gyhoeddwyd, yn ôl dyddiad dod i rym </t>
  </si>
  <si>
    <t>Teitl echelin Y 1</t>
  </si>
  <si>
    <t>Nifer yr ad-daliadau</t>
  </si>
  <si>
    <t>Teitl echelin Y 2</t>
  </si>
  <si>
    <t>Ad-daliadau (£ miliwn)</t>
  </si>
  <si>
    <t>Ffigur 7.1  Treth Trafodiadau Tir a dalwyd i Awdurdod Cyllid Cymru ¹</t>
  </si>
  <si>
    <t>Treth Trafodiadau Tir a dalwyd i Awdurdod Cyllid Cymru ¹</t>
  </si>
  <si>
    <t>Mis</t>
  </si>
  <si>
    <t>Gwerth taliadau Treth Trafodiadau Tir (£ miliwn)</t>
  </si>
  <si>
    <t>¹ Syler, ar gyfer Ebrill 2020 (oherwydd ei faint annodweddiadol), nad yw’r £28.2 miliwn a dalwyd am drafodiad prif linellau’r cymoedd Trafnidiaeth Cymru wedi'i chynnwys yn y siart hon.</t>
  </si>
  <si>
    <t>Ffigur A1  Nifer y trafodiadau:  Canran y newid rhwng yr amcangyfrif cyntaf a’r ail amcangyfrif, yn ôl mis y daeth y trafodiad i rym</t>
  </si>
  <si>
    <t>Canran y newid rhwng yr amcangyfrif cyntaf a’r ail amcangyfrif, yn ôl mis y daeth y trafodiad i rym</t>
  </si>
  <si>
    <t>Canran y newid</t>
  </si>
  <si>
    <t>Ffigur A2  Treth yn ddyledus:  Canran y newid rhwng yr amcangyfrif cyntaf a’r ail amcangyfrif, yn ôl mis y daeth y trafodiad i rym</t>
  </si>
  <si>
    <t xml:space="preserve">Ebr ¹ </t>
  </si>
  <si>
    <t>¹ Rydym wedi cywirio un trafodiad amrheswyl sy'n effeithiol ym mis Ebrill 2019. Cofnodwyd y trafodiad yn anghywir ei fod yn rhy fawr pan nad oedd hynny'n wir. Arweiniodd hyn at ddiwygio gostyngiad yn y dreth amrheswyl sy'n ddyledus yn y mis hwn.</t>
  </si>
  <si>
    <t>..</t>
  </si>
  <si>
    <t>Tabl 1: Nifer y trafodiadau hysbysadwy a adroddwyd, y dreth sy’n ddyledus ar y trafodiadau hynny a’r gwerth a briodolwyd i'r eiddo sy’n agored i'r dreth, yn ôl dyddiad dod i rym</t>
  </si>
  <si>
    <t xml:space="preserve">Dyddiad dod i rym </t>
  </si>
  <si>
    <t>Trafodiadau (nifer) ¹</t>
  </si>
  <si>
    <t>Treth yn ddyledus (£ miliwn) ²</t>
  </si>
  <si>
    <t>Gwerth yr eiddo a drethwyd (£ miliwn) ³</t>
  </si>
  <si>
    <t xml:space="preserve">o'r rhain: </t>
  </si>
  <si>
    <t>Amhreswyl ⁴</t>
  </si>
  <si>
    <t>Cyfanswm nifer y trafodiadau ⁵</t>
  </si>
  <si>
    <t>Preswyl  (r)</t>
  </si>
  <si>
    <t>Cyfanswm treth yn ddyledus ⁵ (r)</t>
  </si>
  <si>
    <t>Amhreswyl ³ ⁴</t>
  </si>
  <si>
    <t>Cyfanswm gwerth yr eiddo a drethwyd ³ ⁵</t>
  </si>
  <si>
    <t>Gwerth rhent ar gyfer lesoedd amhreswyl a roddwyd o’r newydd ³</t>
  </si>
  <si>
    <t>Cyfraddau uwch  (r)</t>
  </si>
  <si>
    <t>Refeniw ychwanegol o’r gyfradd uwch ⁶ (r)</t>
  </si>
  <si>
    <t xml:space="preserve">Gan flywddyn </t>
  </si>
  <si>
    <t>2021-22 hyd yn hyn (p)</t>
  </si>
  <si>
    <t xml:space="preserve">Gan chwarter </t>
  </si>
  <si>
    <t xml:space="preserve">Ebrill - Mehefin 18 </t>
  </si>
  <si>
    <t xml:space="preserve">Gorffenaf - Medi 18 </t>
  </si>
  <si>
    <t xml:space="preserve">Hydref - Rhagfyr 18 </t>
  </si>
  <si>
    <t xml:space="preserve">Ionawr - Mawrth 19 </t>
  </si>
  <si>
    <t xml:space="preserve">Ebrill - Mehefin 19 </t>
  </si>
  <si>
    <t xml:space="preserve">Gorffenaf - Medi 19 </t>
  </si>
  <si>
    <t xml:space="preserve">Hydref - Rhagfyr 19 </t>
  </si>
  <si>
    <t xml:space="preserve">Ionawr - Mawrth 20 </t>
  </si>
  <si>
    <t xml:space="preserve">Ebrill - Mehefin 20 ⁷ </t>
  </si>
  <si>
    <t xml:space="preserve">Gorffenaf - Medi 20 ⁷ </t>
  </si>
  <si>
    <t xml:space="preserve">Hydref - Rhagfyr 20 ⁷ </t>
  </si>
  <si>
    <t>Ionawr - Mawrth 21 ⁷ (r)</t>
  </si>
  <si>
    <t>Ebrill - Mehefin 21 ⁷ (p)</t>
  </si>
  <si>
    <t xml:space="preserve">Gan fis </t>
  </si>
  <si>
    <t xml:space="preserve">Ebrill 18 </t>
  </si>
  <si>
    <t xml:space="preserve">Mai 18 </t>
  </si>
  <si>
    <t xml:space="preserve">Mehefin 18 </t>
  </si>
  <si>
    <t xml:space="preserve">Gorffenaf 18 </t>
  </si>
  <si>
    <t xml:space="preserve">Awst 18 </t>
  </si>
  <si>
    <t xml:space="preserve">Medi 18 </t>
  </si>
  <si>
    <t xml:space="preserve">Hydref 18 </t>
  </si>
  <si>
    <t xml:space="preserve">Tachwedd 18 </t>
  </si>
  <si>
    <t xml:space="preserve">Rhagfyr 18 </t>
  </si>
  <si>
    <t xml:space="preserve">Ionawr 19 </t>
  </si>
  <si>
    <t xml:space="preserve">Chwefror 19 </t>
  </si>
  <si>
    <t xml:space="preserve">Mawrth 19 </t>
  </si>
  <si>
    <t xml:space="preserve">Ebrill 19 </t>
  </si>
  <si>
    <t xml:space="preserve">Mai 19 </t>
  </si>
  <si>
    <t xml:space="preserve">Mehefin 19 </t>
  </si>
  <si>
    <t xml:space="preserve">Gorffenaf 19 </t>
  </si>
  <si>
    <t xml:space="preserve">Awst 19 </t>
  </si>
  <si>
    <t xml:space="preserve">Medi 19 </t>
  </si>
  <si>
    <t xml:space="preserve">Hydref 19 </t>
  </si>
  <si>
    <t xml:space="preserve">Tachwedd 19 </t>
  </si>
  <si>
    <t xml:space="preserve">Rhagfyr 19 </t>
  </si>
  <si>
    <t xml:space="preserve">Ionawr 20 </t>
  </si>
  <si>
    <t xml:space="preserve">Chwefror 20 </t>
  </si>
  <si>
    <t xml:space="preserve">Mawrth 20 </t>
  </si>
  <si>
    <t>Ebrill 20 ⁷</t>
  </si>
  <si>
    <t>Mai 20 ⁷</t>
  </si>
  <si>
    <t xml:space="preserve">Mehefin 20 ⁷ </t>
  </si>
  <si>
    <t xml:space="preserve">Gorffenaf 20 ⁷ </t>
  </si>
  <si>
    <t xml:space="preserve">Awst 20 ⁷ </t>
  </si>
  <si>
    <t xml:space="preserve">Medi 20 ⁷ </t>
  </si>
  <si>
    <t xml:space="preserve">Hydref 20 ⁷ </t>
  </si>
  <si>
    <t xml:space="preserve">Tachwedd 20 ⁷ </t>
  </si>
  <si>
    <t xml:space="preserve">Rhagfyr 20 ⁷ </t>
  </si>
  <si>
    <t>Ionawr 21 ⁷</t>
  </si>
  <si>
    <t xml:space="preserve">Chwefror 21 ⁷ </t>
  </si>
  <si>
    <t xml:space="preserve">Mawrth 21 ⁷ </t>
  </si>
  <si>
    <t>Ebrill 21 ⁷ (r)</t>
  </si>
  <si>
    <t>Mai 21 ⁷ (r)</t>
  </si>
  <si>
    <t>Mehefin 21 ⁷ (r)</t>
  </si>
  <si>
    <t>Gorffenaf 21 ⁷ (p)</t>
  </si>
  <si>
    <t>Trafodiadau ychwanegol a oedd yn annodweddiadol o fawr</t>
  </si>
  <si>
    <t xml:space="preserve">2018-19 </t>
  </si>
  <si>
    <t xml:space="preserve">2019-20 </t>
  </si>
  <si>
    <t xml:space="preserve">2020-21 </t>
  </si>
  <si>
    <t>Trafodiadau ychwanegol gyda manylion cyfyngedig (er mwyn gwarchod cyfrinachedd)</t>
  </si>
  <si>
    <t xml:space="preserve">Mae'r gwerthoedd yn y tabl hwn wedi cael eu talgrynnu i'r 10 trafodiad agosaf. </t>
  </si>
  <si>
    <t xml:space="preserve">Mae'r dreth yn y tabl hwn wedi cael ei thalgrynnu i'r £0.1 miliwn agosaf. </t>
  </si>
  <si>
    <t xml:space="preserve">Mae'r gwerthoedd yn y tabl hwn wedi cael eu talgrynnu i'r £1 miliwn agosaf. Gall lesoedd amhreswyl sydd wedi’u rhoi o’r newydd fod â naill ai gwerth premiwm, gwerth rhent neu'r ddau (caiff y term 'premiwm' ei ddisgrifio'n fwy cywir fel 'cydnabyddiaeth heblaw am rent'). Y gwerth rhent yw gwerth net presennol (NPV) y rhenti. Yn y tabl hwn, dim ond yr elfen bremiwm sy'n cael ei chynnwys yn y golofn 'cyfanswm gwerth yr eiddo sydd wedi'i drethu'. Dangosir y gwerth rhent ar wahân yn y golofn i'r dde o'r cyfanswm. Ni ddylid ychwanegu'r gwerth rhent at gyfanswm gwerth yr eiddo sydd wedi’i drethu, gan eu bod yn gysyniadau gwahanol. Ceir mwy o wybodaeth am elfen rhent y trafodiadau hyn yn Nhabl 4. </t>
  </si>
  <si>
    <t xml:space="preserve">Mae’r categori ‘eiddo amhreswyl’ yn cynnwys eiddo nad ydynt yn gyfan gwbl breswyl (sef, y rheini sy’n cynnwys elfennau preswyl a masnachol). </t>
  </si>
  <si>
    <t xml:space="preserve">Mae’r cyfanswm wedi’i gyfrifo ar sail y gwerthoedd heb eu talgrynnu. </t>
  </si>
  <si>
    <t xml:space="preserve">Nodwch mai dim ond refeniw ychwanegol o drafodiadau cyfradd uwch sydd yn y golofn hon. Nid yw'r golofn hon yn cynnwys elfen prif gyfradd trafodiadau cyfradd uwch. </t>
  </si>
  <si>
    <t xml:space="preserve">
Dylid ystyried data ar gyfer 2020-21 yng nghyd-destun y pandemig o goronafeirws (COVID-19). O ganlyniad i’r clo cenedlaethol ar 23 Mawrth 2020, caewyd y farchnad dai gan mwyaf o'r dyddiad hwn tan 22 Mehefin 2020 pan ailagorodd yn rhannol. Agorwyd y farchnad yn llawnach ar 27 Gorffennaf i gyd-fynd â newid yng nghyfraddau’r Dreth Trafodiadau Tir sy’n weithredol hyd at 30 Mehefin 2021.</t>
  </si>
  <si>
    <t xml:space="preserve">Mae'r gwerthoedd yn rhai dros dro a byddant yn cael eu diwygio mewn cyhoeddiad yn y dyfodol. Gweler y dudalen gynnwys am ragor o wybodaeth. </t>
  </si>
  <si>
    <t xml:space="preserve">Mae'r gwerthoedd wedi cael eu diwygio. Gweler y dudalen gynnwys am ragor o wybodaeth. </t>
  </si>
  <si>
    <t>Ddim wedi’i gyhoeddi er mwyn gwarchod cyfrinachedd trafodiadau unigol.</t>
  </si>
  <si>
    <t>Amherthnasol</t>
  </si>
  <si>
    <t>Tabl 2: Nifer a gwerth yr eiddo a drethwyd, yn ôl math o drafodiad a dyddiad dod i rym</t>
  </si>
  <si>
    <t>Cyfanswm ²</t>
  </si>
  <si>
    <t>Nifer</t>
  </si>
  <si>
    <t>Cyfanswm gwerth (£ miliwn)</t>
  </si>
  <si>
    <t xml:space="preserve">Ebrill - Mehefin 20 ³ </t>
  </si>
  <si>
    <t xml:space="preserve">Gorffenaf - Medi 20 ³ </t>
  </si>
  <si>
    <t>Hydref - Rhagfyr 20 ³</t>
  </si>
  <si>
    <t>Ionawr - Mawrth 21 ³ (r)</t>
  </si>
  <si>
    <t>Ebrill - Mehefin 21 ³ (p)</t>
  </si>
  <si>
    <t xml:space="preserve">Ebrill 20 ³ </t>
  </si>
  <si>
    <t xml:space="preserve">Mai 20 ³ </t>
  </si>
  <si>
    <t xml:space="preserve">Mehefin 20 ³ </t>
  </si>
  <si>
    <t xml:space="preserve">Gorffenaf 20 ³ </t>
  </si>
  <si>
    <t xml:space="preserve">Awst 20 ³ </t>
  </si>
  <si>
    <t xml:space="preserve">Medi 20 ³ </t>
  </si>
  <si>
    <t xml:space="preserve">Hydref 20 ³ </t>
  </si>
  <si>
    <t xml:space="preserve">Tachwedd 20 ³ </t>
  </si>
  <si>
    <t xml:space="preserve">Rhagfyr 20 ³ </t>
  </si>
  <si>
    <t xml:space="preserve">Ionawr 21 ³ </t>
  </si>
  <si>
    <t xml:space="preserve">Chwefror 21 ³ </t>
  </si>
  <si>
    <t xml:space="preserve">Mawrth 21 ³ </t>
  </si>
  <si>
    <t>Ebrill 21 ³ (r)</t>
  </si>
  <si>
    <t>Mai 21 ³ (r)</t>
  </si>
  <si>
    <t>Mehefin 21 ³ (r)</t>
  </si>
  <si>
    <t>Gorffenaf 21 ³ (p)</t>
  </si>
  <si>
    <t>Mae trawsgludo / trosglwyddo perchnogaeth yn cynnwys nifer bach o drafodiadau sydd yn y categori ‘Arall’.</t>
  </si>
  <si>
    <t>Mae'r gwerthoedd yn y tabl hwn wedi cael eu talgrynnu i'r £1 miliwn agosaf. Mae’r cyfanswm wedi’i gyfrifo ar sail y gwerthoedd heb eu talgrynnu.</t>
  </si>
  <si>
    <t xml:space="preserve">*    </t>
  </si>
  <si>
    <t>Tabl 3: Nifer y trafodiadau preswyl, y dreth sy’n ddyledus ar yr eiddo hynny a gwerth yr eiddo a drethwyd, yn ôl band treth breswyl a dyddiad dod i rym</t>
  </si>
  <si>
    <t>Trafodiadau yn ôl band treth breswyl (nifer) ¹</t>
  </si>
  <si>
    <t>Treth yn ddyledus yn ôl bandiau treth amhreswyl (£ miliwn) ²</t>
  </si>
  <si>
    <t>Dros £1.5m</t>
  </si>
  <si>
    <t>Cyfanswm ⁴</t>
  </si>
  <si>
    <t>*</t>
  </si>
  <si>
    <t xml:space="preserve">Ebrill - Mehefin 20 ⁵ </t>
  </si>
  <si>
    <t xml:space="preserve">Gorffenaf - Medi 20 ⁵ </t>
  </si>
  <si>
    <t xml:space="preserve">Hydref - Rhagfyr 20 ⁵ </t>
  </si>
  <si>
    <t>Ionawr - Mawrth 21 ⁵ (r)</t>
  </si>
  <si>
    <t>Ebrill - Mehefin 21 ⁵ (p)</t>
  </si>
  <si>
    <t xml:space="preserve">Ebrill 20 ⁵ </t>
  </si>
  <si>
    <t xml:space="preserve">Mai 20 ⁵ </t>
  </si>
  <si>
    <t xml:space="preserve">Mehefin 20 ⁵ </t>
  </si>
  <si>
    <t xml:space="preserve">Gorffenaf 20 ⁵ </t>
  </si>
  <si>
    <t xml:space="preserve">Awst 20 ⁵ </t>
  </si>
  <si>
    <t xml:space="preserve">Medi 20 ⁵ </t>
  </si>
  <si>
    <t xml:space="preserve">Hydref 20 ⁵ </t>
  </si>
  <si>
    <t xml:space="preserve">Tachwedd 20 ⁵ </t>
  </si>
  <si>
    <t xml:space="preserve">Rhagfyr 20 ⁵ </t>
  </si>
  <si>
    <t xml:space="preserve">Ionawr 21 ⁵ </t>
  </si>
  <si>
    <t xml:space="preserve">Chwefror 21 ⁵ </t>
  </si>
  <si>
    <t xml:space="preserve">Mawrth 21 ⁵ </t>
  </si>
  <si>
    <t>Ebrill 21 ⁵ (r)</t>
  </si>
  <si>
    <t>Mai 21 ⁵ (r)</t>
  </si>
  <si>
    <t>Mehefin 21 ⁵ (r)</t>
  </si>
  <si>
    <t>Gorffenaf 21 ⁵ (p)</t>
  </si>
  <si>
    <t xml:space="preserve">Mae'r gwerthoedd yn y tabl hwn wedi cael eu talgrynnu i'r 10 agosaf. Sylwch fod y tabl hwn yn cynnwys trafodiadau les preswyl. </t>
  </si>
  <si>
    <t>Mae'r gwerthoedd yn y tabl hwn wedi cael eu talgrynnu i'r £0.1 miliwn agosaf. Sylwch fod y tabl hwn yn 
cynnwys y dreth sy'n ddyledus ar drafodiadau les preswyl.</t>
  </si>
  <si>
    <t>Mae’r cyfanswm wedi’i gyfrifo ar sail y gwerthoedd heb eu talgrynnu.</t>
  </si>
  <si>
    <t>Yw gwerth sydd heb fod yn ddigon mawr i’w gyflwyno ac sydd wedi cael ei atal.</t>
  </si>
  <si>
    <t>£1,000,001 - £2m</t>
  </si>
  <si>
    <t>Rental value</t>
  </si>
  <si>
    <t xml:space="preserve">~     </t>
  </si>
  <si>
    <t xml:space="preserve">*     </t>
  </si>
  <si>
    <t xml:space="preserve">       </t>
  </si>
  <si>
    <t>Tabl 4: Nifer y trafodiadau amrheswyl, y dreth sy’n ddyledus ar yr eiddo hynny a gwerth yr eiddo a drethwyd, yn ôl gwerth a dyddiad dod i rym ⁷</t>
  </si>
  <si>
    <t xml:space="preserve">Trafodiadau (nifer) </t>
  </si>
  <si>
    <t xml:space="preserve">Treth yn ddyledus (£ miliwn) </t>
  </si>
  <si>
    <t>Gwerth rhent ar gyfer lesoedd amhreswyl a roddwyd o’r newydd ⁵</t>
  </si>
  <si>
    <t xml:space="preserve">Hyd at a gan gynnwys £150,000 </t>
  </si>
  <si>
    <t>Dros £2m</t>
  </si>
  <si>
    <t>Dim premiwm wedi ei dalu  ²</t>
  </si>
  <si>
    <t>Premiwm wedi ei dalu  ² ³</t>
  </si>
  <si>
    <t>Cyfanswm ³ ⁴</t>
  </si>
  <si>
    <t>Cyfanswm  ⁴ ⁵</t>
  </si>
  <si>
    <t>~</t>
  </si>
  <si>
    <t xml:space="preserve">Ebrill - Mehefin 20 ⁶ </t>
  </si>
  <si>
    <t xml:space="preserve">Gorffenaf - Medi 20 ⁶ </t>
  </si>
  <si>
    <t xml:space="preserve">Hydref - Rhagfyr 20 ⁶ </t>
  </si>
  <si>
    <t>Ionawr - Mawrth 21 ⁶ (r)</t>
  </si>
  <si>
    <t>Ebrill - Mehefin 21 ⁶ (p)</t>
  </si>
  <si>
    <t xml:space="preserve">Ebrill 20 ⁶ </t>
  </si>
  <si>
    <t xml:space="preserve">Mai 20 ⁶ </t>
  </si>
  <si>
    <t xml:space="preserve">Mehefin 20 ⁶ </t>
  </si>
  <si>
    <t xml:space="preserve">Gorffenaf 20 ⁶ </t>
  </si>
  <si>
    <t xml:space="preserve">Awst 20 ⁶ </t>
  </si>
  <si>
    <t xml:space="preserve">Medi 20 ⁶ </t>
  </si>
  <si>
    <t xml:space="preserve">Hydref 20 ⁶ </t>
  </si>
  <si>
    <t xml:space="preserve">Tachwedd 20 ⁶ </t>
  </si>
  <si>
    <t xml:space="preserve">Rhagfyr 20 ⁶ </t>
  </si>
  <si>
    <t xml:space="preserve">Ionawr 21 ⁶ </t>
  </si>
  <si>
    <t xml:space="preserve">Chwefror 21 ⁶ </t>
  </si>
  <si>
    <t xml:space="preserve">Mawrth 21 ⁶ </t>
  </si>
  <si>
    <t>Ebrill 21 ⁶ (r)</t>
  </si>
  <si>
    <t>Mai 21 ⁶ (r)</t>
  </si>
  <si>
    <t>Mehefin 21 ⁶ (r)</t>
  </si>
  <si>
    <t>Gorffenaf 21 ⁶ (p)</t>
  </si>
  <si>
    <t>Mae'r trafodiadau yn y tabl hwn wedi cael eu talgrynnu i'r 10 agosaf. Mae treth yn ddyledus yn y tabl hwn wedi cael eu talgrynnu i'r £0.1 miliwn agosaf. Mae'r gwerthoedd yn y tabl hwn wedi cael eu talgrynnu i'r £1 miliwn agosaf.</t>
  </si>
  <si>
    <t>Disgrifir y term 'premiwm' yn fwy cywir fel 'ystyriaeth heblaw rhent'. Yn y rhan fwyaf o achosion, bydd y premiwm a delir ar ffurf gwerth arian parod, ond gallai fod ar ffurf arall.</t>
  </si>
  <si>
    <t>Noder bod prydlesi sydd newydd gael eu rhoi, sydd â phremiwm a dalwyd a gwerth rhent, yn cael eu cyfrif ddwywaith yn rhan trafodiadau’r tabl. Gan hynny, dim ond y pum colofn gyntaf yn rhan trafodiadau’r tabl sy'n adio i roi’r cyfanswm.</t>
  </si>
  <si>
    <t>Gall lesoedd amhreswyl sydd wedi’u rhoi o’r newydd fod â naill ai gwerth premiwm, gwerth rhent neu'r ddau (caiff y term 'premiwm' ei ddisgrifio'n fwy cywir fel 'cydnabyddiaeth heblaw am rent'). Y gwerth rhent yw gwerth net presennol (NPV) y rhenti. Yn y tabl hwn, dim ond yr elfen bremiwm sy'n cael ei chynnwys yn y golofn 'cyfanswm gwerth yr eiddo sydd wedi'i drethu'. Dangosir y gwerth rhent ar wahân yn y golofn i'r dde o'r cyfanswm. Ni ddylid ychwanegu'r gwerth rhent at gyfanswm gwerth yr eiddo sydd wedi’i drethu, gan eu bod yn gysyniadau gwahanol.</t>
  </si>
  <si>
    <t>Yn y datganiad blaenorol, nodwyd na wnaeth mwy na 10 trafodyn a oedd yn effeithiol ym mis Rhagfyr 2020 ddisgyn i'r band 'Hyd at a chan gynnwys £150,000' yn hytrach na'r band '£150,001 - £250,000' oherwydd y newid mewn cyfraddau dibreswyl a weithredwyd ar 22 Rhagfyr 2020. Effeithiwyd ar 70 o drafodion eraill ym mis Ionawr a mis Chwefror 2021 hefyd gan y mater hwn pan gânt eu dangos yn ein datganiadau data yn unig diweddar. Fodd bynnag, yn y datganiad hwn rydym wedi gwahanu'r band '£150,001 i £250,000' i'r ddau a ddangosir sydd wedi datrys y mater hwn. Dylid nodi bod trafodion yn y band newydd '£150,001 i £225,000' wedi bod yn destun cyfradd dreth o 0% ers 22 Rhagfyr 2020 (1% gynt).  Am ragor o wybodaeth, gweler https://llyw.cymru/newidiadau-i-gyfraddau-bandiau-treth-trafodiadau-tir-rhagfyr-2020</t>
  </si>
  <si>
    <t>Yn cynrychioli gwerth sy’n talgrynnu i 0, ond sydd heb fod yn 0.</t>
  </si>
  <si>
    <t>Yn cynrychioli gwerth a ataliwyd gan fod y dreth sy’n daladwy ar gyfer nifer fechan o drafodiadau yn cyfrannu at y rhan fwyaf o werth y gell (goruchafiaeth).</t>
  </si>
  <si>
    <t>2018-19 (r)</t>
  </si>
  <si>
    <t>Tabl 5: Nifer a gwerth unrhyw ryddhad treth a gyhoeddwyd erbyn y dyddiad dod i rym ¹ ²</t>
  </si>
  <si>
    <t>Trafodiadau a ryddhawyd</t>
  </si>
  <si>
    <t>Gwerth y dreth a ryddhawyd (£ miliwn)</t>
  </si>
  <si>
    <t>Amhreswyl  ³</t>
  </si>
  <si>
    <t>Ebrill - Mehefin 18 (r)</t>
  </si>
  <si>
    <t>Gorffenaf - Medi 18 (r)</t>
  </si>
  <si>
    <t>Hydref - Rhagfyr 18 (r)</t>
  </si>
  <si>
    <t>Ionawr - Mawrth 19 (r)</t>
  </si>
  <si>
    <t>2019-20 (r)</t>
  </si>
  <si>
    <t>Ebrill - Mehefin 19 (r)</t>
  </si>
  <si>
    <t>Gorffenaf - Medi 19 (r)</t>
  </si>
  <si>
    <t>Hydref - Rhagfyr 19 (r)</t>
  </si>
  <si>
    <t>Ionawr - Mawrth 20 (r)</t>
  </si>
  <si>
    <t>2020-21  ⁵(r)</t>
  </si>
  <si>
    <t>Ebrill - Mehefin 20 ⁵ (r)</t>
  </si>
  <si>
    <t>Gorffenaf - Medi 20 ⁵ (r)</t>
  </si>
  <si>
    <t>Hydref - Rhagfyr 20 ⁵ (r)</t>
  </si>
  <si>
    <t>2020-21  ⁵ (p)</t>
  </si>
  <si>
    <t>Mae'r gwerthoedd yn y tabl hwn wedi cael eu talgrynnu i'r 10 trafodiad agosaf a’r £0.1 miliwn agosaf o dreth a ryddhawyd.</t>
  </si>
  <si>
    <t>Yn blaenorol, gwnaethom hepgor trafodiadau cysylltiol a thrafodiadau wedi’u rhyddhau o’r set data hwn. Roedd hyn er mwyn i ni allu gwneud dadansoddiad pellach o'r trafodiadau hyn. Rydym bellach wedi cynnal y dadansoddiad hwn ac mae gennym lefel resymol o hyder yn ansawdd y data hyn. Rydym bellach wedi ychwanegu trafodiadau cysylltiol a thrafodiadau wedi’u rhyddhau yn y set data hwn, gan adolygu'r holl ddata yn ôl i Ebrill 2018. Mae hyn wedi ychwanegu tua 60 i 70 o drafodiadau a ryddhawyd i bob chwarter, a chyfartaledd o £4 miliwn i £5 miliwn i bob chwarter yn rhyddhadau.</t>
  </si>
  <si>
    <t>Mae’r categori ‘eiddo amhreswyl’ yn cynnwys eiddo nad ydynt yn gyfan gwbl breswyl (hy y rheini sy’n cynnwys elfennau preswyl a masnachol).</t>
  </si>
  <si>
    <t>Tabl 5a: Nifer y trafodaiadau a dderbyniasant ryddhad na gafodd effaith ar y dreth oedd yn ddyledus¹ ²</t>
  </si>
  <si>
    <t>Amhreswyl ³</t>
  </si>
  <si>
    <t xml:space="preserve">Ionawr - Mawrth 20  (r) </t>
  </si>
  <si>
    <t>2020-21 ⁵ (r)</t>
  </si>
  <si>
    <t>2021-22 ⁵ (p)</t>
  </si>
  <si>
    <t>Tabl 6: Nifer a gwerth unrhyw ad-daliadau treth a gyhoeddwyd erbyn y dyddiad dod i rym ¹</t>
  </si>
  <si>
    <t>Ad-daliadau 
(£ miliwn)</t>
  </si>
  <si>
    <t>2020-21 (r)</t>
  </si>
  <si>
    <t>Ebrill - Mehefin 20 (r)</t>
  </si>
  <si>
    <t>Gorffenaf - Medi 20 (r)</t>
  </si>
  <si>
    <t>Hydref - Rhagfyr 20 (r)</t>
  </si>
  <si>
    <t>Ionawr - Mawrth 21 (r)</t>
  </si>
  <si>
    <t>Ebrill - Mehefin 21 (p)</t>
  </si>
  <si>
    <t>Ebrill 18 (r)</t>
  </si>
  <si>
    <t>Mai 18 (r)</t>
  </si>
  <si>
    <t>Mehefin 18 (r)</t>
  </si>
  <si>
    <t>Gorffenaf 18 (r)</t>
  </si>
  <si>
    <t>Awst 18 (r)</t>
  </si>
  <si>
    <t>Medi 18 (r)</t>
  </si>
  <si>
    <t>Hydref 18 (r)</t>
  </si>
  <si>
    <t>Tachwedd 18 (r)</t>
  </si>
  <si>
    <t>Rhagfyr 18 (r)</t>
  </si>
  <si>
    <t>Ionawr 19 (r)</t>
  </si>
  <si>
    <t>Chwefror 19 (r)</t>
  </si>
  <si>
    <t>Mawrth 19 (r)</t>
  </si>
  <si>
    <t>Ebrill 19 (r)</t>
  </si>
  <si>
    <t>Mai 19 (r)</t>
  </si>
  <si>
    <t>Mehefin 19 (r)</t>
  </si>
  <si>
    <t>Gorffenaf 19 (r)</t>
  </si>
  <si>
    <t>Awst 19 (r)</t>
  </si>
  <si>
    <t>Medi 19 (r)</t>
  </si>
  <si>
    <t>Hydref 19 (r)</t>
  </si>
  <si>
    <t>Tachwedd 19 (r)</t>
  </si>
  <si>
    <t>Rhagfyr 19 (r)</t>
  </si>
  <si>
    <t>Ionawr 20 (r)</t>
  </si>
  <si>
    <t>Chwefror 20 (r)</t>
  </si>
  <si>
    <t>Mawrth 20 (r)</t>
  </si>
  <si>
    <t>Ebrill 20 (r)</t>
  </si>
  <si>
    <t>Mai 20 (r)</t>
  </si>
  <si>
    <t>Mehefin 20 (r)</t>
  </si>
  <si>
    <t>Gorffenaf 20 (r)</t>
  </si>
  <si>
    <t>Awst 20 (r)</t>
  </si>
  <si>
    <t>Medi 20 (r)</t>
  </si>
  <si>
    <t>Hydref 20 (r)</t>
  </si>
  <si>
    <t>Tachwedd 20 (r)</t>
  </si>
  <si>
    <t>Rhagfyr 20 (r)</t>
  </si>
  <si>
    <t>Ionawr 21 (r)</t>
  </si>
  <si>
    <t>Chwefror 21 (r)</t>
  </si>
  <si>
    <t>Mawrth 21 (r)</t>
  </si>
  <si>
    <t>Ebrill 21 (r)</t>
  </si>
  <si>
    <t>Mai 21 (r)</t>
  </si>
  <si>
    <t>Mehefin 21 (r)</t>
  </si>
  <si>
    <t>Gorffenaf 21 (p)</t>
  </si>
  <si>
    <t xml:space="preserve">*         </t>
  </si>
  <si>
    <t>Mae'r gwerthoedd yn y tabl hwn wedi cael eu talgrynnu i'r 10 trafodiad agosaf a’r £0.1 miliwn agosaf o dreth ad-daliadau.</t>
  </si>
  <si>
    <t>Nid yw’r gwerth hwn yn ddigon mawr i’w gyflwyno ac mae wedi cael ei atal.</t>
  </si>
  <si>
    <t>Tabl 6a: Nifer a gwerth ad-daliadau preswyl cyfradd uwch yn ôl cyfnod o amser (sail arian parod) ¹</t>
  </si>
  <si>
    <t>Ad-daliadau preswyl cyfradd uwch</t>
  </si>
  <si>
    <t>Cyfanswm gwerth (£ miliwn) ²</t>
  </si>
  <si>
    <t xml:space="preserve">2021-22 hyd yn hyn </t>
  </si>
  <si>
    <t xml:space="preserve">Ebrill - Mehefin 20 </t>
  </si>
  <si>
    <t xml:space="preserve">Gorffenaf - Medi 20 </t>
  </si>
  <si>
    <t xml:space="preserve">Hydref - Rhagfyr 20 </t>
  </si>
  <si>
    <t xml:space="preserve">Ionawr - Mawrth 21 </t>
  </si>
  <si>
    <t xml:space="preserve">Ebrill - Mehefin 21 </t>
  </si>
  <si>
    <t xml:space="preserve">Ebrill 20 </t>
  </si>
  <si>
    <t xml:space="preserve">Mai 20 </t>
  </si>
  <si>
    <t xml:space="preserve">Mehefin 20 </t>
  </si>
  <si>
    <t xml:space="preserve">Gorffenaf 20 </t>
  </si>
  <si>
    <t xml:space="preserve">Awst 20 </t>
  </si>
  <si>
    <t xml:space="preserve">Medi 20 </t>
  </si>
  <si>
    <t xml:space="preserve">Hydref 20 </t>
  </si>
  <si>
    <t xml:space="preserve">Tachwedd 20 </t>
  </si>
  <si>
    <t xml:space="preserve">Rhagfyr 20 </t>
  </si>
  <si>
    <t xml:space="preserve">Ionawr 21 </t>
  </si>
  <si>
    <t xml:space="preserve">Chwefror 21 </t>
  </si>
  <si>
    <t xml:space="preserve">Mawrth 21 </t>
  </si>
  <si>
    <t xml:space="preserve">Ebrill 21 </t>
  </si>
  <si>
    <t xml:space="preserve">Mai 21 </t>
  </si>
  <si>
    <t xml:space="preserve">Mehefin 21 </t>
  </si>
  <si>
    <t xml:space="preserve">Gorffenaf 21 </t>
  </si>
  <si>
    <t>Mae'r gwerthoedd yn y tabl hwn wedi cael eu talgrynnu i'r 10 trafodiad agosaf a’r £0.1 miliwn agosaf o dreth ad-daliadau. Dyma’r swm o arian a gafodd ei ad-dalu gan ACC yn ystod y mis a restrwyd, yn hytrach na’r dyddiad y mae'r trafodiad yn dod i rym.</t>
  </si>
  <si>
    <t>Mewn nifer fach o achosion, nid oes unrhyw arian wedi cyfnewid dwylo gan nad oedd yr atebolrwydd gwreiddiol wedi’i dalu ar adeg yr ad-daliad. Yn yr achosion hyn, gwnaethpwyd addasiad i ffigwr yr arian parod i’w ychwanegu at werth damcaniaethol yr ad-daliad.</t>
  </si>
  <si>
    <t>Tabl 7: Treth Trafodiadau Tir a dalwyd i Awdurdod Cyllid Cymru¹</t>
  </si>
  <si>
    <t xml:space="preserve">Ebrill - Mehefin 20 ² </t>
  </si>
  <si>
    <t xml:space="preserve">Gorffenaf - Medi 20 ² </t>
  </si>
  <si>
    <t xml:space="preserve">Hydref - Rhagfyr 20 ² </t>
  </si>
  <si>
    <t xml:space="preserve">Ionawr - Mawrth 21 ² </t>
  </si>
  <si>
    <t xml:space="preserve">Ebrill - Mehefin 21 ² </t>
  </si>
  <si>
    <t xml:space="preserve">Ebrill 20 ² </t>
  </si>
  <si>
    <t xml:space="preserve">Mai 20 ² </t>
  </si>
  <si>
    <t xml:space="preserve">Mehefin 20 ² </t>
  </si>
  <si>
    <t xml:space="preserve">Gorffenaf 20 ² </t>
  </si>
  <si>
    <t xml:space="preserve">Awst 20 ² </t>
  </si>
  <si>
    <t xml:space="preserve">Medi 20 ² </t>
  </si>
  <si>
    <t xml:space="preserve">Hydref 20 ² </t>
  </si>
  <si>
    <t xml:space="preserve">Tachwedd 20 ² </t>
  </si>
  <si>
    <t xml:space="preserve">Rhagfyr 20 ² </t>
  </si>
  <si>
    <t xml:space="preserve">Ionawr 21 ² </t>
  </si>
  <si>
    <t xml:space="preserve">Chwefror 21 ² </t>
  </si>
  <si>
    <t xml:space="preserve">Mawrth 21 ² </t>
  </si>
  <si>
    <t xml:space="preserve">Ebrill 21 ² </t>
  </si>
  <si>
    <t xml:space="preserve">Mai 21 ² </t>
  </si>
  <si>
    <t xml:space="preserve">Mehefin 21 ² </t>
  </si>
  <si>
    <t xml:space="preserve">Gorffenaf 21 ² </t>
  </si>
  <si>
    <t>Mae'r gwerthoedd yn y tabl hwn wedi cael eu talgrynnu i'r £0.1 miliwn agosaf, a'r £1 miliwn agosaf ar gyfer trafodiadau ychwanegol gyda manylion cyfyngedig.</t>
  </si>
  <si>
    <t>Start release point</t>
  </si>
  <si>
    <t>End release point</t>
  </si>
  <si>
    <t>Tabl A1: Amcangyfrifon trafodiadau hysbysadwy a adroddwyd: Pob trafodiadau</t>
  </si>
  <si>
    <t>Dyddiad effeithiol (mis)</t>
  </si>
  <si>
    <t>Amcangyfrif</t>
  </si>
  <si>
    <t>% Newid Rhwng Amcangyfrifon</t>
  </si>
  <si>
    <t>Pob trafodiadau</t>
  </si>
  <si>
    <t>Yn Gyntaf</t>
  </si>
  <si>
    <t>Yn Ail</t>
  </si>
  <si>
    <t>Yn Drydydd</t>
  </si>
  <si>
    <t>1af i 2il</t>
  </si>
  <si>
    <t>2il i 3ydd</t>
  </si>
  <si>
    <t>Pob preswyl</t>
  </si>
  <si>
    <t>Ebrill 18</t>
  </si>
  <si>
    <t>Preswyl cyfraddau uwch</t>
  </si>
  <si>
    <t>Mai 18</t>
  </si>
  <si>
    <t>Amrheswyl</t>
  </si>
  <si>
    <t>Mehefin 18</t>
  </si>
  <si>
    <t>Gorffenaf 18</t>
  </si>
  <si>
    <t>Awst 18</t>
  </si>
  <si>
    <t>Medi 18</t>
  </si>
  <si>
    <t>Hydref 18</t>
  </si>
  <si>
    <t>Tachwedd 18</t>
  </si>
  <si>
    <t>Rhagfyr 18</t>
  </si>
  <si>
    <t>Ionawr 19</t>
  </si>
  <si>
    <t>Chwefror 19</t>
  </si>
  <si>
    <t>Mawrth 19</t>
  </si>
  <si>
    <t>Ebrill 19</t>
  </si>
  <si>
    <t>Mai 19</t>
  </si>
  <si>
    <t>Mehefin 19</t>
  </si>
  <si>
    <t>Gorffenaf 19</t>
  </si>
  <si>
    <t>Awst 19</t>
  </si>
  <si>
    <t>Medi 19</t>
  </si>
  <si>
    <t>Hydref 19</t>
  </si>
  <si>
    <t>Tachwedd 19</t>
  </si>
  <si>
    <t>Rhagfyr 19</t>
  </si>
  <si>
    <t>Ionawr 20</t>
  </si>
  <si>
    <t>Chwefror 20</t>
  </si>
  <si>
    <t>Mawrth 20</t>
  </si>
  <si>
    <t>Ebrill 20</t>
  </si>
  <si>
    <t>Mai 20</t>
  </si>
  <si>
    <t>Mehefin 20</t>
  </si>
  <si>
    <t>Gorffenaf 20</t>
  </si>
  <si>
    <t>Awst 20</t>
  </si>
  <si>
    <t>Medi 20</t>
  </si>
  <si>
    <t>Hydref 20</t>
  </si>
  <si>
    <t>Tachwedd 20</t>
  </si>
  <si>
    <t>Rhagfyr 20</t>
  </si>
  <si>
    <t>Ionawr 21</t>
  </si>
  <si>
    <t>Chwefror 21</t>
  </si>
  <si>
    <t>Mawrth 21</t>
  </si>
  <si>
    <t>Ebrill 21</t>
  </si>
  <si>
    <t>Mai 21</t>
  </si>
  <si>
    <t>Mehefin 21</t>
  </si>
  <si>
    <t>Gorffenaf 21</t>
  </si>
  <si>
    <t>Mae'r gwerthoedd yn y tabl hwn wedi cael eu talgrynnu i'r 10 trafodiad agosaf.</t>
  </si>
  <si>
    <t>Tabl A2: Amcangyfrifon treth yn ddyledus ar drafodiadau hysbysadwy a adroddwyd: Pob trafodiadau</t>
  </si>
  <si>
    <t>Mae'r dreth yn y tabl hwn wedi cael ei thalgrynnu i'r £0.1 miliwn agosaf.</t>
  </si>
  <si>
    <t>Dangosir y dreth sy’n ddyledus, net o unrhyw ad-daliadau a hawliwyd am bryniadau preswyl ar gyfraddau uwch (gweler y datganiad ystadegol a gyhoeddir ochr yn ochr â’r Atodiad hwn).</t>
  </si>
  <si>
    <t>Mae cywiriad wedi'i wneud i drafodiad amrheswyl sy'n effeithiol ym mis Ebrill 2019, y cofnodwyd yn anghywir ei fod yn fawr pan nad oedd hynny'n wir. Arweiniodd hyn at ddiwygio gostyngiad yn y dreth amrheswyl sy'n ddyledus yn y mis hwn.</t>
  </si>
  <si>
    <t>Refeniw ychwanegol o’r gyfradd uwch preswyl</t>
  </si>
  <si>
    <t xml:space="preserve">Nodwch mai dim ond refeniw ychwanegol o drafodiadau cyfradd uwch sydd yn y tabl hon. Nid yw'r tabl hon yn cynnwys elfen prif gyfradd trafodiadau cyfradd uwch. </t>
  </si>
  <si>
    <t>Dangosir y ffigyrau yn net o unrhyw ad-daliadau a hawliwyd am bryniadau preswyl ar gyfraddau uwch.</t>
  </si>
  <si>
    <t>TableA1Hide!A1</t>
  </si>
  <si>
    <t>CTORounded</t>
  </si>
  <si>
    <t>CRERounded</t>
  </si>
  <si>
    <t>CRHRounded</t>
  </si>
  <si>
    <t>CNRRounded</t>
  </si>
  <si>
    <t>TableA2Hide!A1</t>
  </si>
  <si>
    <t>DTORounded</t>
  </si>
  <si>
    <t>DRERounded</t>
  </si>
  <si>
    <t>DRHRounded</t>
  </si>
  <si>
    <t>DNRRounded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</si>
</sst>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3" formatCode="_-* #,##0.00_-;\-* #,##0.00_-;_-* &quot;-&quot;??_-;_-@_-"/>
    <numFmt numFmtId="164" formatCode="0.0"/>
    <numFmt numFmtId="165" formatCode="d\.m;@"/>
    <numFmt numFmtId="166" formatCode="#,##0.0"/>
    <numFmt numFmtId="167" formatCode="#,##0_ ;\-#,##0\ "/>
    <numFmt numFmtId="168" formatCode="#,##0,,"/>
    <numFmt numFmtId="169" formatCode="0.0%"/>
    <numFmt numFmtId="170" formatCode="_-* #,##0_-;\-* #,##0_-;_-* &quot;-&quot;??_-;_-@_-"/>
    <numFmt numFmtId="171" formatCode="_-* #,##0.0_-;\-* #,##0.0_-;_-* &quot;-&quot;??_-;_-@_-"/>
    <numFmt numFmtId="172" formatCode="#,##0.0000_ ;\-#,##0.0000\ "/>
    <numFmt numFmtId="173" formatCode="#,##0.00000_ ;\-#,##0.00000\ "/>
    <numFmt numFmtId="174" formatCode="#,##0.000_ ;\-#,##0.000\ "/>
    <numFmt numFmtId="176" formatCode="0.0000"/>
    <numFmt numFmtId="178" formatCode="0.000"/>
    <numFmt numFmtId="179" formatCode="#,##0.0_);\(#,##0.0\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2"/>
      <name val="Calibri"/>
      <family val="2"/>
      <scheme val="minor"/>
    </font>
    <font>
      <sz val="8"/>
      <name val="Arial"/>
      <family val="2"/>
    </font>
    <font>
      <b/>
      <u val="singleAccounting"/>
      <sz val="10"/>
      <name val="Arial"/>
      <family val="2"/>
    </font>
    <font>
      <vertAlign val="superscript"/>
      <sz val="10"/>
      <name val="Arial"/>
      <family val="2"/>
    </font>
    <font>
      <sz val="10"/>
      <color rgb="FFFF0000"/>
      <name val="Arial"/>
      <family val="2"/>
    </font>
    <font>
      <b/>
      <u val="singleAccounting"/>
      <sz val="8"/>
      <name val="Arial"/>
      <family val="2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b/>
      <sz val="7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darkGrid">
        <fgColor theme="8" tint="-0.499984740745262"/>
        <bgColor indexed="65"/>
      </patternFill>
    </fill>
    <fill>
      <patternFill patternType="solid">
        <fgColor rgb="FFFDE4BE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219">
    <xf numFmtId="0" fontId="0" fillId="0" borderId="0" xfId="0"/>
    <xf numFmtId="0" fontId="3" fillId="2" borderId="0" xfId="0" applyFont="1" applyFill="1"/>
    <xf numFmtId="0" fontId="4" fillId="2" borderId="0" xfId="0" applyFont="1" applyFill="1" applyAlignment="1">
      <alignment horizontal="left" vertical="top" wrapText="1"/>
    </xf>
    <xf numFmtId="0" fontId="4" fillId="2" borderId="0" xfId="0" applyFont="1" applyFill="1" applyAlignment="1">
      <alignment horizontal="left" vertical="top" wrapText="1"/>
    </xf>
    <xf numFmtId="0" fontId="5" fillId="2" borderId="0" xfId="0" applyFont="1" applyFill="1" applyAlignment="1">
      <alignment vertical="top"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left" wrapText="1"/>
    </xf>
    <xf numFmtId="0" fontId="3" fillId="2" borderId="0" xfId="0" applyFont="1" applyFill="1" applyAlignment="1">
      <alignment horizontal="left" wrapText="1"/>
    </xf>
    <xf numFmtId="0" fontId="3" fillId="2" borderId="0" xfId="0" applyFont="1" applyFill="1" applyAlignment="1">
      <alignment horizontal="left"/>
    </xf>
    <xf numFmtId="0" fontId="6" fillId="2" borderId="0" xfId="3" applyFont="1" applyFill="1" applyBorder="1"/>
    <xf numFmtId="0" fontId="7" fillId="2" borderId="0" xfId="0" applyFont="1" applyFill="1"/>
    <xf numFmtId="0" fontId="8" fillId="2" borderId="0" xfId="0" applyFont="1" applyFill="1" applyAlignment="1">
      <alignment horizontal="left"/>
    </xf>
    <xf numFmtId="0" fontId="7" fillId="2" borderId="0" xfId="0" applyFont="1" applyFill="1" applyAlignment="1">
      <alignment horizontal="left"/>
    </xf>
    <xf numFmtId="0" fontId="8" fillId="2" borderId="0" xfId="0" applyFont="1" applyFill="1"/>
    <xf numFmtId="0" fontId="3" fillId="0" borderId="0" xfId="0" applyFont="1"/>
    <xf numFmtId="0" fontId="3" fillId="0" borderId="0" xfId="0" applyFont="1" applyAlignment="1">
      <alignment horizontal="left"/>
    </xf>
    <xf numFmtId="0" fontId="9" fillId="0" borderId="0" xfId="0" applyFont="1"/>
    <xf numFmtId="0" fontId="10" fillId="2" borderId="0" xfId="0" applyFont="1" applyFill="1" applyAlignment="1">
      <alignment horizontal="left"/>
    </xf>
    <xf numFmtId="0" fontId="6" fillId="0" borderId="0" xfId="3" applyFont="1" applyAlignment="1">
      <alignment horizontal="left"/>
    </xf>
    <xf numFmtId="0" fontId="6" fillId="0" borderId="0" xfId="3" applyFont="1" applyAlignment="1">
      <alignment horizontal="left"/>
    </xf>
    <xf numFmtId="0" fontId="9" fillId="0" borderId="0" xfId="0" applyFont="1" applyAlignment="1">
      <alignment horizontal="left" wrapText="1"/>
    </xf>
    <xf numFmtId="0" fontId="11" fillId="0" borderId="0" xfId="0" applyFont="1" applyAlignment="1">
      <alignment horizontal="left" wrapText="1"/>
    </xf>
    <xf numFmtId="164" fontId="3" fillId="2" borderId="0" xfId="2" applyNumberFormat="1" applyFont="1" applyFill="1" applyAlignment="1">
      <alignment horizontal="left"/>
    </xf>
    <xf numFmtId="0" fontId="3" fillId="0" borderId="0" xfId="0" applyFont="1" applyAlignment="1">
      <alignment horizontal="right"/>
    </xf>
    <xf numFmtId="0" fontId="3" fillId="2" borderId="0" xfId="0" applyFont="1" applyFill="1" applyAlignment="1">
      <alignment horizontal="right"/>
    </xf>
    <xf numFmtId="0" fontId="3" fillId="2" borderId="0" xfId="0" applyFont="1" applyFill="1" applyAlignment="1">
      <alignment horizontal="right" wrapText="1"/>
    </xf>
    <xf numFmtId="165" fontId="3" fillId="0" borderId="0" xfId="0" applyNumberFormat="1" applyFont="1"/>
    <xf numFmtId="3" fontId="3" fillId="2" borderId="0" xfId="0" applyNumberFormat="1" applyFont="1" applyFill="1"/>
    <xf numFmtId="165" fontId="3" fillId="2" borderId="0" xfId="0" applyNumberFormat="1" applyFont="1" applyFill="1"/>
    <xf numFmtId="3" fontId="3" fillId="2" borderId="0" xfId="0" applyNumberFormat="1" applyFont="1" applyFill="1" applyAlignment="1">
      <alignment horizontal="left"/>
    </xf>
    <xf numFmtId="3" fontId="3" fillId="0" borderId="0" xfId="0" applyNumberFormat="1" applyFont="1" applyAlignment="1">
      <alignment horizontal="left"/>
    </xf>
    <xf numFmtId="0" fontId="9" fillId="2" borderId="0" xfId="0" applyFont="1" applyFill="1"/>
    <xf numFmtId="0" fontId="3" fillId="3" borderId="1" xfId="0" applyFont="1" applyFill="1" applyBorder="1"/>
    <xf numFmtId="0" fontId="6" fillId="2" borderId="0" xfId="3" applyFont="1" applyFill="1" applyAlignment="1">
      <alignment horizontal="left" vertical="center"/>
    </xf>
    <xf numFmtId="3" fontId="3" fillId="2" borderId="0" xfId="0" applyNumberFormat="1" applyFont="1" applyFill="1" applyAlignment="1">
      <alignment horizontal="right"/>
    </xf>
    <xf numFmtId="3" fontId="3" fillId="2" borderId="0" xfId="1" applyNumberFormat="1" applyFont="1" applyFill="1" applyBorder="1" applyAlignment="1" applyProtection="1">
      <alignment horizontal="right"/>
    </xf>
    <xf numFmtId="0" fontId="3" fillId="0" borderId="0" xfId="0" quotePrefix="1" applyFont="1"/>
    <xf numFmtId="3" fontId="12" fillId="2" borderId="0" xfId="1" applyNumberFormat="1" applyFont="1" applyFill="1" applyBorder="1" applyAlignment="1" applyProtection="1">
      <alignment horizontal="right"/>
    </xf>
    <xf numFmtId="0" fontId="3" fillId="2" borderId="0" xfId="0" quotePrefix="1" applyFont="1" applyFill="1"/>
    <xf numFmtId="17" fontId="3" fillId="2" borderId="0" xfId="0" applyNumberFormat="1" applyFont="1" applyFill="1"/>
    <xf numFmtId="0" fontId="3" fillId="2" borderId="0" xfId="0" applyFont="1" applyFill="1" applyAlignment="1">
      <alignment vertical="center"/>
    </xf>
    <xf numFmtId="0" fontId="13" fillId="2" borderId="0" xfId="0" applyFont="1" applyFill="1" applyAlignment="1">
      <alignment wrapText="1"/>
    </xf>
    <xf numFmtId="0" fontId="3" fillId="2" borderId="0" xfId="0" applyFont="1" applyFill="1" applyAlignment="1">
      <alignment wrapText="1"/>
    </xf>
    <xf numFmtId="164" fontId="3" fillId="2" borderId="0" xfId="0" applyNumberFormat="1" applyFont="1" applyFill="1" applyAlignment="1">
      <alignment horizontal="right"/>
    </xf>
    <xf numFmtId="166" fontId="3" fillId="2" borderId="0" xfId="1" applyNumberFormat="1" applyFont="1" applyFill="1" applyBorder="1" applyAlignment="1" applyProtection="1">
      <alignment horizontal="right"/>
    </xf>
    <xf numFmtId="164" fontId="3" fillId="2" borderId="0" xfId="0" applyNumberFormat="1" applyFont="1" applyFill="1"/>
    <xf numFmtId="0" fontId="3" fillId="2" borderId="0" xfId="0" applyFont="1" applyFill="1" applyAlignment="1">
      <alignment horizontal="left" vertical="center"/>
    </xf>
    <xf numFmtId="164" fontId="3" fillId="2" borderId="0" xfId="1" applyNumberFormat="1" applyFont="1" applyFill="1" applyBorder="1" applyAlignment="1" applyProtection="1">
      <alignment horizontal="right"/>
    </xf>
    <xf numFmtId="167" fontId="12" fillId="2" borderId="0" xfId="1" applyNumberFormat="1" applyFont="1" applyFill="1" applyBorder="1" applyAlignment="1" applyProtection="1">
      <alignment horizontal="right"/>
    </xf>
    <xf numFmtId="167" fontId="3" fillId="2" borderId="0" xfId="1" applyNumberFormat="1" applyFont="1" applyFill="1" applyBorder="1" applyAlignment="1" applyProtection="1">
      <alignment horizontal="right"/>
    </xf>
    <xf numFmtId="0" fontId="14" fillId="2" borderId="0" xfId="0" applyFont="1" applyFill="1" applyAlignment="1">
      <alignment horizontal="left"/>
    </xf>
    <xf numFmtId="0" fontId="3" fillId="0" borderId="0" xfId="0" applyFont="1"/>
    <xf numFmtId="168" fontId="3" fillId="2" borderId="0" xfId="0" applyNumberFormat="1" applyFont="1" applyFill="1" applyAlignment="1">
      <alignment horizontal="right"/>
    </xf>
    <xf numFmtId="168" fontId="3" fillId="2" borderId="0" xfId="0" applyNumberFormat="1" applyFont="1" applyFill="1" applyAlignment="1">
      <alignment horizontal="left" wrapText="1"/>
    </xf>
    <xf numFmtId="168" fontId="3" fillId="2" borderId="0" xfId="0" applyNumberFormat="1" applyFont="1" applyFill="1" applyAlignment="1">
      <alignment wrapText="1"/>
    </xf>
    <xf numFmtId="168" fontId="3" fillId="2" borderId="0" xfId="0" applyNumberFormat="1" applyFont="1" applyFill="1"/>
    <xf numFmtId="168" fontId="3" fillId="0" borderId="0" xfId="0" applyNumberFormat="1" applyFont="1"/>
    <xf numFmtId="168" fontId="3" fillId="0" borderId="0" xfId="0" applyNumberFormat="1" applyFont="1" applyAlignment="1">
      <alignment horizontal="right" wrapText="1"/>
    </xf>
    <xf numFmtId="0" fontId="3" fillId="0" borderId="0" xfId="0" applyFont="1" applyAlignment="1">
      <alignment horizontal="left" wrapText="1"/>
    </xf>
    <xf numFmtId="0" fontId="15" fillId="0" borderId="0" xfId="0" applyFont="1"/>
    <xf numFmtId="0" fontId="9" fillId="0" borderId="0" xfId="0" applyFont="1" applyAlignment="1">
      <alignment horizontal="left" wrapText="1"/>
    </xf>
    <xf numFmtId="0" fontId="11" fillId="0" borderId="0" xfId="0" applyFont="1" applyAlignment="1">
      <alignment horizontal="left" wrapText="1"/>
    </xf>
    <xf numFmtId="166" fontId="3" fillId="2" borderId="0" xfId="0" applyNumberFormat="1" applyFont="1" applyFill="1"/>
    <xf numFmtId="0" fontId="3" fillId="0" borderId="0" xfId="0" applyFont="1" applyAlignment="1">
      <alignment wrapText="1"/>
    </xf>
    <xf numFmtId="9" fontId="3" fillId="2" borderId="0" xfId="0" applyNumberFormat="1" applyFont="1" applyFill="1"/>
    <xf numFmtId="3" fontId="3" fillId="0" borderId="0" xfId="0" applyNumberFormat="1" applyFont="1"/>
    <xf numFmtId="169" fontId="3" fillId="2" borderId="0" xfId="0" applyNumberFormat="1" applyFont="1" applyFill="1"/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/>
    </xf>
    <xf numFmtId="166" fontId="3" fillId="0" borderId="0" xfId="0" applyNumberFormat="1" applyFont="1"/>
    <xf numFmtId="1" fontId="3" fillId="2" borderId="0" xfId="2" applyNumberFormat="1" applyFont="1" applyFill="1" applyAlignment="1">
      <alignment horizontal="left"/>
    </xf>
    <xf numFmtId="164" fontId="3" fillId="2" borderId="0" xfId="0" applyNumberFormat="1" applyFont="1" applyFill="1" applyAlignment="1">
      <alignment horizontal="left"/>
    </xf>
    <xf numFmtId="169" fontId="3" fillId="2" borderId="0" xfId="2" applyNumberFormat="1" applyFont="1" applyFill="1" applyAlignment="1">
      <alignment horizontal="left"/>
    </xf>
    <xf numFmtId="0" fontId="4" fillId="2" borderId="0" xfId="0" applyFont="1" applyFill="1" applyAlignment="1">
      <alignment wrapText="1"/>
    </xf>
    <xf numFmtId="0" fontId="3" fillId="2" borderId="0" xfId="0" applyFont="1" applyFill="1" applyAlignment="1">
      <alignment horizontal="center" vertical="center"/>
    </xf>
    <xf numFmtId="0" fontId="6" fillId="2" borderId="0" xfId="3" applyFont="1" applyFill="1" applyAlignment="1">
      <alignment horizontal="left" vertical="center"/>
    </xf>
    <xf numFmtId="0" fontId="7" fillId="2" borderId="0" xfId="0" applyFont="1" applyFill="1" applyAlignment="1">
      <alignment horizontal="left"/>
    </xf>
    <xf numFmtId="0" fontId="13" fillId="2" borderId="2" xfId="0" applyFont="1" applyFill="1" applyBorder="1" applyAlignment="1">
      <alignment horizontal="center" wrapText="1"/>
    </xf>
    <xf numFmtId="0" fontId="13" fillId="2" borderId="2" xfId="0" applyFont="1" applyFill="1" applyBorder="1" applyAlignment="1">
      <alignment horizontal="center" wrapText="1"/>
    </xf>
    <xf numFmtId="0" fontId="13" fillId="2" borderId="2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center"/>
    </xf>
    <xf numFmtId="0" fontId="13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wrapText="1"/>
    </xf>
    <xf numFmtId="0" fontId="13" fillId="2" borderId="0" xfId="0" applyFont="1" applyFill="1" applyAlignment="1">
      <alignment horizontal="center" wrapText="1"/>
    </xf>
    <xf numFmtId="0" fontId="16" fillId="2" borderId="0" xfId="0" applyFont="1" applyFill="1" applyAlignment="1">
      <alignment horizontal="center" wrapText="1"/>
    </xf>
    <xf numFmtId="0" fontId="13" fillId="4" borderId="0" xfId="0" applyFont="1" applyFill="1" applyAlignment="1">
      <alignment horizontal="center" wrapText="1"/>
    </xf>
    <xf numFmtId="0" fontId="12" fillId="2" borderId="0" xfId="0" applyFont="1" applyFill="1"/>
    <xf numFmtId="170" fontId="3" fillId="4" borderId="0" xfId="1" applyNumberFormat="1" applyFont="1" applyFill="1" applyBorder="1" applyAlignment="1" applyProtection="1">
      <alignment horizontal="right"/>
    </xf>
    <xf numFmtId="170" fontId="3" fillId="2" borderId="0" xfId="1" applyNumberFormat="1" applyFont="1" applyFill="1" applyBorder="1" applyAlignment="1" applyProtection="1">
      <alignment horizontal="right"/>
    </xf>
    <xf numFmtId="171" fontId="3" fillId="2" borderId="0" xfId="1" applyNumberFormat="1" applyFont="1" applyFill="1" applyBorder="1" applyAlignment="1" applyProtection="1">
      <alignment horizontal="right"/>
    </xf>
    <xf numFmtId="171" fontId="12" fillId="2" borderId="0" xfId="1" applyNumberFormat="1" applyFont="1" applyFill="1" applyBorder="1" applyAlignment="1" applyProtection="1">
      <alignment horizontal="right"/>
    </xf>
    <xf numFmtId="171" fontId="3" fillId="4" borderId="0" xfId="1" applyNumberFormat="1" applyFont="1" applyFill="1" applyBorder="1" applyAlignment="1" applyProtection="1">
      <alignment horizontal="right"/>
    </xf>
    <xf numFmtId="170" fontId="12" fillId="2" borderId="0" xfId="1" applyNumberFormat="1" applyFont="1" applyFill="1" applyBorder="1" applyAlignment="1" applyProtection="1">
      <alignment horizontal="right"/>
    </xf>
    <xf numFmtId="17" fontId="3" fillId="2" borderId="0" xfId="0" quotePrefix="1" applyNumberFormat="1" applyFont="1" applyFill="1"/>
    <xf numFmtId="17" fontId="3" fillId="2" borderId="0" xfId="0" applyNumberFormat="1" applyFont="1" applyFill="1" applyAlignment="1">
      <alignment horizontal="left" indent="2"/>
    </xf>
    <xf numFmtId="172" fontId="3" fillId="2" borderId="0" xfId="1" applyNumberFormat="1" applyFont="1" applyFill="1" applyBorder="1" applyAlignment="1" applyProtection="1">
      <alignment horizontal="right"/>
    </xf>
    <xf numFmtId="10" fontId="3" fillId="2" borderId="0" xfId="1" applyNumberFormat="1" applyFont="1" applyFill="1" applyBorder="1" applyAlignment="1" applyProtection="1">
      <alignment horizontal="right"/>
    </xf>
    <xf numFmtId="174" fontId="3" fillId="2" borderId="0" xfId="1" applyNumberFormat="1" applyFont="1" applyFill="1" applyBorder="1" applyAlignment="1" applyProtection="1">
      <alignment horizontal="right"/>
    </xf>
    <xf numFmtId="173" fontId="3" fillId="4" borderId="0" xfId="1" applyNumberFormat="1" applyFont="1" applyFill="1" applyBorder="1" applyAlignment="1" applyProtection="1">
      <alignment horizontal="right"/>
    </xf>
    <xf numFmtId="164" fontId="3" fillId="4" borderId="0" xfId="1" applyNumberFormat="1" applyFont="1" applyFill="1" applyBorder="1" applyAlignment="1" applyProtection="1">
      <alignment horizontal="right"/>
    </xf>
    <xf numFmtId="1" fontId="3" fillId="2" borderId="0" xfId="1" applyNumberFormat="1" applyFont="1" applyFill="1" applyBorder="1" applyAlignment="1" applyProtection="1">
      <alignment horizontal="right"/>
    </xf>
    <xf numFmtId="1" fontId="3" fillId="4" borderId="0" xfId="1" applyNumberFormat="1" applyFont="1" applyFill="1" applyBorder="1" applyAlignment="1" applyProtection="1">
      <alignment horizontal="right"/>
    </xf>
    <xf numFmtId="0" fontId="3" fillId="2" borderId="3" xfId="0" applyFont="1" applyFill="1" applyBorder="1"/>
    <xf numFmtId="170" fontId="3" fillId="2" borderId="3" xfId="1" applyNumberFormat="1" applyFont="1" applyFill="1" applyBorder="1" applyAlignment="1" applyProtection="1">
      <alignment horizontal="right"/>
    </xf>
    <xf numFmtId="171" fontId="3" fillId="2" borderId="3" xfId="1" applyNumberFormat="1" applyFont="1" applyFill="1" applyBorder="1" applyAlignment="1" applyProtection="1">
      <alignment horizontal="right"/>
    </xf>
    <xf numFmtId="0" fontId="14" fillId="2" borderId="0" xfId="0" quotePrefix="1" applyFont="1" applyFill="1" applyAlignment="1">
      <alignment horizontal="left"/>
    </xf>
    <xf numFmtId="0" fontId="14" fillId="2" borderId="0" xfId="0" quotePrefix="1" applyFont="1" applyFill="1" applyAlignment="1">
      <alignment horizontal="left" vertical="top" wrapText="1"/>
    </xf>
    <xf numFmtId="0" fontId="14" fillId="2" borderId="0" xfId="0" quotePrefix="1" applyFont="1" applyFill="1" applyAlignment="1">
      <alignment horizontal="left" vertical="top"/>
    </xf>
    <xf numFmtId="0" fontId="13" fillId="4" borderId="2" xfId="0" applyFont="1" applyFill="1" applyBorder="1" applyAlignment="1">
      <alignment horizontal="center" wrapText="1"/>
    </xf>
    <xf numFmtId="0" fontId="13" fillId="4" borderId="0" xfId="0" applyFont="1" applyFill="1" applyAlignment="1">
      <alignment horizontal="center" wrapText="1"/>
    </xf>
    <xf numFmtId="170" fontId="3" fillId="2" borderId="0" xfId="0" applyNumberFormat="1" applyFont="1" applyFill="1"/>
    <xf numFmtId="170" fontId="3" fillId="4" borderId="3" xfId="1" applyNumberFormat="1" applyFont="1" applyFill="1" applyBorder="1" applyAlignment="1" applyProtection="1">
      <alignment horizontal="right"/>
    </xf>
    <xf numFmtId="0" fontId="3" fillId="2" borderId="0" xfId="0" applyFont="1" applyFill="1" applyAlignment="1">
      <alignment vertical="top"/>
    </xf>
    <xf numFmtId="17" fontId="3" fillId="2" borderId="3" xfId="0" applyNumberFormat="1" applyFont="1" applyFill="1" applyBorder="1" applyAlignment="1">
      <alignment horizontal="left" indent="2"/>
    </xf>
    <xf numFmtId="0" fontId="17" fillId="2" borderId="0" xfId="0" applyFont="1" applyFill="1"/>
    <xf numFmtId="0" fontId="13" fillId="2" borderId="0" xfId="0" quotePrefix="1" applyFont="1" applyFill="1" applyAlignment="1">
      <alignment horizontal="center" wrapText="1"/>
    </xf>
    <xf numFmtId="0" fontId="7" fillId="2" borderId="0" xfId="0" applyFont="1" applyFill="1" applyAlignment="1">
      <alignment horizontal="center" vertical="center"/>
    </xf>
    <xf numFmtId="3" fontId="7" fillId="2" borderId="0" xfId="1" applyNumberFormat="1" applyFont="1" applyFill="1" applyBorder="1" applyAlignment="1" applyProtection="1">
      <alignment horizontal="right"/>
    </xf>
    <xf numFmtId="3" fontId="7" fillId="4" borderId="0" xfId="1" applyNumberFormat="1" applyFont="1" applyFill="1" applyBorder="1" applyAlignment="1" applyProtection="1">
      <alignment horizontal="right"/>
    </xf>
    <xf numFmtId="166" fontId="7" fillId="2" borderId="0" xfId="1" applyNumberFormat="1" applyFont="1" applyFill="1" applyBorder="1" applyAlignment="1" applyProtection="1">
      <alignment horizontal="right"/>
    </xf>
    <xf numFmtId="166" fontId="7" fillId="4" borderId="0" xfId="1" applyNumberFormat="1" applyFont="1" applyFill="1" applyBorder="1" applyAlignment="1" applyProtection="1">
      <alignment horizontal="right"/>
    </xf>
    <xf numFmtId="3" fontId="3" fillId="4" borderId="0" xfId="1" applyNumberFormat="1" applyFont="1" applyFill="1" applyBorder="1" applyAlignment="1" applyProtection="1">
      <alignment horizontal="right"/>
    </xf>
    <xf numFmtId="166" fontId="3" fillId="4" borderId="0" xfId="1" applyNumberFormat="1" applyFont="1" applyFill="1" applyBorder="1" applyAlignment="1" applyProtection="1">
      <alignment horizontal="right"/>
    </xf>
    <xf numFmtId="169" fontId="3" fillId="2" borderId="0" xfId="1" applyNumberFormat="1" applyFont="1" applyFill="1" applyBorder="1" applyAlignment="1" applyProtection="1">
      <alignment horizontal="right"/>
    </xf>
    <xf numFmtId="17" fontId="3" fillId="2" borderId="3" xfId="0" quotePrefix="1" applyNumberFormat="1" applyFont="1" applyFill="1" applyBorder="1"/>
    <xf numFmtId="3" fontId="3" fillId="2" borderId="3" xfId="1" applyNumberFormat="1" applyFont="1" applyFill="1" applyBorder="1" applyAlignment="1" applyProtection="1">
      <alignment horizontal="right"/>
    </xf>
    <xf numFmtId="3" fontId="3" fillId="4" borderId="3" xfId="1" applyNumberFormat="1" applyFont="1" applyFill="1" applyBorder="1" applyAlignment="1" applyProtection="1">
      <alignment horizontal="right"/>
    </xf>
    <xf numFmtId="166" fontId="3" fillId="2" borderId="3" xfId="1" applyNumberFormat="1" applyFont="1" applyFill="1" applyBorder="1" applyAlignment="1" applyProtection="1">
      <alignment horizontal="right"/>
    </xf>
    <xf numFmtId="166" fontId="3" fillId="4" borderId="3" xfId="1" applyNumberFormat="1" applyFont="1" applyFill="1" applyBorder="1" applyAlignment="1" applyProtection="1">
      <alignment horizontal="right"/>
    </xf>
    <xf numFmtId="0" fontId="14" fillId="2" borderId="0" xfId="0" quotePrefix="1" applyFont="1" applyFill="1" applyAlignment="1">
      <alignment horizontal="left" wrapText="1"/>
    </xf>
    <xf numFmtId="9" fontId="3" fillId="2" borderId="0" xfId="1" applyNumberFormat="1" applyFont="1" applyFill="1" applyBorder="1" applyAlignment="1" applyProtection="1">
      <alignment horizontal="right"/>
    </xf>
    <xf numFmtId="0" fontId="3" fillId="2" borderId="2" xfId="0" applyFont="1" applyFill="1" applyBorder="1"/>
    <xf numFmtId="3" fontId="3" fillId="4" borderId="0" xfId="0" applyNumberFormat="1" applyFont="1" applyFill="1" applyAlignment="1">
      <alignment horizontal="right"/>
    </xf>
    <xf numFmtId="0" fontId="3" fillId="4" borderId="0" xfId="0" applyFont="1" applyFill="1" applyAlignment="1">
      <alignment horizontal="right"/>
    </xf>
    <xf numFmtId="166" fontId="3" fillId="2" borderId="0" xfId="0" applyNumberFormat="1" applyFont="1" applyFill="1" applyAlignment="1">
      <alignment horizontal="right"/>
    </xf>
    <xf numFmtId="166" fontId="3" fillId="4" borderId="0" xfId="0" applyNumberFormat="1" applyFont="1" applyFill="1" applyAlignment="1">
      <alignment horizontal="right"/>
    </xf>
    <xf numFmtId="164" fontId="3" fillId="4" borderId="0" xfId="0" applyNumberFormat="1" applyFont="1" applyFill="1" applyAlignment="1">
      <alignment horizontal="right"/>
    </xf>
    <xf numFmtId="10" fontId="3" fillId="2" borderId="0" xfId="0" applyNumberFormat="1" applyFont="1" applyFill="1" applyAlignment="1">
      <alignment horizontal="right"/>
    </xf>
    <xf numFmtId="176" fontId="3" fillId="4" borderId="0" xfId="0" applyNumberFormat="1" applyFont="1" applyFill="1" applyAlignment="1">
      <alignment horizontal="right"/>
    </xf>
    <xf numFmtId="3" fontId="3" fillId="2" borderId="3" xfId="0" applyNumberFormat="1" applyFont="1" applyFill="1" applyBorder="1" applyAlignment="1">
      <alignment horizontal="right"/>
    </xf>
    <xf numFmtId="3" fontId="3" fillId="4" borderId="3" xfId="0" applyNumberFormat="1" applyFont="1" applyFill="1" applyBorder="1" applyAlignment="1">
      <alignment horizontal="right"/>
    </xf>
    <xf numFmtId="166" fontId="3" fillId="2" borderId="3" xfId="0" applyNumberFormat="1" applyFont="1" applyFill="1" applyBorder="1" applyAlignment="1">
      <alignment horizontal="right"/>
    </xf>
    <xf numFmtId="166" fontId="3" fillId="4" borderId="3" xfId="0" applyNumberFormat="1" applyFont="1" applyFill="1" applyBorder="1" applyAlignment="1">
      <alignment horizontal="right"/>
    </xf>
    <xf numFmtId="170" fontId="3" fillId="2" borderId="0" xfId="4" applyNumberFormat="1" applyFont="1" applyFill="1" applyBorder="1" applyAlignment="1" applyProtection="1">
      <alignment horizontal="right"/>
    </xf>
    <xf numFmtId="0" fontId="13" fillId="4" borderId="0" xfId="0" quotePrefix="1" applyFont="1" applyFill="1" applyAlignment="1">
      <alignment horizontal="center" wrapText="1"/>
    </xf>
    <xf numFmtId="170" fontId="7" fillId="2" borderId="0" xfId="1" applyNumberFormat="1" applyFont="1" applyFill="1" applyBorder="1" applyAlignment="1" applyProtection="1">
      <alignment horizontal="right"/>
    </xf>
    <xf numFmtId="167" fontId="7" fillId="4" borderId="0" xfId="1" applyNumberFormat="1" applyFont="1" applyFill="1" applyBorder="1" applyAlignment="1" applyProtection="1">
      <alignment horizontal="right"/>
    </xf>
    <xf numFmtId="164" fontId="7" fillId="2" borderId="0" xfId="1" applyNumberFormat="1" applyFont="1" applyFill="1" applyBorder="1" applyAlignment="1" applyProtection="1">
      <alignment horizontal="right"/>
    </xf>
    <xf numFmtId="164" fontId="7" fillId="4" borderId="0" xfId="1" applyNumberFormat="1" applyFont="1" applyFill="1" applyBorder="1" applyAlignment="1" applyProtection="1">
      <alignment horizontal="right"/>
    </xf>
    <xf numFmtId="167" fontId="3" fillId="4" borderId="0" xfId="1" applyNumberFormat="1" applyFont="1" applyFill="1" applyBorder="1" applyAlignment="1" applyProtection="1">
      <alignment horizontal="right"/>
    </xf>
    <xf numFmtId="17" fontId="7" fillId="2" borderId="0" xfId="0" applyNumberFormat="1" applyFont="1" applyFill="1"/>
    <xf numFmtId="0" fontId="3" fillId="2" borderId="3" xfId="0" applyFont="1" applyFill="1" applyBorder="1" applyAlignment="1">
      <alignment horizontal="left"/>
    </xf>
    <xf numFmtId="167" fontId="3" fillId="4" borderId="3" xfId="1" applyNumberFormat="1" applyFont="1" applyFill="1" applyBorder="1" applyAlignment="1" applyProtection="1">
      <alignment horizontal="right"/>
    </xf>
    <xf numFmtId="164" fontId="3" fillId="2" borderId="3" xfId="1" applyNumberFormat="1" applyFont="1" applyFill="1" applyBorder="1" applyAlignment="1" applyProtection="1">
      <alignment horizontal="right"/>
    </xf>
    <xf numFmtId="164" fontId="3" fillId="4" borderId="3" xfId="1" applyNumberFormat="1" applyFont="1" applyFill="1" applyBorder="1" applyAlignment="1" applyProtection="1">
      <alignment horizontal="right"/>
    </xf>
    <xf numFmtId="0" fontId="3" fillId="2" borderId="0" xfId="0" applyFont="1" applyFill="1" applyAlignment="1">
      <alignment horizontal="left" vertical="top" wrapText="1"/>
    </xf>
    <xf numFmtId="0" fontId="7" fillId="2" borderId="0" xfId="0" applyFont="1" applyFill="1" applyAlignment="1">
      <alignment horizontal="left" wrapText="1"/>
    </xf>
    <xf numFmtId="167" fontId="3" fillId="2" borderId="0" xfId="0" applyNumberFormat="1" applyFont="1" applyFill="1"/>
    <xf numFmtId="49" fontId="3" fillId="2" borderId="0" xfId="0" applyNumberFormat="1" applyFont="1" applyFill="1" applyAlignment="1">
      <alignment horizontal="right"/>
    </xf>
    <xf numFmtId="49" fontId="3" fillId="2" borderId="0" xfId="0" applyNumberFormat="1" applyFont="1" applyFill="1"/>
    <xf numFmtId="0" fontId="7" fillId="2" borderId="0" xfId="0" applyFont="1" applyFill="1" applyAlignment="1">
      <alignment horizontal="left" vertical="top" wrapText="1"/>
    </xf>
    <xf numFmtId="3" fontId="13" fillId="2" borderId="2" xfId="0" applyNumberFormat="1" applyFont="1" applyFill="1" applyBorder="1" applyAlignment="1">
      <alignment horizontal="center" wrapText="1"/>
    </xf>
    <xf numFmtId="49" fontId="13" fillId="2" borderId="2" xfId="0" applyNumberFormat="1" applyFont="1" applyFill="1" applyBorder="1" applyAlignment="1">
      <alignment horizontal="center" wrapText="1"/>
    </xf>
    <xf numFmtId="2" fontId="3" fillId="2" borderId="0" xfId="0" applyNumberFormat="1" applyFont="1" applyFill="1" applyAlignment="1">
      <alignment horizontal="right"/>
    </xf>
    <xf numFmtId="1" fontId="3" fillId="2" borderId="0" xfId="0" applyNumberFormat="1" applyFont="1" applyFill="1" applyAlignment="1">
      <alignment horizontal="right"/>
    </xf>
    <xf numFmtId="17" fontId="3" fillId="2" borderId="3" xfId="0" applyNumberFormat="1" applyFont="1" applyFill="1" applyBorder="1"/>
    <xf numFmtId="49" fontId="3" fillId="2" borderId="3" xfId="0" applyNumberFormat="1" applyFont="1" applyFill="1" applyBorder="1" applyAlignment="1">
      <alignment horizontal="right"/>
    </xf>
    <xf numFmtId="0" fontId="3" fillId="2" borderId="3" xfId="0" quotePrefix="1" applyFont="1" applyFill="1" applyBorder="1"/>
    <xf numFmtId="3" fontId="3" fillId="2" borderId="3" xfId="0" applyNumberFormat="1" applyFont="1" applyFill="1" applyBorder="1"/>
    <xf numFmtId="166" fontId="3" fillId="2" borderId="3" xfId="0" applyNumberFormat="1" applyFont="1" applyFill="1" applyBorder="1"/>
    <xf numFmtId="164" fontId="13" fillId="2" borderId="2" xfId="0" applyNumberFormat="1" applyFont="1" applyFill="1" applyBorder="1" applyAlignment="1">
      <alignment horizontal="center" wrapText="1"/>
    </xf>
    <xf numFmtId="164" fontId="3" fillId="2" borderId="3" xfId="0" applyNumberFormat="1" applyFont="1" applyFill="1" applyBorder="1"/>
    <xf numFmtId="0" fontId="3" fillId="2" borderId="0" xfId="0" applyFont="1" applyFill="1" applyAlignment="1">
      <alignment vertical="top" wrapText="1"/>
    </xf>
    <xf numFmtId="0" fontId="18" fillId="2" borderId="0" xfId="3" applyFont="1" applyFill="1" applyAlignment="1">
      <alignment horizontal="left"/>
    </xf>
    <xf numFmtId="0" fontId="7" fillId="2" borderId="0" xfId="0" applyFont="1" applyFill="1" applyAlignment="1">
      <alignment horizontal="left" vertical="top"/>
    </xf>
    <xf numFmtId="0" fontId="7" fillId="2" borderId="0" xfId="0" applyFont="1" applyFill="1" applyAlignment="1">
      <alignment horizontal="left" vertical="top"/>
    </xf>
    <xf numFmtId="0" fontId="13" fillId="2" borderId="0" xfId="0" applyFont="1" applyFill="1" applyAlignment="1">
      <alignment horizontal="center" vertical="center" wrapText="1"/>
    </xf>
    <xf numFmtId="17" fontId="3" fillId="2" borderId="0" xfId="1" quotePrefix="1" applyNumberFormat="1" applyFont="1" applyFill="1" applyBorder="1" applyAlignment="1" applyProtection="1">
      <alignment horizontal="right" vertical="center"/>
    </xf>
    <xf numFmtId="170" fontId="3" fillId="2" borderId="0" xfId="1" quotePrefix="1" applyNumberFormat="1" applyFont="1" applyFill="1" applyBorder="1" applyAlignment="1" applyProtection="1">
      <alignment vertical="center"/>
    </xf>
    <xf numFmtId="3" fontId="3" fillId="2" borderId="0" xfId="1" applyNumberFormat="1" applyFont="1" applyFill="1" applyBorder="1" applyAlignment="1" applyProtection="1">
      <alignment horizontal="right" vertical="center"/>
    </xf>
    <xf numFmtId="37" fontId="3" fillId="2" borderId="0" xfId="1" applyNumberFormat="1" applyFont="1" applyFill="1" applyBorder="1" applyAlignment="1" applyProtection="1">
      <alignment horizontal="right" vertical="center"/>
    </xf>
    <xf numFmtId="9" fontId="3" fillId="2" borderId="0" xfId="1" applyNumberFormat="1" applyFont="1" applyFill="1" applyBorder="1" applyAlignment="1" applyProtection="1">
      <alignment horizontal="right" vertical="center"/>
    </xf>
    <xf numFmtId="178" fontId="17" fillId="2" borderId="0" xfId="0" applyNumberFormat="1" applyFont="1" applyFill="1"/>
    <xf numFmtId="0" fontId="17" fillId="2" borderId="3" xfId="0" applyFont="1" applyFill="1" applyBorder="1"/>
    <xf numFmtId="170" fontId="3" fillId="2" borderId="3" xfId="1" quotePrefix="1" applyNumberFormat="1" applyFont="1" applyFill="1" applyBorder="1" applyAlignment="1" applyProtection="1">
      <alignment vertical="center"/>
    </xf>
    <xf numFmtId="0" fontId="3" fillId="2" borderId="3" xfId="0" applyFont="1" applyFill="1" applyBorder="1" applyAlignment="1">
      <alignment vertical="center"/>
    </xf>
    <xf numFmtId="170" fontId="3" fillId="2" borderId="3" xfId="1" applyNumberFormat="1" applyFont="1" applyFill="1" applyBorder="1" applyAlignment="1" applyProtection="1">
      <alignment horizontal="right" vertical="center"/>
    </xf>
    <xf numFmtId="0" fontId="19" fillId="2" borderId="0" xfId="0" applyFont="1" applyFill="1" applyAlignment="1">
      <alignment horizontal="right" vertical="top"/>
    </xf>
    <xf numFmtId="170" fontId="3" fillId="2" borderId="0" xfId="1" applyNumberFormat="1" applyFont="1" applyFill="1" applyBorder="1" applyAlignment="1" applyProtection="1">
      <alignment horizontal="left"/>
    </xf>
    <xf numFmtId="0" fontId="7" fillId="2" borderId="3" xfId="0" applyFont="1" applyFill="1" applyBorder="1" applyAlignment="1">
      <alignment horizontal="left"/>
    </xf>
    <xf numFmtId="0" fontId="7" fillId="2" borderId="0" xfId="0" applyFont="1" applyFill="1" applyAlignment="1">
      <alignment horizontal="left" vertical="top" wrapText="1"/>
    </xf>
    <xf numFmtId="179" fontId="3" fillId="2" borderId="0" xfId="1" applyNumberFormat="1" applyFont="1" applyFill="1" applyBorder="1" applyAlignment="1" applyProtection="1">
      <alignment horizontal="right" vertical="center"/>
    </xf>
    <xf numFmtId="0" fontId="19" fillId="2" borderId="0" xfId="0" applyFont="1" applyFill="1" applyAlignment="1">
      <alignment horizontal="left" vertical="top"/>
    </xf>
    <xf numFmtId="0" fontId="3" fillId="2" borderId="2" xfId="0" applyFont="1" applyFill="1" applyBorder="1" applyAlignment="1">
      <alignment horizontal="left" vertical="top"/>
    </xf>
    <xf numFmtId="0" fontId="7" fillId="2" borderId="0" xfId="0" applyFont="1" applyFill="1" applyAlignment="1">
      <alignment horizontal="left" wrapText="1"/>
    </xf>
    <xf numFmtId="0" fontId="7" fillId="2" borderId="3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left"/>
    </xf>
    <xf numFmtId="0" fontId="6" fillId="2" borderId="0" xfId="3" applyFont="1" applyFill="1" applyAlignment="1">
      <alignment horizontal="left"/>
    </xf>
    <xf numFmtId="0" fontId="17" fillId="5" borderId="0" xfId="0" applyFont="1" applyFill="1"/>
    <xf numFmtId="0" fontId="3" fillId="5" borderId="0" xfId="0" applyFont="1" applyFill="1"/>
    <xf numFmtId="0" fontId="7" fillId="2" borderId="0" xfId="0" applyFont="1" applyFill="1" applyAlignment="1">
      <alignment vertical="top"/>
    </xf>
    <xf numFmtId="17" fontId="3" fillId="2" borderId="0" xfId="1" quotePrefix="1" applyNumberFormat="1" applyFont="1" applyFill="1" applyBorder="1" applyAlignment="1" applyProtection="1">
      <alignment vertical="center"/>
    </xf>
    <xf numFmtId="17" fontId="17" fillId="5" borderId="0" xfId="0" applyNumberFormat="1" applyFont="1" applyFill="1"/>
    <xf numFmtId="17" fontId="3" fillId="2" borderId="0" xfId="1" quotePrefix="1" applyNumberFormat="1" applyFont="1" applyFill="1" applyBorder="1" applyAlignment="1" applyProtection="1"/>
    <xf numFmtId="37" fontId="3" fillId="2" borderId="0" xfId="1" applyNumberFormat="1" applyFont="1" applyFill="1" applyBorder="1" applyAlignment="1" applyProtection="1">
      <alignment horizontal="right"/>
    </xf>
    <xf numFmtId="0" fontId="19" fillId="2" borderId="2" xfId="0" applyFont="1" applyFill="1" applyBorder="1" applyAlignment="1">
      <alignment horizontal="right" vertical="top"/>
    </xf>
    <xf numFmtId="0" fontId="17" fillId="2" borderId="2" xfId="0" applyFont="1" applyFill="1" applyBorder="1"/>
    <xf numFmtId="170" fontId="3" fillId="2" borderId="2" xfId="1" applyNumberFormat="1" applyFont="1" applyFill="1" applyBorder="1" applyAlignment="1" applyProtection="1">
      <alignment horizontal="left"/>
    </xf>
    <xf numFmtId="0" fontId="13" fillId="2" borderId="2" xfId="0" applyFont="1" applyFill="1" applyBorder="1" applyAlignment="1">
      <alignment horizontal="centerContinuous" wrapText="1"/>
    </xf>
    <xf numFmtId="17" fontId="3" fillId="2" borderId="0" xfId="1" quotePrefix="1" applyNumberFormat="1" applyFont="1" applyFill="1" applyBorder="1" applyAlignment="1" applyProtection="1">
      <alignment horizontal="left" vertical="center"/>
    </xf>
    <xf numFmtId="17" fontId="3" fillId="2" borderId="0" xfId="1" quotePrefix="1" applyNumberFormat="1" applyFont="1" applyFill="1" applyBorder="1" applyAlignment="1" applyProtection="1">
      <alignment horizontal="left"/>
    </xf>
    <xf numFmtId="0" fontId="19" fillId="2" borderId="0" xfId="0" applyFont="1" applyFill="1" applyAlignment="1">
      <alignment horizontal="left" vertical="center"/>
    </xf>
    <xf numFmtId="179" fontId="3" fillId="2" borderId="0" xfId="1" applyNumberFormat="1" applyFont="1" applyFill="1" applyBorder="1" applyAlignment="1" applyProtection="1">
      <alignment horizontal="right"/>
    </xf>
    <xf numFmtId="0" fontId="3" fillId="2" borderId="2" xfId="0" applyFont="1" applyFill="1" applyBorder="1" applyAlignment="1">
      <alignment vertical="top"/>
    </xf>
  </cellXfs>
  <cellStyles count="5">
    <cellStyle name="Comma" xfId="1" builtinId="3"/>
    <cellStyle name="Comma 3" xfId="4" xr:uid="{BAA5ADB5-BB87-4398-98C0-2F2028E63429}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2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3.xml"/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4.xml"/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5.xml"/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6.xml"/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7.xml"/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8.xml"/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9.xml"/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0.xml"/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1.xml"/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2.xml"/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3.xml"/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4.xml"/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9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0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1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7428518518518522E-2"/>
          <c:y val="0.29240033675035904"/>
          <c:w val="0.89488740740740758"/>
          <c:h val="0.461742683108007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SiartData!$K$647</c:f>
              <c:strCache>
                <c:ptCount val="1"/>
                <c:pt idx="0">
                  <c:v>2018-19</c:v>
                </c:pt>
              </c:strCache>
            </c:strRef>
          </c:tx>
          <c:spPr>
            <a:solidFill>
              <a:srgbClr val="BBD8FF"/>
            </a:solidFill>
            <a:ln>
              <a:noFill/>
            </a:ln>
            <a:effectLst/>
          </c:spPr>
          <c:invertIfNegative val="0"/>
          <c:cat>
            <c:strRef>
              <c:f>SiartData!$J$648:$J$659</c:f>
              <c:strCache>
                <c:ptCount val="12"/>
                <c:pt idx="0">
                  <c:v>Ebr</c:v>
                </c:pt>
                <c:pt idx="1">
                  <c:v>Mai</c:v>
                </c:pt>
                <c:pt idx="2">
                  <c:v>Meh</c:v>
                </c:pt>
                <c:pt idx="3">
                  <c:v>Gor</c:v>
                </c:pt>
                <c:pt idx="4">
                  <c:v>Aws</c:v>
                </c:pt>
                <c:pt idx="5">
                  <c:v>Med</c:v>
                </c:pt>
                <c:pt idx="6">
                  <c:v>Hyd</c:v>
                </c:pt>
                <c:pt idx="7">
                  <c:v>Tac</c:v>
                </c:pt>
                <c:pt idx="8">
                  <c:v>Rha</c:v>
                </c:pt>
                <c:pt idx="9">
                  <c:v>Ion</c:v>
                </c:pt>
                <c:pt idx="10">
                  <c:v>Chw</c:v>
                </c:pt>
                <c:pt idx="11">
                  <c:v>Maw</c:v>
                </c:pt>
              </c:strCache>
            </c:strRef>
          </c:cat>
          <c:val>
            <c:numRef>
              <c:f>SiartData!$K$648:$K$659</c:f>
              <c:numCache>
                <c:formatCode>0.0</c:formatCode>
                <c:ptCount val="12"/>
                <c:pt idx="0">
                  <c:v>6.1</c:v>
                </c:pt>
                <c:pt idx="1">
                  <c:v>17</c:v>
                </c:pt>
                <c:pt idx="2">
                  <c:v>15.5</c:v>
                </c:pt>
                <c:pt idx="3">
                  <c:v>20.5</c:v>
                </c:pt>
                <c:pt idx="4">
                  <c:v>23.6</c:v>
                </c:pt>
                <c:pt idx="5">
                  <c:v>18.600000000000001</c:v>
                </c:pt>
                <c:pt idx="6">
                  <c:v>21.7</c:v>
                </c:pt>
                <c:pt idx="7">
                  <c:v>22</c:v>
                </c:pt>
                <c:pt idx="8">
                  <c:v>22.1</c:v>
                </c:pt>
                <c:pt idx="9">
                  <c:v>20.6</c:v>
                </c:pt>
                <c:pt idx="10">
                  <c:v>14.4</c:v>
                </c:pt>
                <c:pt idx="11">
                  <c:v>17.5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FD-42C7-87C4-072799910C55}"/>
            </c:ext>
          </c:extLst>
        </c:ser>
        <c:ser>
          <c:idx val="1"/>
          <c:order val="1"/>
          <c:tx>
            <c:strRef>
              <c:f>SiartData!$L$647</c:f>
              <c:strCache>
                <c:ptCount val="1"/>
                <c:pt idx="0">
                  <c:v>2019-20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SiartData!$J$648:$J$659</c:f>
              <c:strCache>
                <c:ptCount val="12"/>
                <c:pt idx="0">
                  <c:v>Ebr</c:v>
                </c:pt>
                <c:pt idx="1">
                  <c:v>Mai</c:v>
                </c:pt>
                <c:pt idx="2">
                  <c:v>Meh</c:v>
                </c:pt>
                <c:pt idx="3">
                  <c:v>Gor</c:v>
                </c:pt>
                <c:pt idx="4">
                  <c:v>Aws</c:v>
                </c:pt>
                <c:pt idx="5">
                  <c:v>Med</c:v>
                </c:pt>
                <c:pt idx="6">
                  <c:v>Hyd</c:v>
                </c:pt>
                <c:pt idx="7">
                  <c:v>Tac</c:v>
                </c:pt>
                <c:pt idx="8">
                  <c:v>Rha</c:v>
                </c:pt>
                <c:pt idx="9">
                  <c:v>Ion</c:v>
                </c:pt>
                <c:pt idx="10">
                  <c:v>Chw</c:v>
                </c:pt>
                <c:pt idx="11">
                  <c:v>Maw</c:v>
                </c:pt>
              </c:strCache>
            </c:strRef>
          </c:cat>
          <c:val>
            <c:numRef>
              <c:f>SiartData!$L$648:$L$659</c:f>
              <c:numCache>
                <c:formatCode>0.0</c:formatCode>
                <c:ptCount val="12"/>
                <c:pt idx="0">
                  <c:v>16.899999999999999</c:v>
                </c:pt>
                <c:pt idx="1">
                  <c:v>16</c:v>
                </c:pt>
                <c:pt idx="2">
                  <c:v>14.9</c:v>
                </c:pt>
                <c:pt idx="3">
                  <c:v>20.100000000000001</c:v>
                </c:pt>
                <c:pt idx="4">
                  <c:v>21.5</c:v>
                </c:pt>
                <c:pt idx="5">
                  <c:v>18.8</c:v>
                </c:pt>
                <c:pt idx="6">
                  <c:v>23.6</c:v>
                </c:pt>
                <c:pt idx="7">
                  <c:v>18</c:v>
                </c:pt>
                <c:pt idx="8">
                  <c:v>30.5</c:v>
                </c:pt>
                <c:pt idx="9">
                  <c:v>15</c:v>
                </c:pt>
                <c:pt idx="10">
                  <c:v>19.399999999999999</c:v>
                </c:pt>
                <c:pt idx="11">
                  <c:v>18.100000000000001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BFD-42C7-87C4-072799910C55}"/>
            </c:ext>
          </c:extLst>
        </c:ser>
        <c:ser>
          <c:idx val="2"/>
          <c:order val="2"/>
          <c:tx>
            <c:strRef>
              <c:f>SiartData!$M$647</c:f>
              <c:strCache>
                <c:ptCount val="1"/>
                <c:pt idx="0">
                  <c:v>2020-21</c:v>
                </c:pt>
              </c:strCache>
            </c:strRef>
          </c:tx>
          <c:spPr>
            <a:solidFill>
              <a:schemeClr val="accent4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SiartData!$J$648:$J$659</c:f>
              <c:strCache>
                <c:ptCount val="12"/>
                <c:pt idx="0">
                  <c:v>Ebr</c:v>
                </c:pt>
                <c:pt idx="1">
                  <c:v>Mai</c:v>
                </c:pt>
                <c:pt idx="2">
                  <c:v>Meh</c:v>
                </c:pt>
                <c:pt idx="3">
                  <c:v>Gor</c:v>
                </c:pt>
                <c:pt idx="4">
                  <c:v>Aws</c:v>
                </c:pt>
                <c:pt idx="5">
                  <c:v>Med</c:v>
                </c:pt>
                <c:pt idx="6">
                  <c:v>Hyd</c:v>
                </c:pt>
                <c:pt idx="7">
                  <c:v>Tac</c:v>
                </c:pt>
                <c:pt idx="8">
                  <c:v>Rha</c:v>
                </c:pt>
                <c:pt idx="9">
                  <c:v>Ion</c:v>
                </c:pt>
                <c:pt idx="10">
                  <c:v>Chw</c:v>
                </c:pt>
                <c:pt idx="11">
                  <c:v>Maw</c:v>
                </c:pt>
              </c:strCache>
            </c:strRef>
          </c:cat>
          <c:val>
            <c:numRef>
              <c:f>SiartData!$M$648:$M$659</c:f>
              <c:numCache>
                <c:formatCode>0.0</c:formatCode>
                <c:ptCount val="12"/>
                <c:pt idx="0">
                  <c:v>9.4</c:v>
                </c:pt>
                <c:pt idx="1">
                  <c:v>9.1</c:v>
                </c:pt>
                <c:pt idx="2">
                  <c:v>8.5</c:v>
                </c:pt>
                <c:pt idx="3">
                  <c:v>10.9</c:v>
                </c:pt>
                <c:pt idx="4">
                  <c:v>12.1</c:v>
                </c:pt>
                <c:pt idx="5">
                  <c:v>14.5</c:v>
                </c:pt>
                <c:pt idx="6">
                  <c:v>17.600000000000001</c:v>
                </c:pt>
                <c:pt idx="7">
                  <c:v>23</c:v>
                </c:pt>
                <c:pt idx="8">
                  <c:v>29.6</c:v>
                </c:pt>
                <c:pt idx="9">
                  <c:v>15.5</c:v>
                </c:pt>
                <c:pt idx="10">
                  <c:v>21</c:v>
                </c:pt>
                <c:pt idx="11">
                  <c:v>30.6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BFD-42C7-87C4-072799910C55}"/>
            </c:ext>
          </c:extLst>
        </c:ser>
        <c:ser>
          <c:idx val="3"/>
          <c:order val="3"/>
          <c:tx>
            <c:strRef>
              <c:f>SiartData!$N$647</c:f>
              <c:strCache>
                <c:ptCount val="1"/>
                <c:pt idx="0">
                  <c:v>2020-22</c:v>
                </c:pt>
              </c:strCache>
            </c:strRef>
          </c:tx>
          <c:spPr>
            <a:solidFill>
              <a:srgbClr val="272262"/>
            </a:solidFill>
            <a:ln>
              <a:noFill/>
            </a:ln>
            <a:effectLst/>
          </c:spPr>
          <c:invertIfNegative val="0"/>
          <c:val>
            <c:numRef>
              <c:f>SiartData!$N$648:$N$650</c:f>
              <c:numCache>
                <c:formatCode>0.0</c:formatCode>
                <c:ptCount val="3"/>
                <c:pt idx="0">
                  <c:v>41</c:v>
                </c:pt>
                <c:pt idx="1">
                  <c:v>22.4</c:v>
                </c:pt>
                <c:pt idx="2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BFD-42C7-87C4-072799910C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770958368"/>
        <c:axId val="770964272"/>
      </c:barChart>
      <c:valAx>
        <c:axId val="770964272"/>
        <c:scaling>
          <c:orientation val="minMax"/>
          <c:max val="45"/>
          <c:min val="0"/>
        </c:scaling>
        <c:delete val="0"/>
        <c:axPos val="l"/>
        <c:majorGridlines>
          <c:spPr>
            <a:ln w="9525" cap="flat" cmpd="sng" algn="ctr">
              <a:solidFill>
                <a:srgbClr val="B2B2B2"/>
              </a:solidFill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70958368"/>
        <c:crosses val="autoZero"/>
        <c:crossBetween val="between"/>
      </c:valAx>
      <c:catAx>
        <c:axId val="770958368"/>
        <c:scaling>
          <c:orientation val="minMax"/>
        </c:scaling>
        <c:delete val="0"/>
        <c:axPos val="b"/>
        <c:title>
          <c:tx>
            <c:strRef>
              <c:f>SiartData!$K$644</c:f>
              <c:strCache>
                <c:ptCount val="1"/>
                <c:pt idx="0">
                  <c:v>Mis</c:v>
                </c:pt>
              </c:strCache>
            </c:strRef>
          </c:tx>
          <c:layout>
            <c:manualLayout>
              <c:xMode val="edge"/>
              <c:yMode val="edge"/>
              <c:x val="0.49474937851127443"/>
              <c:y val="0.8212579810502410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B2B2B2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709642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3962958805302087"/>
          <c:y val="0.1533979518793917"/>
          <c:w val="0.57648219125358824"/>
          <c:h val="9.9730715478746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2857037975148217E-2"/>
          <c:y val="0.29270276896858033"/>
          <c:w val="0.90598792283831642"/>
          <c:h val="0.36752822471162183"/>
        </c:manualLayout>
      </c:layout>
      <c:lineChart>
        <c:grouping val="standard"/>
        <c:varyColors val="0"/>
        <c:ser>
          <c:idx val="0"/>
          <c:order val="0"/>
          <c:tx>
            <c:strRef>
              <c:f>SiartData!$L$374</c:f>
              <c:strCache>
                <c:ptCount val="1"/>
                <c:pt idx="0">
                  <c:v>Hyd at a gan gynnwys £180,000</c:v>
                </c:pt>
              </c:strCache>
            </c:strRef>
          </c:tx>
          <c:spPr>
            <a:ln w="28575" cap="rnd">
              <a:solidFill>
                <a:schemeClr val="accent5">
                  <a:lumMod val="20000"/>
                  <a:lumOff val="80000"/>
                </a:schemeClr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multiLvlStrRef>
              <c:f>SiartData!$J$375:$K$387</c:f>
              <c:multiLvlStrCache>
                <c:ptCount val="13"/>
                <c:lvl>
                  <c:pt idx="0">
                    <c:v>Ch 1 (r) </c:v>
                  </c:pt>
                  <c:pt idx="1">
                    <c:v>Ch 2 (r) </c:v>
                  </c:pt>
                  <c:pt idx="2">
                    <c:v>Ch 3 (r) </c:v>
                  </c:pt>
                  <c:pt idx="3">
                    <c:v>Ch 4 (r) </c:v>
                  </c:pt>
                  <c:pt idx="4">
                    <c:v>Ch 1 (r) </c:v>
                  </c:pt>
                  <c:pt idx="5">
                    <c:v>Ch 2 (r) </c:v>
                  </c:pt>
                  <c:pt idx="6">
                    <c:v>Ch 3 (r) </c:v>
                  </c:pt>
                  <c:pt idx="7">
                    <c:v>Ch 4 (r) </c:v>
                  </c:pt>
                  <c:pt idx="8">
                    <c:v>Ch 1 (r) </c:v>
                  </c:pt>
                  <c:pt idx="9">
                    <c:v>Ch 2 (r) </c:v>
                  </c:pt>
                  <c:pt idx="10">
                    <c:v>Ch 3 (r) </c:v>
                  </c:pt>
                  <c:pt idx="11">
                    <c:v>Ch 4 (r) </c:v>
                  </c:pt>
                  <c:pt idx="12">
                    <c:v>Ch 1 (p)</c:v>
                  </c:pt>
                </c:lvl>
                <c:lvl>
                  <c:pt idx="0">
                    <c:v>2018-19</c:v>
                  </c:pt>
                  <c:pt idx="4">
                    <c:v>2019-20</c:v>
                  </c:pt>
                  <c:pt idx="8">
                    <c:v>2020-21</c:v>
                  </c:pt>
                  <c:pt idx="12">
                    <c:v>21-22</c:v>
                  </c:pt>
                </c:lvl>
              </c:multiLvlStrCache>
            </c:multiLvlStrRef>
          </c:cat>
          <c:val>
            <c:numRef>
              <c:f>SiartData!$L$375:$L$387</c:f>
              <c:numCache>
                <c:formatCode>#,##0.0</c:formatCode>
                <c:ptCount val="13"/>
                <c:pt idx="0">
                  <c:v>7</c:v>
                </c:pt>
                <c:pt idx="1">
                  <c:v>6.9</c:v>
                </c:pt>
                <c:pt idx="2">
                  <c:v>7.3</c:v>
                </c:pt>
                <c:pt idx="3">
                  <c:v>6.2</c:v>
                </c:pt>
                <c:pt idx="4">
                  <c:v>6.7</c:v>
                </c:pt>
                <c:pt idx="5">
                  <c:v>7.3</c:v>
                </c:pt>
                <c:pt idx="6">
                  <c:v>7.2</c:v>
                </c:pt>
                <c:pt idx="7">
                  <c:v>6.5</c:v>
                </c:pt>
                <c:pt idx="8">
                  <c:v>3</c:v>
                </c:pt>
                <c:pt idx="9">
                  <c:v>5.2</c:v>
                </c:pt>
                <c:pt idx="10">
                  <c:v>8</c:v>
                </c:pt>
                <c:pt idx="11">
                  <c:v>9.8000000000000007</c:v>
                </c:pt>
                <c:pt idx="12">
                  <c:v>11.1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231-4F17-8AD2-A13177A5815B}"/>
            </c:ext>
          </c:extLst>
        </c:ser>
        <c:ser>
          <c:idx val="1"/>
          <c:order val="1"/>
          <c:tx>
            <c:strRef>
              <c:f>SiartData!$M$374</c:f>
              <c:strCache>
                <c:ptCount val="1"/>
                <c:pt idx="0">
                  <c:v>£180,001 - £250,000</c:v>
                </c:pt>
              </c:strCache>
            </c:strRef>
          </c:tx>
          <c:spPr>
            <a:ln w="28575" cap="rnd">
              <a:solidFill>
                <a:schemeClr val="accent5">
                  <a:lumMod val="40000"/>
                  <a:lumOff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multiLvlStrRef>
              <c:f>SiartData!$J$375:$K$387</c:f>
              <c:multiLvlStrCache>
                <c:ptCount val="13"/>
                <c:lvl>
                  <c:pt idx="0">
                    <c:v>Ch 1 (r) </c:v>
                  </c:pt>
                  <c:pt idx="1">
                    <c:v>Ch 2 (r) </c:v>
                  </c:pt>
                  <c:pt idx="2">
                    <c:v>Ch 3 (r) </c:v>
                  </c:pt>
                  <c:pt idx="3">
                    <c:v>Ch 4 (r) </c:v>
                  </c:pt>
                  <c:pt idx="4">
                    <c:v>Ch 1 (r) </c:v>
                  </c:pt>
                  <c:pt idx="5">
                    <c:v>Ch 2 (r) </c:v>
                  </c:pt>
                  <c:pt idx="6">
                    <c:v>Ch 3 (r) </c:v>
                  </c:pt>
                  <c:pt idx="7">
                    <c:v>Ch 4 (r) </c:v>
                  </c:pt>
                  <c:pt idx="8">
                    <c:v>Ch 1 (r) </c:v>
                  </c:pt>
                  <c:pt idx="9">
                    <c:v>Ch 2 (r) </c:v>
                  </c:pt>
                  <c:pt idx="10">
                    <c:v>Ch 3 (r) </c:v>
                  </c:pt>
                  <c:pt idx="11">
                    <c:v>Ch 4 (r) </c:v>
                  </c:pt>
                  <c:pt idx="12">
                    <c:v>Ch 1 (p)</c:v>
                  </c:pt>
                </c:lvl>
                <c:lvl>
                  <c:pt idx="0">
                    <c:v>2018-19</c:v>
                  </c:pt>
                  <c:pt idx="4">
                    <c:v>2019-20</c:v>
                  </c:pt>
                  <c:pt idx="8">
                    <c:v>2020-21</c:v>
                  </c:pt>
                  <c:pt idx="12">
                    <c:v>21-22</c:v>
                  </c:pt>
                </c:lvl>
              </c:multiLvlStrCache>
            </c:multiLvlStrRef>
          </c:cat>
          <c:val>
            <c:numRef>
              <c:f>SiartData!$M$375:$M$387</c:f>
              <c:numCache>
                <c:formatCode>#,##0.0</c:formatCode>
                <c:ptCount val="13"/>
                <c:pt idx="0">
                  <c:v>4.9000000000000004</c:v>
                </c:pt>
                <c:pt idx="1">
                  <c:v>5.8</c:v>
                </c:pt>
                <c:pt idx="2">
                  <c:v>6</c:v>
                </c:pt>
                <c:pt idx="3">
                  <c:v>4.4000000000000004</c:v>
                </c:pt>
                <c:pt idx="4">
                  <c:v>5.0999999999999996</c:v>
                </c:pt>
                <c:pt idx="5">
                  <c:v>6.3</c:v>
                </c:pt>
                <c:pt idx="6">
                  <c:v>6.4</c:v>
                </c:pt>
                <c:pt idx="7">
                  <c:v>5</c:v>
                </c:pt>
                <c:pt idx="8">
                  <c:v>2.6</c:v>
                </c:pt>
                <c:pt idx="9">
                  <c:v>2.7</c:v>
                </c:pt>
                <c:pt idx="10">
                  <c:v>3.9</c:v>
                </c:pt>
                <c:pt idx="11">
                  <c:v>4.8</c:v>
                </c:pt>
                <c:pt idx="12">
                  <c:v>5.8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231-4F17-8AD2-A13177A5815B}"/>
            </c:ext>
          </c:extLst>
        </c:ser>
        <c:ser>
          <c:idx val="2"/>
          <c:order val="2"/>
          <c:tx>
            <c:strRef>
              <c:f>SiartData!$N$374</c:f>
              <c:strCache>
                <c:ptCount val="1"/>
                <c:pt idx="0">
                  <c:v>£250,001 - 400,000</c:v>
                </c:pt>
              </c:strCache>
            </c:strRef>
          </c:tx>
          <c:spPr>
            <a:ln w="28575" cap="rnd">
              <a:solidFill>
                <a:schemeClr val="accent4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multiLvlStrRef>
              <c:f>SiartData!$J$375:$K$387</c:f>
              <c:multiLvlStrCache>
                <c:ptCount val="13"/>
                <c:lvl>
                  <c:pt idx="0">
                    <c:v>Ch 1 (r) </c:v>
                  </c:pt>
                  <c:pt idx="1">
                    <c:v>Ch 2 (r) </c:v>
                  </c:pt>
                  <c:pt idx="2">
                    <c:v>Ch 3 (r) </c:v>
                  </c:pt>
                  <c:pt idx="3">
                    <c:v>Ch 4 (r) </c:v>
                  </c:pt>
                  <c:pt idx="4">
                    <c:v>Ch 1 (r) </c:v>
                  </c:pt>
                  <c:pt idx="5">
                    <c:v>Ch 2 (r) </c:v>
                  </c:pt>
                  <c:pt idx="6">
                    <c:v>Ch 3 (r) </c:v>
                  </c:pt>
                  <c:pt idx="7">
                    <c:v>Ch 4 (r) </c:v>
                  </c:pt>
                  <c:pt idx="8">
                    <c:v>Ch 1 (r) </c:v>
                  </c:pt>
                  <c:pt idx="9">
                    <c:v>Ch 2 (r) </c:v>
                  </c:pt>
                  <c:pt idx="10">
                    <c:v>Ch 3 (r) </c:v>
                  </c:pt>
                  <c:pt idx="11">
                    <c:v>Ch 4 (r) </c:v>
                  </c:pt>
                  <c:pt idx="12">
                    <c:v>Ch 1 (p)</c:v>
                  </c:pt>
                </c:lvl>
                <c:lvl>
                  <c:pt idx="0">
                    <c:v>2018-19</c:v>
                  </c:pt>
                  <c:pt idx="4">
                    <c:v>2019-20</c:v>
                  </c:pt>
                  <c:pt idx="8">
                    <c:v>2020-21</c:v>
                  </c:pt>
                  <c:pt idx="12">
                    <c:v>21-22</c:v>
                  </c:pt>
                </c:lvl>
              </c:multiLvlStrCache>
            </c:multiLvlStrRef>
          </c:cat>
          <c:val>
            <c:numRef>
              <c:f>SiartData!$N$375:$N$387</c:f>
              <c:numCache>
                <c:formatCode>#,##0.0</c:formatCode>
                <c:ptCount val="13"/>
                <c:pt idx="0">
                  <c:v>10.8</c:v>
                </c:pt>
                <c:pt idx="1">
                  <c:v>14.2</c:v>
                </c:pt>
                <c:pt idx="2">
                  <c:v>15.1</c:v>
                </c:pt>
                <c:pt idx="3">
                  <c:v>10.6</c:v>
                </c:pt>
                <c:pt idx="4">
                  <c:v>12.5</c:v>
                </c:pt>
                <c:pt idx="5">
                  <c:v>14.5</c:v>
                </c:pt>
                <c:pt idx="6">
                  <c:v>15.8</c:v>
                </c:pt>
                <c:pt idx="7">
                  <c:v>11.5</c:v>
                </c:pt>
                <c:pt idx="8">
                  <c:v>5.2</c:v>
                </c:pt>
                <c:pt idx="9">
                  <c:v>8.3000000000000007</c:v>
                </c:pt>
                <c:pt idx="10">
                  <c:v>15.8</c:v>
                </c:pt>
                <c:pt idx="11">
                  <c:v>15.4</c:v>
                </c:pt>
                <c:pt idx="12">
                  <c:v>20.2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231-4F17-8AD2-A13177A5815B}"/>
            </c:ext>
          </c:extLst>
        </c:ser>
        <c:ser>
          <c:idx val="3"/>
          <c:order val="3"/>
          <c:tx>
            <c:strRef>
              <c:f>SiartData!$O$374</c:f>
              <c:strCache>
                <c:ptCount val="1"/>
                <c:pt idx="0">
                  <c:v>Dros £400,000</c:v>
                </c:pt>
              </c:strCache>
            </c:strRef>
          </c:tx>
          <c:spPr>
            <a:ln w="28575" cap="rnd">
              <a:solidFill>
                <a:srgbClr val="272262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multiLvlStrRef>
              <c:f>SiartData!$J$375:$K$387</c:f>
              <c:multiLvlStrCache>
                <c:ptCount val="13"/>
                <c:lvl>
                  <c:pt idx="0">
                    <c:v>Ch 1 (r) </c:v>
                  </c:pt>
                  <c:pt idx="1">
                    <c:v>Ch 2 (r) </c:v>
                  </c:pt>
                  <c:pt idx="2">
                    <c:v>Ch 3 (r) </c:v>
                  </c:pt>
                  <c:pt idx="3">
                    <c:v>Ch 4 (r) </c:v>
                  </c:pt>
                  <c:pt idx="4">
                    <c:v>Ch 1 (r) </c:v>
                  </c:pt>
                  <c:pt idx="5">
                    <c:v>Ch 2 (r) </c:v>
                  </c:pt>
                  <c:pt idx="6">
                    <c:v>Ch 3 (r) </c:v>
                  </c:pt>
                  <c:pt idx="7">
                    <c:v>Ch 4 (r) </c:v>
                  </c:pt>
                  <c:pt idx="8">
                    <c:v>Ch 1 (r) </c:v>
                  </c:pt>
                  <c:pt idx="9">
                    <c:v>Ch 2 (r) </c:v>
                  </c:pt>
                  <c:pt idx="10">
                    <c:v>Ch 3 (r) </c:v>
                  </c:pt>
                  <c:pt idx="11">
                    <c:v>Ch 4 (r) </c:v>
                  </c:pt>
                  <c:pt idx="12">
                    <c:v>Ch 1 (p)</c:v>
                  </c:pt>
                </c:lvl>
                <c:lvl>
                  <c:pt idx="0">
                    <c:v>2018-19</c:v>
                  </c:pt>
                  <c:pt idx="4">
                    <c:v>2019-20</c:v>
                  </c:pt>
                  <c:pt idx="8">
                    <c:v>2020-21</c:v>
                  </c:pt>
                  <c:pt idx="12">
                    <c:v>21-22</c:v>
                  </c:pt>
                </c:lvl>
              </c:multiLvlStrCache>
            </c:multiLvlStrRef>
          </c:cat>
          <c:val>
            <c:numRef>
              <c:f>SiartData!$O$375:$O$387</c:f>
              <c:numCache>
                <c:formatCode>#,##0.0</c:formatCode>
                <c:ptCount val="13"/>
                <c:pt idx="0">
                  <c:v>8.8000000000000007</c:v>
                </c:pt>
                <c:pt idx="1">
                  <c:v>14</c:v>
                </c:pt>
                <c:pt idx="2">
                  <c:v>15.2</c:v>
                </c:pt>
                <c:pt idx="3">
                  <c:v>9.5</c:v>
                </c:pt>
                <c:pt idx="4">
                  <c:v>10.4</c:v>
                </c:pt>
                <c:pt idx="5">
                  <c:v>15.2</c:v>
                </c:pt>
                <c:pt idx="6">
                  <c:v>15.3</c:v>
                </c:pt>
                <c:pt idx="7">
                  <c:v>13.1</c:v>
                </c:pt>
                <c:pt idx="8">
                  <c:v>6.4</c:v>
                </c:pt>
                <c:pt idx="9">
                  <c:v>12</c:v>
                </c:pt>
                <c:pt idx="10">
                  <c:v>25.2</c:v>
                </c:pt>
                <c:pt idx="11">
                  <c:v>28.1</c:v>
                </c:pt>
                <c:pt idx="12">
                  <c:v>32.799999999999997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231-4F17-8AD2-A13177A5815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770958368"/>
        <c:axId val="770964272"/>
      </c:lineChart>
      <c:valAx>
        <c:axId val="77096427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rgbClr val="B2B2B2"/>
              </a:solidFill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70958368"/>
        <c:crosses val="autoZero"/>
        <c:crossBetween val="between"/>
        <c:majorUnit val="5"/>
      </c:valAx>
      <c:catAx>
        <c:axId val="770958368"/>
        <c:scaling>
          <c:orientation val="minMax"/>
        </c:scaling>
        <c:delete val="0"/>
        <c:axPos val="b"/>
        <c:title>
          <c:tx>
            <c:strRef>
              <c:f>SiartData!$K$372</c:f>
              <c:strCache>
                <c:ptCount val="1"/>
                <c:pt idx="0">
                  <c:v>Chwarter y daeth y trafodiad i rym</c:v>
                </c:pt>
              </c:strCache>
            </c:strRef>
          </c:tx>
          <c:layout>
            <c:manualLayout>
              <c:xMode val="edge"/>
              <c:yMode val="edge"/>
              <c:x val="0.41101297652478752"/>
              <c:y val="0.7801924370132264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B2B2B2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709642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52058715562652558"/>
          <c:y val="0.10503183764988222"/>
          <c:w val="0.44744294428570391"/>
          <c:h val="0.1743095665874843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090257320060306"/>
          <c:y val="0.31910693313460481"/>
          <c:w val="0.86742815006260521"/>
          <c:h val="0.39965780714085247"/>
        </c:manualLayout>
      </c:layout>
      <c:lineChart>
        <c:grouping val="standard"/>
        <c:varyColors val="0"/>
        <c:ser>
          <c:idx val="0"/>
          <c:order val="0"/>
          <c:tx>
            <c:strRef>
              <c:f>SiartData!$L$343</c:f>
              <c:strCache>
                <c:ptCount val="1"/>
                <c:pt idx="0">
                  <c:v>Hyd at a gan gynnwys £180,000</c:v>
                </c:pt>
              </c:strCache>
            </c:strRef>
          </c:tx>
          <c:spPr>
            <a:ln w="28575" cap="rnd">
              <a:solidFill>
                <a:schemeClr val="accent5">
                  <a:lumMod val="20000"/>
                  <a:lumOff val="80000"/>
                </a:schemeClr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multiLvlStrRef>
              <c:f>SiartData!$J$344:$K$356</c:f>
              <c:multiLvlStrCache>
                <c:ptCount val="13"/>
                <c:lvl>
                  <c:pt idx="0">
                    <c:v>Ch 1</c:v>
                  </c:pt>
                  <c:pt idx="1">
                    <c:v>Ch 2</c:v>
                  </c:pt>
                  <c:pt idx="2">
                    <c:v>Ch 3</c:v>
                  </c:pt>
                  <c:pt idx="3">
                    <c:v>Ch 4</c:v>
                  </c:pt>
                  <c:pt idx="4">
                    <c:v>Ch 1</c:v>
                  </c:pt>
                  <c:pt idx="5">
                    <c:v>Ch 2</c:v>
                  </c:pt>
                  <c:pt idx="6">
                    <c:v>Ch 3</c:v>
                  </c:pt>
                  <c:pt idx="7">
                    <c:v>Ch 4</c:v>
                  </c:pt>
                  <c:pt idx="8">
                    <c:v>Ch 1</c:v>
                  </c:pt>
                  <c:pt idx="9">
                    <c:v>Ch 2</c:v>
                  </c:pt>
                  <c:pt idx="10">
                    <c:v>Ch 3</c:v>
                  </c:pt>
                  <c:pt idx="11">
                    <c:v>Ch 4 (r) </c:v>
                  </c:pt>
                  <c:pt idx="12">
                    <c:v>Ch 1 (p)</c:v>
                  </c:pt>
                </c:lvl>
                <c:lvl>
                  <c:pt idx="0">
                    <c:v>2018-19</c:v>
                  </c:pt>
                  <c:pt idx="4">
                    <c:v>2019-20</c:v>
                  </c:pt>
                  <c:pt idx="8">
                    <c:v>2020-21</c:v>
                  </c:pt>
                  <c:pt idx="12">
                    <c:v>21-22</c:v>
                  </c:pt>
                </c:lvl>
              </c:multiLvlStrCache>
            </c:multiLvlStrRef>
          </c:cat>
          <c:val>
            <c:numRef>
              <c:f>SiartData!$L$344:$L$356</c:f>
              <c:numCache>
                <c:formatCode>#,##0</c:formatCode>
                <c:ptCount val="13"/>
                <c:pt idx="0">
                  <c:v>8750</c:v>
                </c:pt>
                <c:pt idx="1">
                  <c:v>9210</c:v>
                </c:pt>
                <c:pt idx="2">
                  <c:v>9860</c:v>
                </c:pt>
                <c:pt idx="3">
                  <c:v>7790</c:v>
                </c:pt>
                <c:pt idx="4">
                  <c:v>8350</c:v>
                </c:pt>
                <c:pt idx="5">
                  <c:v>9170</c:v>
                </c:pt>
                <c:pt idx="6">
                  <c:v>9080</c:v>
                </c:pt>
                <c:pt idx="7">
                  <c:v>7440</c:v>
                </c:pt>
                <c:pt idx="8">
                  <c:v>4030</c:v>
                </c:pt>
                <c:pt idx="9">
                  <c:v>5780</c:v>
                </c:pt>
                <c:pt idx="10">
                  <c:v>8870</c:v>
                </c:pt>
                <c:pt idx="11">
                  <c:v>7760</c:v>
                </c:pt>
                <c:pt idx="12">
                  <c:v>8510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45E-47DC-8703-603765A5ED72}"/>
            </c:ext>
          </c:extLst>
        </c:ser>
        <c:ser>
          <c:idx val="1"/>
          <c:order val="1"/>
          <c:tx>
            <c:strRef>
              <c:f>SiartData!$M$343</c:f>
              <c:strCache>
                <c:ptCount val="1"/>
                <c:pt idx="0">
                  <c:v>£180,001 - £250,000</c:v>
                </c:pt>
              </c:strCache>
            </c:strRef>
          </c:tx>
          <c:spPr>
            <a:ln w="28575" cap="rnd">
              <a:solidFill>
                <a:schemeClr val="accent5">
                  <a:lumMod val="40000"/>
                  <a:lumOff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multiLvlStrRef>
              <c:f>SiartData!$J$344:$K$356</c:f>
              <c:multiLvlStrCache>
                <c:ptCount val="13"/>
                <c:lvl>
                  <c:pt idx="0">
                    <c:v>Ch 1</c:v>
                  </c:pt>
                  <c:pt idx="1">
                    <c:v>Ch 2</c:v>
                  </c:pt>
                  <c:pt idx="2">
                    <c:v>Ch 3</c:v>
                  </c:pt>
                  <c:pt idx="3">
                    <c:v>Ch 4</c:v>
                  </c:pt>
                  <c:pt idx="4">
                    <c:v>Ch 1</c:v>
                  </c:pt>
                  <c:pt idx="5">
                    <c:v>Ch 2</c:v>
                  </c:pt>
                  <c:pt idx="6">
                    <c:v>Ch 3</c:v>
                  </c:pt>
                  <c:pt idx="7">
                    <c:v>Ch 4</c:v>
                  </c:pt>
                  <c:pt idx="8">
                    <c:v>Ch 1</c:v>
                  </c:pt>
                  <c:pt idx="9">
                    <c:v>Ch 2</c:v>
                  </c:pt>
                  <c:pt idx="10">
                    <c:v>Ch 3</c:v>
                  </c:pt>
                  <c:pt idx="11">
                    <c:v>Ch 4 (r) </c:v>
                  </c:pt>
                  <c:pt idx="12">
                    <c:v>Ch 1 (p)</c:v>
                  </c:pt>
                </c:lvl>
                <c:lvl>
                  <c:pt idx="0">
                    <c:v>2018-19</c:v>
                  </c:pt>
                  <c:pt idx="4">
                    <c:v>2019-20</c:v>
                  </c:pt>
                  <c:pt idx="8">
                    <c:v>2020-21</c:v>
                  </c:pt>
                  <c:pt idx="12">
                    <c:v>21-22</c:v>
                  </c:pt>
                </c:lvl>
              </c:multiLvlStrCache>
            </c:multiLvlStrRef>
          </c:cat>
          <c:val>
            <c:numRef>
              <c:f>SiartData!$M$344:$M$356</c:f>
              <c:numCache>
                <c:formatCode>#,##0</c:formatCode>
                <c:ptCount val="13"/>
                <c:pt idx="0">
                  <c:v>2370</c:v>
                </c:pt>
                <c:pt idx="1">
                  <c:v>2800</c:v>
                </c:pt>
                <c:pt idx="2">
                  <c:v>2960</c:v>
                </c:pt>
                <c:pt idx="3">
                  <c:v>2050</c:v>
                </c:pt>
                <c:pt idx="4">
                  <c:v>2440</c:v>
                </c:pt>
                <c:pt idx="5">
                  <c:v>2900</c:v>
                </c:pt>
                <c:pt idx="6">
                  <c:v>2990</c:v>
                </c:pt>
                <c:pt idx="7">
                  <c:v>2170</c:v>
                </c:pt>
                <c:pt idx="8">
                  <c:v>1210</c:v>
                </c:pt>
                <c:pt idx="9">
                  <c:v>1970</c:v>
                </c:pt>
                <c:pt idx="10">
                  <c:v>3530</c:v>
                </c:pt>
                <c:pt idx="11">
                  <c:v>3050</c:v>
                </c:pt>
                <c:pt idx="12">
                  <c:v>3840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45E-47DC-8703-603765A5ED72}"/>
            </c:ext>
          </c:extLst>
        </c:ser>
        <c:ser>
          <c:idx val="2"/>
          <c:order val="2"/>
          <c:tx>
            <c:strRef>
              <c:f>SiartData!$N$343</c:f>
              <c:strCache>
                <c:ptCount val="1"/>
                <c:pt idx="0">
                  <c:v>£250,001 - 400,000</c:v>
                </c:pt>
              </c:strCache>
            </c:strRef>
          </c:tx>
          <c:spPr>
            <a:ln w="28575" cap="rnd">
              <a:solidFill>
                <a:schemeClr val="accent4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multiLvlStrRef>
              <c:f>SiartData!$J$344:$K$356</c:f>
              <c:multiLvlStrCache>
                <c:ptCount val="13"/>
                <c:lvl>
                  <c:pt idx="0">
                    <c:v>Ch 1</c:v>
                  </c:pt>
                  <c:pt idx="1">
                    <c:v>Ch 2</c:v>
                  </c:pt>
                  <c:pt idx="2">
                    <c:v>Ch 3</c:v>
                  </c:pt>
                  <c:pt idx="3">
                    <c:v>Ch 4</c:v>
                  </c:pt>
                  <c:pt idx="4">
                    <c:v>Ch 1</c:v>
                  </c:pt>
                  <c:pt idx="5">
                    <c:v>Ch 2</c:v>
                  </c:pt>
                  <c:pt idx="6">
                    <c:v>Ch 3</c:v>
                  </c:pt>
                  <c:pt idx="7">
                    <c:v>Ch 4</c:v>
                  </c:pt>
                  <c:pt idx="8">
                    <c:v>Ch 1</c:v>
                  </c:pt>
                  <c:pt idx="9">
                    <c:v>Ch 2</c:v>
                  </c:pt>
                  <c:pt idx="10">
                    <c:v>Ch 3</c:v>
                  </c:pt>
                  <c:pt idx="11">
                    <c:v>Ch 4 (r) </c:v>
                  </c:pt>
                  <c:pt idx="12">
                    <c:v>Ch 1 (p)</c:v>
                  </c:pt>
                </c:lvl>
                <c:lvl>
                  <c:pt idx="0">
                    <c:v>2018-19</c:v>
                  </c:pt>
                  <c:pt idx="4">
                    <c:v>2019-20</c:v>
                  </c:pt>
                  <c:pt idx="8">
                    <c:v>2020-21</c:v>
                  </c:pt>
                  <c:pt idx="12">
                    <c:v>21-22</c:v>
                  </c:pt>
                </c:lvl>
              </c:multiLvlStrCache>
            </c:multiLvlStrRef>
          </c:cat>
          <c:val>
            <c:numRef>
              <c:f>SiartData!$N$344:$N$356</c:f>
              <c:numCache>
                <c:formatCode>#,##0</c:formatCode>
                <c:ptCount val="13"/>
                <c:pt idx="0">
                  <c:v>1680</c:v>
                </c:pt>
                <c:pt idx="1">
                  <c:v>2170</c:v>
                </c:pt>
                <c:pt idx="2">
                  <c:v>2280</c:v>
                </c:pt>
                <c:pt idx="3">
                  <c:v>1570</c:v>
                </c:pt>
                <c:pt idx="4">
                  <c:v>1950</c:v>
                </c:pt>
                <c:pt idx="5">
                  <c:v>2190</c:v>
                </c:pt>
                <c:pt idx="6">
                  <c:v>2430</c:v>
                </c:pt>
                <c:pt idx="7">
                  <c:v>1720</c:v>
                </c:pt>
                <c:pt idx="8">
                  <c:v>790</c:v>
                </c:pt>
                <c:pt idx="9">
                  <c:v>1680</c:v>
                </c:pt>
                <c:pt idx="10">
                  <c:v>3280</c:v>
                </c:pt>
                <c:pt idx="11">
                  <c:v>3080</c:v>
                </c:pt>
                <c:pt idx="12">
                  <c:v>4020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45E-47DC-8703-603765A5ED72}"/>
            </c:ext>
          </c:extLst>
        </c:ser>
        <c:ser>
          <c:idx val="3"/>
          <c:order val="3"/>
          <c:tx>
            <c:strRef>
              <c:f>SiartData!$O$343</c:f>
              <c:strCache>
                <c:ptCount val="1"/>
                <c:pt idx="0">
                  <c:v>Dros £400,000</c:v>
                </c:pt>
              </c:strCache>
            </c:strRef>
          </c:tx>
          <c:spPr>
            <a:ln w="28575" cap="rnd">
              <a:solidFill>
                <a:srgbClr val="272262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multiLvlStrRef>
              <c:f>SiartData!$J$344:$K$356</c:f>
              <c:multiLvlStrCache>
                <c:ptCount val="13"/>
                <c:lvl>
                  <c:pt idx="0">
                    <c:v>Ch 1</c:v>
                  </c:pt>
                  <c:pt idx="1">
                    <c:v>Ch 2</c:v>
                  </c:pt>
                  <c:pt idx="2">
                    <c:v>Ch 3</c:v>
                  </c:pt>
                  <c:pt idx="3">
                    <c:v>Ch 4</c:v>
                  </c:pt>
                  <c:pt idx="4">
                    <c:v>Ch 1</c:v>
                  </c:pt>
                  <c:pt idx="5">
                    <c:v>Ch 2</c:v>
                  </c:pt>
                  <c:pt idx="6">
                    <c:v>Ch 3</c:v>
                  </c:pt>
                  <c:pt idx="7">
                    <c:v>Ch 4</c:v>
                  </c:pt>
                  <c:pt idx="8">
                    <c:v>Ch 1</c:v>
                  </c:pt>
                  <c:pt idx="9">
                    <c:v>Ch 2</c:v>
                  </c:pt>
                  <c:pt idx="10">
                    <c:v>Ch 3</c:v>
                  </c:pt>
                  <c:pt idx="11">
                    <c:v>Ch 4 (r) </c:v>
                  </c:pt>
                  <c:pt idx="12">
                    <c:v>Ch 1 (p)</c:v>
                  </c:pt>
                </c:lvl>
                <c:lvl>
                  <c:pt idx="0">
                    <c:v>2018-19</c:v>
                  </c:pt>
                  <c:pt idx="4">
                    <c:v>2019-20</c:v>
                  </c:pt>
                  <c:pt idx="8">
                    <c:v>2020-21</c:v>
                  </c:pt>
                  <c:pt idx="12">
                    <c:v>21-22</c:v>
                  </c:pt>
                </c:lvl>
              </c:multiLvlStrCache>
            </c:multiLvlStrRef>
          </c:cat>
          <c:val>
            <c:numRef>
              <c:f>SiartData!$O$344:$O$356</c:f>
              <c:numCache>
                <c:formatCode>#,##0</c:formatCode>
                <c:ptCount val="13"/>
                <c:pt idx="0">
                  <c:v>450</c:v>
                </c:pt>
                <c:pt idx="1">
                  <c:v>680</c:v>
                </c:pt>
                <c:pt idx="2">
                  <c:v>680</c:v>
                </c:pt>
                <c:pt idx="3">
                  <c:v>460</c:v>
                </c:pt>
                <c:pt idx="4">
                  <c:v>500</c:v>
                </c:pt>
                <c:pt idx="5">
                  <c:v>680</c:v>
                </c:pt>
                <c:pt idx="6">
                  <c:v>700</c:v>
                </c:pt>
                <c:pt idx="7">
                  <c:v>580</c:v>
                </c:pt>
                <c:pt idx="8">
                  <c:v>260</c:v>
                </c:pt>
                <c:pt idx="9">
                  <c:v>540</c:v>
                </c:pt>
                <c:pt idx="10">
                  <c:v>1120</c:v>
                </c:pt>
                <c:pt idx="11">
                  <c:v>1240</c:v>
                </c:pt>
                <c:pt idx="12">
                  <c:v>1440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45E-47DC-8703-603765A5ED7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770958368"/>
        <c:axId val="770964272"/>
      </c:lineChart>
      <c:valAx>
        <c:axId val="770964272"/>
        <c:scaling>
          <c:orientation val="minMax"/>
          <c:max val="10000"/>
          <c:min val="0"/>
        </c:scaling>
        <c:delete val="0"/>
        <c:axPos val="l"/>
        <c:majorGridlines>
          <c:spPr>
            <a:ln w="9525" cap="flat" cmpd="sng" algn="ctr">
              <a:solidFill>
                <a:srgbClr val="B2B2B2"/>
              </a:solidFill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70958368"/>
        <c:crosses val="autoZero"/>
        <c:crossBetween val="between"/>
        <c:majorUnit val="2000"/>
      </c:valAx>
      <c:catAx>
        <c:axId val="770958368"/>
        <c:scaling>
          <c:orientation val="minMax"/>
        </c:scaling>
        <c:delete val="0"/>
        <c:axPos val="b"/>
        <c:title>
          <c:tx>
            <c:strRef>
              <c:f>SiartData!$K$341</c:f>
              <c:strCache>
                <c:ptCount val="1"/>
                <c:pt idx="0">
                  <c:v>Chwarter y daeth y trafodiad i rym</c:v>
                </c:pt>
              </c:strCache>
            </c:strRef>
          </c:tx>
          <c:layout>
            <c:manualLayout>
              <c:xMode val="edge"/>
              <c:yMode val="edge"/>
              <c:x val="0.31150050146170749"/>
              <c:y val="0.84331128072451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B2B2B2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709642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5236639550739477"/>
          <c:y val="0.12401126566959016"/>
          <c:w val="0.45285207260176208"/>
          <c:h val="0.1797257475456260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31837453884698"/>
          <c:y val="0.2800698172222143"/>
          <c:w val="0.84837336824156351"/>
          <c:h val="0.44684042659224565"/>
        </c:manualLayout>
      </c:layout>
      <c:lineChart>
        <c:grouping val="standard"/>
        <c:varyColors val="0"/>
        <c:ser>
          <c:idx val="1"/>
          <c:order val="0"/>
          <c:tx>
            <c:strRef>
              <c:f>SiartData!$O$8</c:f>
              <c:strCache>
                <c:ptCount val="1"/>
                <c:pt idx="0">
                  <c:v>2019-20</c:v>
                </c:pt>
              </c:strCache>
            </c:strRef>
          </c:tx>
          <c:spPr>
            <a:ln w="25400" cap="rnd">
              <a:solidFill>
                <a:schemeClr val="accent4">
                  <a:lumMod val="90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SiartData!$J$9:$J$60</c:f>
              <c:numCache>
                <c:formatCode>d\.m;@</c:formatCode>
                <c:ptCount val="52"/>
                <c:pt idx="0">
                  <c:v>44282</c:v>
                </c:pt>
                <c:pt idx="1">
                  <c:v>44289</c:v>
                </c:pt>
                <c:pt idx="2">
                  <c:v>44296</c:v>
                </c:pt>
                <c:pt idx="3">
                  <c:v>44303</c:v>
                </c:pt>
                <c:pt idx="4">
                  <c:v>44310</c:v>
                </c:pt>
                <c:pt idx="5">
                  <c:v>44317</c:v>
                </c:pt>
                <c:pt idx="6">
                  <c:v>44324</c:v>
                </c:pt>
                <c:pt idx="7">
                  <c:v>44331</c:v>
                </c:pt>
                <c:pt idx="8">
                  <c:v>44338</c:v>
                </c:pt>
                <c:pt idx="9">
                  <c:v>44345</c:v>
                </c:pt>
                <c:pt idx="10">
                  <c:v>44352</c:v>
                </c:pt>
                <c:pt idx="11">
                  <c:v>44359</c:v>
                </c:pt>
                <c:pt idx="12">
                  <c:v>44366</c:v>
                </c:pt>
                <c:pt idx="13">
                  <c:v>44373</c:v>
                </c:pt>
                <c:pt idx="14">
                  <c:v>44380</c:v>
                </c:pt>
                <c:pt idx="15">
                  <c:v>44387</c:v>
                </c:pt>
                <c:pt idx="16">
                  <c:v>44394</c:v>
                </c:pt>
                <c:pt idx="17">
                  <c:v>44401</c:v>
                </c:pt>
                <c:pt idx="18">
                  <c:v>44408</c:v>
                </c:pt>
                <c:pt idx="19">
                  <c:v>44415</c:v>
                </c:pt>
                <c:pt idx="20">
                  <c:v>44422</c:v>
                </c:pt>
                <c:pt idx="21">
                  <c:v>44429</c:v>
                </c:pt>
                <c:pt idx="22">
                  <c:v>44436</c:v>
                </c:pt>
                <c:pt idx="23">
                  <c:v>44443</c:v>
                </c:pt>
                <c:pt idx="24">
                  <c:v>44450</c:v>
                </c:pt>
                <c:pt idx="25">
                  <c:v>44457</c:v>
                </c:pt>
                <c:pt idx="26">
                  <c:v>44464</c:v>
                </c:pt>
                <c:pt idx="27">
                  <c:v>44471</c:v>
                </c:pt>
                <c:pt idx="28">
                  <c:v>44478</c:v>
                </c:pt>
                <c:pt idx="29">
                  <c:v>44485</c:v>
                </c:pt>
                <c:pt idx="30">
                  <c:v>44492</c:v>
                </c:pt>
                <c:pt idx="31">
                  <c:v>44499</c:v>
                </c:pt>
                <c:pt idx="32">
                  <c:v>44506</c:v>
                </c:pt>
                <c:pt idx="33">
                  <c:v>44513</c:v>
                </c:pt>
                <c:pt idx="34">
                  <c:v>44520</c:v>
                </c:pt>
                <c:pt idx="35">
                  <c:v>44527</c:v>
                </c:pt>
                <c:pt idx="36">
                  <c:v>44534</c:v>
                </c:pt>
                <c:pt idx="37">
                  <c:v>44541</c:v>
                </c:pt>
                <c:pt idx="38">
                  <c:v>44548</c:v>
                </c:pt>
                <c:pt idx="39">
                  <c:v>44555</c:v>
                </c:pt>
                <c:pt idx="40">
                  <c:v>44562</c:v>
                </c:pt>
                <c:pt idx="41">
                  <c:v>44569</c:v>
                </c:pt>
                <c:pt idx="42">
                  <c:v>44576</c:v>
                </c:pt>
                <c:pt idx="43">
                  <c:v>44583</c:v>
                </c:pt>
                <c:pt idx="44">
                  <c:v>44590</c:v>
                </c:pt>
                <c:pt idx="45">
                  <c:v>44597</c:v>
                </c:pt>
                <c:pt idx="46">
                  <c:v>44604</c:v>
                </c:pt>
                <c:pt idx="47">
                  <c:v>44611</c:v>
                </c:pt>
                <c:pt idx="48">
                  <c:v>44618</c:v>
                </c:pt>
                <c:pt idx="49">
                  <c:v>44625</c:v>
                </c:pt>
                <c:pt idx="50">
                  <c:v>44632</c:v>
                </c:pt>
                <c:pt idx="51">
                  <c:v>44639</c:v>
                </c:pt>
              </c:numCache>
            </c:numRef>
          </c:cat>
          <c:val>
            <c:numRef>
              <c:f>SiartData!$O$9:$O$60</c:f>
              <c:numCache>
                <c:formatCode>#,##0</c:formatCode>
                <c:ptCount val="52"/>
                <c:pt idx="0">
                  <c:v>1330</c:v>
                </c:pt>
                <c:pt idx="1">
                  <c:v>1210</c:v>
                </c:pt>
                <c:pt idx="2">
                  <c:v>1090</c:v>
                </c:pt>
                <c:pt idx="3">
                  <c:v>860</c:v>
                </c:pt>
                <c:pt idx="4">
                  <c:v>1160</c:v>
                </c:pt>
                <c:pt idx="5">
                  <c:v>890</c:v>
                </c:pt>
                <c:pt idx="6">
                  <c:v>1010</c:v>
                </c:pt>
                <c:pt idx="7">
                  <c:v>1150</c:v>
                </c:pt>
                <c:pt idx="8">
                  <c:v>1000</c:v>
                </c:pt>
                <c:pt idx="9">
                  <c:v>1250</c:v>
                </c:pt>
                <c:pt idx="10">
                  <c:v>1180</c:v>
                </c:pt>
                <c:pt idx="11">
                  <c:v>1120</c:v>
                </c:pt>
                <c:pt idx="12">
                  <c:v>1350</c:v>
                </c:pt>
                <c:pt idx="13">
                  <c:v>1460</c:v>
                </c:pt>
                <c:pt idx="14">
                  <c:v>1240</c:v>
                </c:pt>
                <c:pt idx="15">
                  <c:v>1300</c:v>
                </c:pt>
                <c:pt idx="16">
                  <c:v>1290</c:v>
                </c:pt>
                <c:pt idx="17">
                  <c:v>1340</c:v>
                </c:pt>
                <c:pt idx="18">
                  <c:v>1260</c:v>
                </c:pt>
                <c:pt idx="19">
                  <c:v>1190</c:v>
                </c:pt>
                <c:pt idx="20">
                  <c:v>1260</c:v>
                </c:pt>
                <c:pt idx="21">
                  <c:v>1080</c:v>
                </c:pt>
                <c:pt idx="22">
                  <c:v>1360</c:v>
                </c:pt>
                <c:pt idx="23">
                  <c:v>1190</c:v>
                </c:pt>
                <c:pt idx="24">
                  <c:v>1170</c:v>
                </c:pt>
                <c:pt idx="25">
                  <c:v>1290</c:v>
                </c:pt>
                <c:pt idx="26">
                  <c:v>1330</c:v>
                </c:pt>
                <c:pt idx="27">
                  <c:v>1370</c:v>
                </c:pt>
                <c:pt idx="28">
                  <c:v>1220</c:v>
                </c:pt>
                <c:pt idx="29">
                  <c:v>1300</c:v>
                </c:pt>
                <c:pt idx="30">
                  <c:v>1320</c:v>
                </c:pt>
                <c:pt idx="31">
                  <c:v>1440</c:v>
                </c:pt>
                <c:pt idx="32">
                  <c:v>1130</c:v>
                </c:pt>
                <c:pt idx="33">
                  <c:v>1120</c:v>
                </c:pt>
                <c:pt idx="34">
                  <c:v>1420</c:v>
                </c:pt>
                <c:pt idx="35">
                  <c:v>1530</c:v>
                </c:pt>
                <c:pt idx="36">
                  <c:v>1520</c:v>
                </c:pt>
                <c:pt idx="37">
                  <c:v>2370</c:v>
                </c:pt>
                <c:pt idx="38">
                  <c:v>400</c:v>
                </c:pt>
                <c:pt idx="39">
                  <c:v>450</c:v>
                </c:pt>
                <c:pt idx="40">
                  <c:v>910</c:v>
                </c:pt>
                <c:pt idx="41">
                  <c:v>900</c:v>
                </c:pt>
                <c:pt idx="42">
                  <c:v>910</c:v>
                </c:pt>
                <c:pt idx="43">
                  <c:v>1090</c:v>
                </c:pt>
                <c:pt idx="44">
                  <c:v>1210</c:v>
                </c:pt>
                <c:pt idx="45">
                  <c:v>1040</c:v>
                </c:pt>
                <c:pt idx="46">
                  <c:v>1100</c:v>
                </c:pt>
                <c:pt idx="47">
                  <c:v>1130</c:v>
                </c:pt>
                <c:pt idx="48">
                  <c:v>1120</c:v>
                </c:pt>
                <c:pt idx="49">
                  <c:v>1130</c:v>
                </c:pt>
                <c:pt idx="50">
                  <c:v>1090</c:v>
                </c:pt>
                <c:pt idx="51">
                  <c:v>1190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9DA-4A49-A60A-C9C1F98E08A9}"/>
            </c:ext>
          </c:extLst>
        </c:ser>
        <c:ser>
          <c:idx val="2"/>
          <c:order val="1"/>
          <c:tx>
            <c:strRef>
              <c:f>SiartData!$M$8</c:f>
              <c:strCache>
                <c:ptCount val="1"/>
                <c:pt idx="0">
                  <c:v>2020-21</c:v>
                </c:pt>
              </c:strCache>
            </c:strRef>
          </c:tx>
          <c:spPr>
            <a:ln w="22225" cap="rnd">
              <a:solidFill>
                <a:schemeClr val="accent4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SiartData!$J$9:$J$60</c:f>
              <c:numCache>
                <c:formatCode>d\.m;@</c:formatCode>
                <c:ptCount val="52"/>
                <c:pt idx="0">
                  <c:v>44282</c:v>
                </c:pt>
                <c:pt idx="1">
                  <c:v>44289</c:v>
                </c:pt>
                <c:pt idx="2">
                  <c:v>44296</c:v>
                </c:pt>
                <c:pt idx="3">
                  <c:v>44303</c:v>
                </c:pt>
                <c:pt idx="4">
                  <c:v>44310</c:v>
                </c:pt>
                <c:pt idx="5">
                  <c:v>44317</c:v>
                </c:pt>
                <c:pt idx="6">
                  <c:v>44324</c:v>
                </c:pt>
                <c:pt idx="7">
                  <c:v>44331</c:v>
                </c:pt>
                <c:pt idx="8">
                  <c:v>44338</c:v>
                </c:pt>
                <c:pt idx="9">
                  <c:v>44345</c:v>
                </c:pt>
                <c:pt idx="10">
                  <c:v>44352</c:v>
                </c:pt>
                <c:pt idx="11">
                  <c:v>44359</c:v>
                </c:pt>
                <c:pt idx="12">
                  <c:v>44366</c:v>
                </c:pt>
                <c:pt idx="13">
                  <c:v>44373</c:v>
                </c:pt>
                <c:pt idx="14">
                  <c:v>44380</c:v>
                </c:pt>
                <c:pt idx="15">
                  <c:v>44387</c:v>
                </c:pt>
                <c:pt idx="16">
                  <c:v>44394</c:v>
                </c:pt>
                <c:pt idx="17">
                  <c:v>44401</c:v>
                </c:pt>
                <c:pt idx="18">
                  <c:v>44408</c:v>
                </c:pt>
                <c:pt idx="19">
                  <c:v>44415</c:v>
                </c:pt>
                <c:pt idx="20">
                  <c:v>44422</c:v>
                </c:pt>
                <c:pt idx="21">
                  <c:v>44429</c:v>
                </c:pt>
                <c:pt idx="22">
                  <c:v>44436</c:v>
                </c:pt>
                <c:pt idx="23">
                  <c:v>44443</c:v>
                </c:pt>
                <c:pt idx="24">
                  <c:v>44450</c:v>
                </c:pt>
                <c:pt idx="25">
                  <c:v>44457</c:v>
                </c:pt>
                <c:pt idx="26">
                  <c:v>44464</c:v>
                </c:pt>
                <c:pt idx="27">
                  <c:v>44471</c:v>
                </c:pt>
                <c:pt idx="28">
                  <c:v>44478</c:v>
                </c:pt>
                <c:pt idx="29">
                  <c:v>44485</c:v>
                </c:pt>
                <c:pt idx="30">
                  <c:v>44492</c:v>
                </c:pt>
                <c:pt idx="31">
                  <c:v>44499</c:v>
                </c:pt>
                <c:pt idx="32">
                  <c:v>44506</c:v>
                </c:pt>
                <c:pt idx="33">
                  <c:v>44513</c:v>
                </c:pt>
                <c:pt idx="34">
                  <c:v>44520</c:v>
                </c:pt>
                <c:pt idx="35">
                  <c:v>44527</c:v>
                </c:pt>
                <c:pt idx="36">
                  <c:v>44534</c:v>
                </c:pt>
                <c:pt idx="37">
                  <c:v>44541</c:v>
                </c:pt>
                <c:pt idx="38">
                  <c:v>44548</c:v>
                </c:pt>
                <c:pt idx="39">
                  <c:v>44555</c:v>
                </c:pt>
                <c:pt idx="40">
                  <c:v>44562</c:v>
                </c:pt>
                <c:pt idx="41">
                  <c:v>44569</c:v>
                </c:pt>
                <c:pt idx="42">
                  <c:v>44576</c:v>
                </c:pt>
                <c:pt idx="43">
                  <c:v>44583</c:v>
                </c:pt>
                <c:pt idx="44">
                  <c:v>44590</c:v>
                </c:pt>
                <c:pt idx="45">
                  <c:v>44597</c:v>
                </c:pt>
                <c:pt idx="46">
                  <c:v>44604</c:v>
                </c:pt>
                <c:pt idx="47">
                  <c:v>44611</c:v>
                </c:pt>
                <c:pt idx="48">
                  <c:v>44618</c:v>
                </c:pt>
                <c:pt idx="49">
                  <c:v>44625</c:v>
                </c:pt>
                <c:pt idx="50">
                  <c:v>44632</c:v>
                </c:pt>
                <c:pt idx="51">
                  <c:v>44639</c:v>
                </c:pt>
              </c:numCache>
            </c:numRef>
          </c:cat>
          <c:val>
            <c:numRef>
              <c:f>SiartData!$M$9:$M$60</c:f>
              <c:numCache>
                <c:formatCode>#,##0</c:formatCode>
                <c:ptCount val="52"/>
                <c:pt idx="0">
                  <c:v>1060</c:v>
                </c:pt>
                <c:pt idx="1">
                  <c:v>560</c:v>
                </c:pt>
                <c:pt idx="2">
                  <c:v>430</c:v>
                </c:pt>
                <c:pt idx="3">
                  <c:v>500</c:v>
                </c:pt>
                <c:pt idx="4">
                  <c:v>550</c:v>
                </c:pt>
                <c:pt idx="5">
                  <c:v>450</c:v>
                </c:pt>
                <c:pt idx="6">
                  <c:v>430</c:v>
                </c:pt>
                <c:pt idx="7">
                  <c:v>510</c:v>
                </c:pt>
                <c:pt idx="8">
                  <c:v>510</c:v>
                </c:pt>
                <c:pt idx="9">
                  <c:v>610</c:v>
                </c:pt>
                <c:pt idx="10">
                  <c:v>600</c:v>
                </c:pt>
                <c:pt idx="11">
                  <c:v>580</c:v>
                </c:pt>
                <c:pt idx="12">
                  <c:v>700</c:v>
                </c:pt>
                <c:pt idx="13">
                  <c:v>820</c:v>
                </c:pt>
                <c:pt idx="14">
                  <c:v>730</c:v>
                </c:pt>
                <c:pt idx="15">
                  <c:v>620</c:v>
                </c:pt>
                <c:pt idx="16">
                  <c:v>560</c:v>
                </c:pt>
                <c:pt idx="17">
                  <c:v>850</c:v>
                </c:pt>
                <c:pt idx="18">
                  <c:v>840</c:v>
                </c:pt>
                <c:pt idx="19">
                  <c:v>790</c:v>
                </c:pt>
                <c:pt idx="20">
                  <c:v>870</c:v>
                </c:pt>
                <c:pt idx="21">
                  <c:v>1060</c:v>
                </c:pt>
                <c:pt idx="22">
                  <c:v>720</c:v>
                </c:pt>
                <c:pt idx="23">
                  <c:v>950</c:v>
                </c:pt>
                <c:pt idx="24">
                  <c:v>820</c:v>
                </c:pt>
                <c:pt idx="25">
                  <c:v>1040</c:v>
                </c:pt>
                <c:pt idx="26">
                  <c:v>1140</c:v>
                </c:pt>
                <c:pt idx="27">
                  <c:v>1070</c:v>
                </c:pt>
                <c:pt idx="28">
                  <c:v>1110</c:v>
                </c:pt>
                <c:pt idx="29">
                  <c:v>1230</c:v>
                </c:pt>
                <c:pt idx="30">
                  <c:v>1400</c:v>
                </c:pt>
                <c:pt idx="31">
                  <c:v>1300</c:v>
                </c:pt>
                <c:pt idx="32">
                  <c:v>1230</c:v>
                </c:pt>
                <c:pt idx="33">
                  <c:v>1370</c:v>
                </c:pt>
                <c:pt idx="34">
                  <c:v>1460</c:v>
                </c:pt>
                <c:pt idx="35">
                  <c:v>1610</c:v>
                </c:pt>
                <c:pt idx="36">
                  <c:v>1740</c:v>
                </c:pt>
                <c:pt idx="37">
                  <c:v>2510</c:v>
                </c:pt>
                <c:pt idx="38">
                  <c:v>1710</c:v>
                </c:pt>
                <c:pt idx="39">
                  <c:v>180</c:v>
                </c:pt>
                <c:pt idx="40">
                  <c:v>870</c:v>
                </c:pt>
                <c:pt idx="41">
                  <c:v>990</c:v>
                </c:pt>
                <c:pt idx="42">
                  <c:v>940</c:v>
                </c:pt>
                <c:pt idx="43">
                  <c:v>1190</c:v>
                </c:pt>
                <c:pt idx="44">
                  <c:v>1230</c:v>
                </c:pt>
                <c:pt idx="45">
                  <c:v>1260</c:v>
                </c:pt>
                <c:pt idx="46">
                  <c:v>1280</c:v>
                </c:pt>
                <c:pt idx="47">
                  <c:v>1310</c:v>
                </c:pt>
                <c:pt idx="48">
                  <c:v>1500</c:v>
                </c:pt>
                <c:pt idx="49">
                  <c:v>1390</c:v>
                </c:pt>
                <c:pt idx="50">
                  <c:v>1350</c:v>
                </c:pt>
                <c:pt idx="51">
                  <c:v>1570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9DA-4A49-A60A-C9C1F98E08A9}"/>
            </c:ext>
          </c:extLst>
        </c:ser>
        <c:ser>
          <c:idx val="0"/>
          <c:order val="2"/>
          <c:tx>
            <c:strRef>
              <c:f>SiartData!$K$8</c:f>
              <c:strCache>
                <c:ptCount val="1"/>
                <c:pt idx="0">
                  <c:v>2021-22</c:v>
                </c:pt>
              </c:strCache>
            </c:strRef>
          </c:tx>
          <c:spPr>
            <a:ln w="28575" cap="rnd">
              <a:solidFill>
                <a:schemeClr val="accent4">
                  <a:lumMod val="25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SiartData!$K$9:$K$28</c:f>
              <c:numCache>
                <c:formatCode>#,##0</c:formatCode>
                <c:ptCount val="20"/>
                <c:pt idx="0">
                  <c:v>1720</c:v>
                </c:pt>
                <c:pt idx="1">
                  <c:v>1280</c:v>
                </c:pt>
                <c:pt idx="2">
                  <c:v>1280</c:v>
                </c:pt>
                <c:pt idx="3">
                  <c:v>1390</c:v>
                </c:pt>
                <c:pt idx="4">
                  <c:v>1500</c:v>
                </c:pt>
                <c:pt idx="5">
                  <c:v>1110</c:v>
                </c:pt>
                <c:pt idx="6">
                  <c:v>1230</c:v>
                </c:pt>
                <c:pt idx="7">
                  <c:v>1270</c:v>
                </c:pt>
                <c:pt idx="8">
                  <c:v>1510</c:v>
                </c:pt>
                <c:pt idx="9">
                  <c:v>1190</c:v>
                </c:pt>
                <c:pt idx="10">
                  <c:v>1340</c:v>
                </c:pt>
                <c:pt idx="11">
                  <c:v>1340</c:v>
                </c:pt>
                <c:pt idx="12">
                  <c:v>1930</c:v>
                </c:pt>
                <c:pt idx="13">
                  <c:v>2840</c:v>
                </c:pt>
                <c:pt idx="14">
                  <c:v>1530</c:v>
                </c:pt>
                <c:pt idx="15">
                  <c:v>1290</c:v>
                </c:pt>
                <c:pt idx="16">
                  <c:v>1150</c:v>
                </c:pt>
                <c:pt idx="17">
                  <c:v>1440</c:v>
                </c:pt>
                <c:pt idx="18">
                  <c:v>1300</c:v>
                </c:pt>
                <c:pt idx="19">
                  <c:v>1260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9DA-4A49-A60A-C9C1F98E08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36316104"/>
        <c:axId val="836316432"/>
      </c:lineChart>
      <c:catAx>
        <c:axId val="836316104"/>
        <c:scaling>
          <c:orientation val="minMax"/>
        </c:scaling>
        <c:delete val="0"/>
        <c:axPos val="b"/>
        <c:title>
          <c:tx>
            <c:strRef>
              <c:f>SiartData!$K$6</c:f>
              <c:strCache>
                <c:ptCount val="1"/>
                <c:pt idx="0">
                  <c:v>Wythnos yn dechrau</c:v>
                </c:pt>
              </c:strCache>
            </c:strRef>
          </c:tx>
          <c:layout>
            <c:manualLayout>
              <c:xMode val="edge"/>
              <c:yMode val="edge"/>
              <c:x val="0.41201751004900605"/>
              <c:y val="0.842753898720406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d\.m;@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B2B2B2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836316432"/>
        <c:crosses val="autoZero"/>
        <c:auto val="0"/>
        <c:lblAlgn val="ctr"/>
        <c:lblOffset val="100"/>
        <c:noMultiLvlLbl val="0"/>
      </c:catAx>
      <c:valAx>
        <c:axId val="836316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B2B2B2"/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836316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4159633987956286"/>
          <c:y val="0.16127948795133001"/>
          <c:w val="0.54855018996751281"/>
          <c:h val="0.1026888364306574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round/>
    </a:ln>
    <a:effectLst/>
  </c:spPr>
  <c:txPr>
    <a:bodyPr/>
    <a:lstStyle/>
    <a:p>
      <a:pPr>
        <a:defRPr sz="10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4964929725081286E-2"/>
          <c:y val="0.30114793115315563"/>
          <c:w val="0.89921696076079127"/>
          <c:h val="0.38286696312600121"/>
        </c:manualLayout>
      </c:layout>
      <c:lineChart>
        <c:grouping val="standard"/>
        <c:varyColors val="0"/>
        <c:ser>
          <c:idx val="0"/>
          <c:order val="0"/>
          <c:tx>
            <c:strRef>
              <c:f>SiartData!$L$465</c:f>
              <c:strCache>
                <c:ptCount val="1"/>
                <c:pt idx="0">
                  <c:v>Gwerth nad yw’n werth rhent: Hyd at a gan gynnwys £250,000</c:v>
                </c:pt>
              </c:strCache>
            </c:strRef>
          </c:tx>
          <c:spPr>
            <a:ln w="28575" cap="rnd">
              <a:solidFill>
                <a:schemeClr val="accent5">
                  <a:lumMod val="40000"/>
                  <a:lumOff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multiLvlStrRef>
              <c:f>SiartData!$J$466:$K$478</c:f>
              <c:multiLvlStrCache>
                <c:ptCount val="13"/>
                <c:lvl>
                  <c:pt idx="0">
                    <c:v>Ch 1 </c:v>
                  </c:pt>
                  <c:pt idx="1">
                    <c:v>Ch 2 </c:v>
                  </c:pt>
                  <c:pt idx="2">
                    <c:v>Ch 3 </c:v>
                  </c:pt>
                  <c:pt idx="3">
                    <c:v>Ch 4 </c:v>
                  </c:pt>
                  <c:pt idx="4">
                    <c:v>Ch 1 </c:v>
                  </c:pt>
                  <c:pt idx="5">
                    <c:v>Ch 2 </c:v>
                  </c:pt>
                  <c:pt idx="6">
                    <c:v>Ch 3 </c:v>
                  </c:pt>
                  <c:pt idx="7">
                    <c:v>Ch 4 </c:v>
                  </c:pt>
                  <c:pt idx="8">
                    <c:v>Ch 1 </c:v>
                  </c:pt>
                  <c:pt idx="9">
                    <c:v>Ch 2 </c:v>
                  </c:pt>
                  <c:pt idx="10">
                    <c:v>Ch 3 </c:v>
                  </c:pt>
                  <c:pt idx="11">
                    <c:v>Ch 4 (r) </c:v>
                  </c:pt>
                  <c:pt idx="12">
                    <c:v>Ch 1 (p) </c:v>
                  </c:pt>
                </c:lvl>
                <c:lvl>
                  <c:pt idx="0">
                    <c:v>2018-19</c:v>
                  </c:pt>
                  <c:pt idx="4">
                    <c:v>2019-20</c:v>
                  </c:pt>
                  <c:pt idx="8">
                    <c:v>2020-21</c:v>
                  </c:pt>
                  <c:pt idx="12">
                    <c:v>21-22</c:v>
                  </c:pt>
                </c:lvl>
              </c:multiLvlStrCache>
            </c:multiLvlStrRef>
          </c:cat>
          <c:val>
            <c:numRef>
              <c:f>SiartData!$L$466:$L$478</c:f>
              <c:numCache>
                <c:formatCode>#,##0.0</c:formatCode>
                <c:ptCount val="13"/>
                <c:pt idx="0">
                  <c:v>0.1</c:v>
                </c:pt>
                <c:pt idx="1">
                  <c:v>0.1</c:v>
                </c:pt>
                <c:pt idx="2">
                  <c:v>0.1</c:v>
                </c:pt>
                <c:pt idx="3">
                  <c:v>0.1</c:v>
                </c:pt>
                <c:pt idx="4">
                  <c:v>0.1</c:v>
                </c:pt>
                <c:pt idx="5">
                  <c:v>0.1</c:v>
                </c:pt>
                <c:pt idx="6">
                  <c:v>0.1</c:v>
                </c:pt>
                <c:pt idx="7">
                  <c:v>0.2</c:v>
                </c:pt>
                <c:pt idx="8">
                  <c:v>0.1</c:v>
                </c:pt>
                <c:pt idx="9">
                  <c:v>0.1</c:v>
                </c:pt>
                <c:pt idx="10">
                  <c:v>0.1</c:v>
                </c:pt>
                <c:pt idx="11">
                  <c:v>0.1</c:v>
                </c:pt>
                <c:pt idx="12">
                  <c:v>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867-4BAF-800F-70F78AE63A23}"/>
            </c:ext>
          </c:extLst>
        </c:ser>
        <c:ser>
          <c:idx val="1"/>
          <c:order val="1"/>
          <c:tx>
            <c:strRef>
              <c:f>SiartData!$M$465</c:f>
              <c:strCache>
                <c:ptCount val="1"/>
                <c:pt idx="0">
                  <c:v>Gwerth nad yw’n werth rhent: £250,001 - £1m</c:v>
                </c:pt>
              </c:strCache>
            </c:strRef>
          </c:tx>
          <c:spPr>
            <a:ln w="28575" cap="rnd">
              <a:solidFill>
                <a:schemeClr val="accent4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multiLvlStrRef>
              <c:f>SiartData!$J$466:$K$478</c:f>
              <c:multiLvlStrCache>
                <c:ptCount val="13"/>
                <c:lvl>
                  <c:pt idx="0">
                    <c:v>Ch 1 </c:v>
                  </c:pt>
                  <c:pt idx="1">
                    <c:v>Ch 2 </c:v>
                  </c:pt>
                  <c:pt idx="2">
                    <c:v>Ch 3 </c:v>
                  </c:pt>
                  <c:pt idx="3">
                    <c:v>Ch 4 </c:v>
                  </c:pt>
                  <c:pt idx="4">
                    <c:v>Ch 1 </c:v>
                  </c:pt>
                  <c:pt idx="5">
                    <c:v>Ch 2 </c:v>
                  </c:pt>
                  <c:pt idx="6">
                    <c:v>Ch 3 </c:v>
                  </c:pt>
                  <c:pt idx="7">
                    <c:v>Ch 4 </c:v>
                  </c:pt>
                  <c:pt idx="8">
                    <c:v>Ch 1 </c:v>
                  </c:pt>
                  <c:pt idx="9">
                    <c:v>Ch 2 </c:v>
                  </c:pt>
                  <c:pt idx="10">
                    <c:v>Ch 3 </c:v>
                  </c:pt>
                  <c:pt idx="11">
                    <c:v>Ch 4 (r) </c:v>
                  </c:pt>
                  <c:pt idx="12">
                    <c:v>Ch 1 (p) </c:v>
                  </c:pt>
                </c:lvl>
                <c:lvl>
                  <c:pt idx="0">
                    <c:v>2018-19</c:v>
                  </c:pt>
                  <c:pt idx="4">
                    <c:v>2019-20</c:v>
                  </c:pt>
                  <c:pt idx="8">
                    <c:v>2020-21</c:v>
                  </c:pt>
                  <c:pt idx="12">
                    <c:v>21-22</c:v>
                  </c:pt>
                </c:lvl>
              </c:multiLvlStrCache>
            </c:multiLvlStrRef>
          </c:cat>
          <c:val>
            <c:numRef>
              <c:f>SiartData!$M$466:$M$478</c:f>
              <c:numCache>
                <c:formatCode>#,##0.0</c:formatCode>
                <c:ptCount val="13"/>
                <c:pt idx="0">
                  <c:v>2.8</c:v>
                </c:pt>
                <c:pt idx="1">
                  <c:v>3.1</c:v>
                </c:pt>
                <c:pt idx="2">
                  <c:v>3.7</c:v>
                </c:pt>
                <c:pt idx="3">
                  <c:v>3</c:v>
                </c:pt>
                <c:pt idx="4">
                  <c:v>2.8</c:v>
                </c:pt>
                <c:pt idx="5">
                  <c:v>3.3</c:v>
                </c:pt>
                <c:pt idx="6">
                  <c:v>3.6</c:v>
                </c:pt>
                <c:pt idx="7">
                  <c:v>2.9</c:v>
                </c:pt>
                <c:pt idx="8">
                  <c:v>1.4</c:v>
                </c:pt>
                <c:pt idx="9">
                  <c:v>2.2000000000000002</c:v>
                </c:pt>
                <c:pt idx="10">
                  <c:v>3.5</c:v>
                </c:pt>
                <c:pt idx="11">
                  <c:v>3.3</c:v>
                </c:pt>
                <c:pt idx="12">
                  <c:v>3.7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867-4BAF-800F-70F78AE63A23}"/>
            </c:ext>
          </c:extLst>
        </c:ser>
        <c:ser>
          <c:idx val="2"/>
          <c:order val="2"/>
          <c:tx>
            <c:strRef>
              <c:f>SiartData!$N$465</c:f>
              <c:strCache>
                <c:ptCount val="1"/>
                <c:pt idx="0">
                  <c:v>Gwerth nad yw’n werth rhent: £1m+</c:v>
                </c:pt>
              </c:strCache>
            </c:strRef>
          </c:tx>
          <c:spPr>
            <a:ln w="28575" cap="rnd">
              <a:solidFill>
                <a:srgbClr val="272262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multiLvlStrRef>
              <c:f>SiartData!$J$466:$K$478</c:f>
              <c:multiLvlStrCache>
                <c:ptCount val="13"/>
                <c:lvl>
                  <c:pt idx="0">
                    <c:v>Ch 1 </c:v>
                  </c:pt>
                  <c:pt idx="1">
                    <c:v>Ch 2 </c:v>
                  </c:pt>
                  <c:pt idx="2">
                    <c:v>Ch 3 </c:v>
                  </c:pt>
                  <c:pt idx="3">
                    <c:v>Ch 4 </c:v>
                  </c:pt>
                  <c:pt idx="4">
                    <c:v>Ch 1 </c:v>
                  </c:pt>
                  <c:pt idx="5">
                    <c:v>Ch 2 </c:v>
                  </c:pt>
                  <c:pt idx="6">
                    <c:v>Ch 3 </c:v>
                  </c:pt>
                  <c:pt idx="7">
                    <c:v>Ch 4 </c:v>
                  </c:pt>
                  <c:pt idx="8">
                    <c:v>Ch 1 </c:v>
                  </c:pt>
                  <c:pt idx="9">
                    <c:v>Ch 2 </c:v>
                  </c:pt>
                  <c:pt idx="10">
                    <c:v>Ch 3 </c:v>
                  </c:pt>
                  <c:pt idx="11">
                    <c:v>Ch 4 (r) </c:v>
                  </c:pt>
                  <c:pt idx="12">
                    <c:v>Ch 1 (p) </c:v>
                  </c:pt>
                </c:lvl>
                <c:lvl>
                  <c:pt idx="0">
                    <c:v>2018-19</c:v>
                  </c:pt>
                  <c:pt idx="4">
                    <c:v>2019-20</c:v>
                  </c:pt>
                  <c:pt idx="8">
                    <c:v>2020-21</c:v>
                  </c:pt>
                  <c:pt idx="12">
                    <c:v>21-22</c:v>
                  </c:pt>
                </c:lvl>
              </c:multiLvlStrCache>
            </c:multiLvlStrRef>
          </c:cat>
          <c:val>
            <c:numRef>
              <c:f>SiartData!$N$466:$N$478</c:f>
              <c:numCache>
                <c:formatCode>#,##0.0</c:formatCode>
                <c:ptCount val="13"/>
                <c:pt idx="0">
                  <c:v>10</c:v>
                </c:pt>
                <c:pt idx="1">
                  <c:v>11.5</c:v>
                </c:pt>
                <c:pt idx="2">
                  <c:v>13.7</c:v>
                </c:pt>
                <c:pt idx="3">
                  <c:v>14.4</c:v>
                </c:pt>
                <c:pt idx="4">
                  <c:v>6.6</c:v>
                </c:pt>
                <c:pt idx="5">
                  <c:v>11.6</c:v>
                </c:pt>
                <c:pt idx="6">
                  <c:v>13.7</c:v>
                </c:pt>
                <c:pt idx="7">
                  <c:v>11.1</c:v>
                </c:pt>
                <c:pt idx="8">
                  <c:v>6.8</c:v>
                </c:pt>
                <c:pt idx="9">
                  <c:v>6.4</c:v>
                </c:pt>
                <c:pt idx="10">
                  <c:v>13.2</c:v>
                </c:pt>
                <c:pt idx="11">
                  <c:v>13.6</c:v>
                </c:pt>
                <c:pt idx="12">
                  <c:v>27.2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867-4BAF-800F-70F78AE63A23}"/>
            </c:ext>
          </c:extLst>
        </c:ser>
        <c:ser>
          <c:idx val="3"/>
          <c:order val="3"/>
          <c:tx>
            <c:strRef>
              <c:f>SiartData!$O$465</c:f>
              <c:strCache>
                <c:ptCount val="1"/>
                <c:pt idx="0">
                  <c:v>Gwerth rhent</c:v>
                </c:pt>
              </c:strCache>
            </c:strRef>
          </c:tx>
          <c:spPr>
            <a:ln w="28575" cap="rnd">
              <a:solidFill>
                <a:srgbClr val="99CCFF"/>
              </a:solidFill>
              <a:prstDash val="dash"/>
              <a:round/>
            </a:ln>
            <a:effectLst/>
          </c:spPr>
          <c:marker>
            <c:symbol val="none"/>
          </c:marker>
          <c:dLbls>
            <c:delete val="1"/>
          </c:dLbls>
          <c:cat>
            <c:multiLvlStrRef>
              <c:f>SiartData!$J$466:$K$478</c:f>
              <c:multiLvlStrCache>
                <c:ptCount val="13"/>
                <c:lvl>
                  <c:pt idx="0">
                    <c:v>Ch 1 </c:v>
                  </c:pt>
                  <c:pt idx="1">
                    <c:v>Ch 2 </c:v>
                  </c:pt>
                  <c:pt idx="2">
                    <c:v>Ch 3 </c:v>
                  </c:pt>
                  <c:pt idx="3">
                    <c:v>Ch 4 </c:v>
                  </c:pt>
                  <c:pt idx="4">
                    <c:v>Ch 1 </c:v>
                  </c:pt>
                  <c:pt idx="5">
                    <c:v>Ch 2 </c:v>
                  </c:pt>
                  <c:pt idx="6">
                    <c:v>Ch 3 </c:v>
                  </c:pt>
                  <c:pt idx="7">
                    <c:v>Ch 4 </c:v>
                  </c:pt>
                  <c:pt idx="8">
                    <c:v>Ch 1 </c:v>
                  </c:pt>
                  <c:pt idx="9">
                    <c:v>Ch 2 </c:v>
                  </c:pt>
                  <c:pt idx="10">
                    <c:v>Ch 3 </c:v>
                  </c:pt>
                  <c:pt idx="11">
                    <c:v>Ch 4 (r) </c:v>
                  </c:pt>
                  <c:pt idx="12">
                    <c:v>Ch 1 (p) </c:v>
                  </c:pt>
                </c:lvl>
                <c:lvl>
                  <c:pt idx="0">
                    <c:v>2018-19</c:v>
                  </c:pt>
                  <c:pt idx="4">
                    <c:v>2019-20</c:v>
                  </c:pt>
                  <c:pt idx="8">
                    <c:v>2020-21</c:v>
                  </c:pt>
                  <c:pt idx="12">
                    <c:v>21-22</c:v>
                  </c:pt>
                </c:lvl>
              </c:multiLvlStrCache>
            </c:multiLvlStrRef>
          </c:cat>
          <c:val>
            <c:numRef>
              <c:f>SiartData!$O$466:$O$478</c:f>
              <c:numCache>
                <c:formatCode>#,##0.0</c:formatCode>
                <c:ptCount val="13"/>
                <c:pt idx="0">
                  <c:v>2.7</c:v>
                </c:pt>
                <c:pt idx="1">
                  <c:v>3</c:v>
                </c:pt>
                <c:pt idx="2">
                  <c:v>2.1</c:v>
                </c:pt>
                <c:pt idx="3">
                  <c:v>2.8</c:v>
                </c:pt>
                <c:pt idx="4">
                  <c:v>4.5999999999999996</c:v>
                </c:pt>
                <c:pt idx="5">
                  <c:v>2.1</c:v>
                </c:pt>
                <c:pt idx="6">
                  <c:v>2.9</c:v>
                </c:pt>
                <c:pt idx="7">
                  <c:v>3</c:v>
                </c:pt>
                <c:pt idx="8">
                  <c:v>0.7</c:v>
                </c:pt>
                <c:pt idx="9">
                  <c:v>1.5</c:v>
                </c:pt>
                <c:pt idx="10">
                  <c:v>1.8</c:v>
                </c:pt>
                <c:pt idx="11">
                  <c:v>3.3</c:v>
                </c:pt>
                <c:pt idx="12">
                  <c:v>2.2000000000000002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867-4BAF-800F-70F78AE63A2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770958368"/>
        <c:axId val="770964272"/>
      </c:lineChart>
      <c:valAx>
        <c:axId val="77096427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rgbClr val="B2B2B2"/>
              </a:solidFill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70958368"/>
        <c:crosses val="autoZero"/>
        <c:crossBetween val="between"/>
        <c:majorUnit val="5"/>
        <c:minorUnit val="0.5"/>
      </c:valAx>
      <c:catAx>
        <c:axId val="770958368"/>
        <c:scaling>
          <c:orientation val="minMax"/>
        </c:scaling>
        <c:delete val="0"/>
        <c:axPos val="b"/>
        <c:title>
          <c:tx>
            <c:strRef>
              <c:f>SiartData!$K$372</c:f>
              <c:strCache>
                <c:ptCount val="1"/>
                <c:pt idx="0">
                  <c:v>Chwarter y daeth y trafodiad i rym</c:v>
                </c:pt>
              </c:strCache>
            </c:strRef>
          </c:tx>
          <c:layout>
            <c:manualLayout>
              <c:xMode val="edge"/>
              <c:yMode val="edge"/>
              <c:x val="0.33052002731983793"/>
              <c:y val="0.8080751774619133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B2B2B2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709642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1327946381957688"/>
          <c:y val="0.11675872456694907"/>
          <c:w val="0.78407547243628772"/>
          <c:h val="0.1708046368871570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5995542456634275E-2"/>
          <c:y val="0.28743826585286303"/>
          <c:w val="0.8848782606783091"/>
          <c:h val="0.36229713149761605"/>
        </c:manualLayout>
      </c:layout>
      <c:lineChart>
        <c:grouping val="standard"/>
        <c:varyColors val="0"/>
        <c:ser>
          <c:idx val="0"/>
          <c:order val="0"/>
          <c:tx>
            <c:strRef>
              <c:f>SiartData!$L$433</c:f>
              <c:strCache>
                <c:ptCount val="1"/>
                <c:pt idx="0">
                  <c:v>Gwerth nad yw’n werth rhent: Hyd at a gan gynnwys £250,000</c:v>
                </c:pt>
              </c:strCache>
            </c:strRef>
          </c:tx>
          <c:spPr>
            <a:ln w="28575" cap="rnd">
              <a:solidFill>
                <a:schemeClr val="accent5">
                  <a:lumMod val="40000"/>
                  <a:lumOff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multiLvlStrRef>
              <c:f>SiartData!$J$434:$K$446</c:f>
              <c:multiLvlStrCache>
                <c:ptCount val="13"/>
                <c:lvl>
                  <c:pt idx="0">
                    <c:v>Ch 1 </c:v>
                  </c:pt>
                  <c:pt idx="1">
                    <c:v>Ch 2 </c:v>
                  </c:pt>
                  <c:pt idx="2">
                    <c:v>Ch 3 </c:v>
                  </c:pt>
                  <c:pt idx="3">
                    <c:v>Ch 4 </c:v>
                  </c:pt>
                  <c:pt idx="4">
                    <c:v>Ch 1 </c:v>
                  </c:pt>
                  <c:pt idx="5">
                    <c:v>Ch 2 </c:v>
                  </c:pt>
                  <c:pt idx="6">
                    <c:v>Ch 3 </c:v>
                  </c:pt>
                  <c:pt idx="7">
                    <c:v>Ch 4 </c:v>
                  </c:pt>
                  <c:pt idx="8">
                    <c:v>Ch 1 </c:v>
                  </c:pt>
                  <c:pt idx="9">
                    <c:v>Ch 2 </c:v>
                  </c:pt>
                  <c:pt idx="10">
                    <c:v>Ch 3 </c:v>
                  </c:pt>
                  <c:pt idx="11">
                    <c:v>Ch 4 (r) </c:v>
                  </c:pt>
                  <c:pt idx="12">
                    <c:v>Ch 1 (p)</c:v>
                  </c:pt>
                </c:lvl>
                <c:lvl>
                  <c:pt idx="0">
                    <c:v>2018-19</c:v>
                  </c:pt>
                  <c:pt idx="4">
                    <c:v>2019-20</c:v>
                  </c:pt>
                  <c:pt idx="8">
                    <c:v>2020-21</c:v>
                  </c:pt>
                  <c:pt idx="12">
                    <c:v>21-22</c:v>
                  </c:pt>
                </c:lvl>
              </c:multiLvlStrCache>
            </c:multiLvlStrRef>
          </c:cat>
          <c:val>
            <c:numRef>
              <c:f>SiartData!$L$434:$L$446</c:f>
              <c:numCache>
                <c:formatCode>#,##0</c:formatCode>
                <c:ptCount val="13"/>
                <c:pt idx="0">
                  <c:v>760</c:v>
                </c:pt>
                <c:pt idx="1">
                  <c:v>770</c:v>
                </c:pt>
                <c:pt idx="2">
                  <c:v>860</c:v>
                </c:pt>
                <c:pt idx="3">
                  <c:v>760</c:v>
                </c:pt>
                <c:pt idx="4">
                  <c:v>850</c:v>
                </c:pt>
                <c:pt idx="5">
                  <c:v>720</c:v>
                </c:pt>
                <c:pt idx="6">
                  <c:v>790</c:v>
                </c:pt>
                <c:pt idx="7">
                  <c:v>780</c:v>
                </c:pt>
                <c:pt idx="8">
                  <c:v>600</c:v>
                </c:pt>
                <c:pt idx="9">
                  <c:v>660</c:v>
                </c:pt>
                <c:pt idx="10">
                  <c:v>770</c:v>
                </c:pt>
                <c:pt idx="11">
                  <c:v>810</c:v>
                </c:pt>
                <c:pt idx="12">
                  <c:v>820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95-4376-87F2-CAF8346F8B5E}"/>
            </c:ext>
          </c:extLst>
        </c:ser>
        <c:ser>
          <c:idx val="1"/>
          <c:order val="1"/>
          <c:tx>
            <c:strRef>
              <c:f>SiartData!$M$433</c:f>
              <c:strCache>
                <c:ptCount val="1"/>
                <c:pt idx="0">
                  <c:v>Gwerth nad yw’n werth rhent: £250,001 - £1m</c:v>
                </c:pt>
              </c:strCache>
            </c:strRef>
          </c:tx>
          <c:spPr>
            <a:ln w="28575" cap="rnd">
              <a:solidFill>
                <a:schemeClr val="accent4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multiLvlStrRef>
              <c:f>SiartData!$J$434:$K$446</c:f>
              <c:multiLvlStrCache>
                <c:ptCount val="13"/>
                <c:lvl>
                  <c:pt idx="0">
                    <c:v>Ch 1 </c:v>
                  </c:pt>
                  <c:pt idx="1">
                    <c:v>Ch 2 </c:v>
                  </c:pt>
                  <c:pt idx="2">
                    <c:v>Ch 3 </c:v>
                  </c:pt>
                  <c:pt idx="3">
                    <c:v>Ch 4 </c:v>
                  </c:pt>
                  <c:pt idx="4">
                    <c:v>Ch 1 </c:v>
                  </c:pt>
                  <c:pt idx="5">
                    <c:v>Ch 2 </c:v>
                  </c:pt>
                  <c:pt idx="6">
                    <c:v>Ch 3 </c:v>
                  </c:pt>
                  <c:pt idx="7">
                    <c:v>Ch 4 </c:v>
                  </c:pt>
                  <c:pt idx="8">
                    <c:v>Ch 1 </c:v>
                  </c:pt>
                  <c:pt idx="9">
                    <c:v>Ch 2 </c:v>
                  </c:pt>
                  <c:pt idx="10">
                    <c:v>Ch 3 </c:v>
                  </c:pt>
                  <c:pt idx="11">
                    <c:v>Ch 4 (r) </c:v>
                  </c:pt>
                  <c:pt idx="12">
                    <c:v>Ch 1 (p)</c:v>
                  </c:pt>
                </c:lvl>
                <c:lvl>
                  <c:pt idx="0">
                    <c:v>2018-19</c:v>
                  </c:pt>
                  <c:pt idx="4">
                    <c:v>2019-20</c:v>
                  </c:pt>
                  <c:pt idx="8">
                    <c:v>2020-21</c:v>
                  </c:pt>
                  <c:pt idx="12">
                    <c:v>21-22</c:v>
                  </c:pt>
                </c:lvl>
              </c:multiLvlStrCache>
            </c:multiLvlStrRef>
          </c:cat>
          <c:val>
            <c:numRef>
              <c:f>SiartData!$M$434:$M$446</c:f>
              <c:numCache>
                <c:formatCode>#,##0</c:formatCode>
                <c:ptCount val="13"/>
                <c:pt idx="0">
                  <c:v>240</c:v>
                </c:pt>
                <c:pt idx="1">
                  <c:v>280</c:v>
                </c:pt>
                <c:pt idx="2">
                  <c:v>340</c:v>
                </c:pt>
                <c:pt idx="3">
                  <c:v>290</c:v>
                </c:pt>
                <c:pt idx="4">
                  <c:v>260</c:v>
                </c:pt>
                <c:pt idx="5">
                  <c:v>300</c:v>
                </c:pt>
                <c:pt idx="6">
                  <c:v>290</c:v>
                </c:pt>
                <c:pt idx="7">
                  <c:v>290</c:v>
                </c:pt>
                <c:pt idx="8">
                  <c:v>140</c:v>
                </c:pt>
                <c:pt idx="9">
                  <c:v>200</c:v>
                </c:pt>
                <c:pt idx="10">
                  <c:v>330</c:v>
                </c:pt>
                <c:pt idx="11">
                  <c:v>310</c:v>
                </c:pt>
                <c:pt idx="12">
                  <c:v>340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95-4376-87F2-CAF8346F8B5E}"/>
            </c:ext>
          </c:extLst>
        </c:ser>
        <c:ser>
          <c:idx val="2"/>
          <c:order val="2"/>
          <c:tx>
            <c:strRef>
              <c:f>SiartData!$N$433</c:f>
              <c:strCache>
                <c:ptCount val="1"/>
                <c:pt idx="0">
                  <c:v>Gwerth nad yw’n werth rhent: £1m+</c:v>
                </c:pt>
              </c:strCache>
            </c:strRef>
          </c:tx>
          <c:spPr>
            <a:ln w="28575" cap="rnd">
              <a:solidFill>
                <a:srgbClr val="272262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multiLvlStrRef>
              <c:f>SiartData!$J$434:$K$446</c:f>
              <c:multiLvlStrCache>
                <c:ptCount val="13"/>
                <c:lvl>
                  <c:pt idx="0">
                    <c:v>Ch 1 </c:v>
                  </c:pt>
                  <c:pt idx="1">
                    <c:v>Ch 2 </c:v>
                  </c:pt>
                  <c:pt idx="2">
                    <c:v>Ch 3 </c:v>
                  </c:pt>
                  <c:pt idx="3">
                    <c:v>Ch 4 </c:v>
                  </c:pt>
                  <c:pt idx="4">
                    <c:v>Ch 1 </c:v>
                  </c:pt>
                  <c:pt idx="5">
                    <c:v>Ch 2 </c:v>
                  </c:pt>
                  <c:pt idx="6">
                    <c:v>Ch 3 </c:v>
                  </c:pt>
                  <c:pt idx="7">
                    <c:v>Ch 4 </c:v>
                  </c:pt>
                  <c:pt idx="8">
                    <c:v>Ch 1 </c:v>
                  </c:pt>
                  <c:pt idx="9">
                    <c:v>Ch 2 </c:v>
                  </c:pt>
                  <c:pt idx="10">
                    <c:v>Ch 3 </c:v>
                  </c:pt>
                  <c:pt idx="11">
                    <c:v>Ch 4 (r) </c:v>
                  </c:pt>
                  <c:pt idx="12">
                    <c:v>Ch 1 (p)</c:v>
                  </c:pt>
                </c:lvl>
                <c:lvl>
                  <c:pt idx="0">
                    <c:v>2018-19</c:v>
                  </c:pt>
                  <c:pt idx="4">
                    <c:v>2019-20</c:v>
                  </c:pt>
                  <c:pt idx="8">
                    <c:v>2020-21</c:v>
                  </c:pt>
                  <c:pt idx="12">
                    <c:v>21-22</c:v>
                  </c:pt>
                </c:lvl>
              </c:multiLvlStrCache>
            </c:multiLvlStrRef>
          </c:cat>
          <c:val>
            <c:numRef>
              <c:f>SiartData!$N$434:$N$446</c:f>
              <c:numCache>
                <c:formatCode>#,##0</c:formatCode>
                <c:ptCount val="13"/>
                <c:pt idx="0">
                  <c:v>80</c:v>
                </c:pt>
                <c:pt idx="1">
                  <c:v>80</c:v>
                </c:pt>
                <c:pt idx="2">
                  <c:v>100</c:v>
                </c:pt>
                <c:pt idx="3">
                  <c:v>110</c:v>
                </c:pt>
                <c:pt idx="4">
                  <c:v>60</c:v>
                </c:pt>
                <c:pt idx="5">
                  <c:v>100</c:v>
                </c:pt>
                <c:pt idx="6">
                  <c:v>100</c:v>
                </c:pt>
                <c:pt idx="7">
                  <c:v>70</c:v>
                </c:pt>
                <c:pt idx="8">
                  <c:v>40</c:v>
                </c:pt>
                <c:pt idx="9">
                  <c:v>60</c:v>
                </c:pt>
                <c:pt idx="10">
                  <c:v>90</c:v>
                </c:pt>
                <c:pt idx="11">
                  <c:v>90</c:v>
                </c:pt>
                <c:pt idx="12">
                  <c:v>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E95-4376-87F2-CAF8346F8B5E}"/>
            </c:ext>
          </c:extLst>
        </c:ser>
        <c:ser>
          <c:idx val="3"/>
          <c:order val="3"/>
          <c:tx>
            <c:strRef>
              <c:f>SiartData!$O$433</c:f>
              <c:strCache>
                <c:ptCount val="1"/>
                <c:pt idx="0">
                  <c:v>Gwerth rhent</c:v>
                </c:pt>
              </c:strCache>
            </c:strRef>
          </c:tx>
          <c:spPr>
            <a:ln w="28575" cap="rnd">
              <a:solidFill>
                <a:srgbClr val="99CCFF"/>
              </a:solidFill>
              <a:prstDash val="dash"/>
              <a:round/>
            </a:ln>
            <a:effectLst/>
          </c:spPr>
          <c:marker>
            <c:symbol val="none"/>
          </c:marker>
          <c:dLbls>
            <c:delete val="1"/>
          </c:dLbls>
          <c:cat>
            <c:multiLvlStrRef>
              <c:f>SiartData!$J$434:$K$446</c:f>
              <c:multiLvlStrCache>
                <c:ptCount val="13"/>
                <c:lvl>
                  <c:pt idx="0">
                    <c:v>Ch 1 </c:v>
                  </c:pt>
                  <c:pt idx="1">
                    <c:v>Ch 2 </c:v>
                  </c:pt>
                  <c:pt idx="2">
                    <c:v>Ch 3 </c:v>
                  </c:pt>
                  <c:pt idx="3">
                    <c:v>Ch 4 </c:v>
                  </c:pt>
                  <c:pt idx="4">
                    <c:v>Ch 1 </c:v>
                  </c:pt>
                  <c:pt idx="5">
                    <c:v>Ch 2 </c:v>
                  </c:pt>
                  <c:pt idx="6">
                    <c:v>Ch 3 </c:v>
                  </c:pt>
                  <c:pt idx="7">
                    <c:v>Ch 4 </c:v>
                  </c:pt>
                  <c:pt idx="8">
                    <c:v>Ch 1 </c:v>
                  </c:pt>
                  <c:pt idx="9">
                    <c:v>Ch 2 </c:v>
                  </c:pt>
                  <c:pt idx="10">
                    <c:v>Ch 3 </c:v>
                  </c:pt>
                  <c:pt idx="11">
                    <c:v>Ch 4 (r) </c:v>
                  </c:pt>
                  <c:pt idx="12">
                    <c:v>Ch 1 (p)</c:v>
                  </c:pt>
                </c:lvl>
                <c:lvl>
                  <c:pt idx="0">
                    <c:v>2018-19</c:v>
                  </c:pt>
                  <c:pt idx="4">
                    <c:v>2019-20</c:v>
                  </c:pt>
                  <c:pt idx="8">
                    <c:v>2020-21</c:v>
                  </c:pt>
                  <c:pt idx="12">
                    <c:v>21-22</c:v>
                  </c:pt>
                </c:lvl>
              </c:multiLvlStrCache>
            </c:multiLvlStrRef>
          </c:cat>
          <c:val>
            <c:numRef>
              <c:f>SiartData!$O$434:$O$446</c:f>
              <c:numCache>
                <c:formatCode>#,##0</c:formatCode>
                <c:ptCount val="13"/>
                <c:pt idx="0">
                  <c:v>400</c:v>
                </c:pt>
                <c:pt idx="1">
                  <c:v>410</c:v>
                </c:pt>
                <c:pt idx="2">
                  <c:v>460</c:v>
                </c:pt>
                <c:pt idx="3">
                  <c:v>430</c:v>
                </c:pt>
                <c:pt idx="4">
                  <c:v>390</c:v>
                </c:pt>
                <c:pt idx="5">
                  <c:v>490</c:v>
                </c:pt>
                <c:pt idx="6">
                  <c:v>390</c:v>
                </c:pt>
                <c:pt idx="7">
                  <c:v>480</c:v>
                </c:pt>
                <c:pt idx="8">
                  <c:v>230</c:v>
                </c:pt>
                <c:pt idx="9">
                  <c:v>320</c:v>
                </c:pt>
                <c:pt idx="10">
                  <c:v>390</c:v>
                </c:pt>
                <c:pt idx="11">
                  <c:v>350</c:v>
                </c:pt>
                <c:pt idx="12">
                  <c:v>390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E95-4376-87F2-CAF8346F8B5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770958368"/>
        <c:axId val="770964272"/>
      </c:lineChart>
      <c:valAx>
        <c:axId val="77096427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rgbClr val="B2B2B2"/>
              </a:solidFill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70958368"/>
        <c:crosses val="autoZero"/>
        <c:crossBetween val="between"/>
      </c:valAx>
      <c:catAx>
        <c:axId val="770958368"/>
        <c:scaling>
          <c:orientation val="minMax"/>
        </c:scaling>
        <c:delete val="0"/>
        <c:axPos val="b"/>
        <c:title>
          <c:tx>
            <c:strRef>
              <c:f>SiartData!$K$341</c:f>
              <c:strCache>
                <c:ptCount val="1"/>
                <c:pt idx="0">
                  <c:v>Chwarter y daeth y trafodiad i rym</c:v>
                </c:pt>
              </c:strCache>
            </c:strRef>
          </c:tx>
          <c:layout>
            <c:manualLayout>
              <c:xMode val="edge"/>
              <c:yMode val="edge"/>
              <c:x val="0.41154527559055126"/>
              <c:y val="0.7698044501194107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B2B2B2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709642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1547878268009799"/>
          <c:y val="0.11195856435105375"/>
          <c:w val="0.76612212055895246"/>
          <c:h val="0.1689717964248551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2197860871504519E-2"/>
          <c:y val="0.234974406479733"/>
          <c:w val="0.84356006703981279"/>
          <c:h val="0.4559755822377406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SiartData!$M$620</c:f>
              <c:strCache>
                <c:ptCount val="1"/>
                <c:pt idx="0">
                  <c:v>Ad-daliadau (£ miliwn)</c:v>
                </c:pt>
              </c:strCache>
            </c:strRef>
          </c:tx>
          <c:spPr>
            <a:solidFill>
              <a:srgbClr val="272262"/>
            </a:solidFill>
            <a:ln>
              <a:solidFill>
                <a:srgbClr val="272262"/>
              </a:solidFill>
            </a:ln>
            <a:effectLst/>
          </c:spPr>
          <c:invertIfNegative val="0"/>
          <c:dLbls>
            <c:delete val="1"/>
          </c:dLbls>
          <c:cat>
            <c:multiLvlStrRef>
              <c:f>SiartData!$J$621:$K$633</c:f>
              <c:multiLvlStrCache>
                <c:ptCount val="13"/>
                <c:lvl>
                  <c:pt idx="0">
                    <c:v>Ch 1 (r) </c:v>
                  </c:pt>
                  <c:pt idx="1">
                    <c:v>Ch 2 (r) </c:v>
                  </c:pt>
                  <c:pt idx="2">
                    <c:v>Ch 3 (r) </c:v>
                  </c:pt>
                  <c:pt idx="3">
                    <c:v>Ch 4 (r) </c:v>
                  </c:pt>
                  <c:pt idx="4">
                    <c:v>Ch 1 (r) </c:v>
                  </c:pt>
                  <c:pt idx="5">
                    <c:v>Ch 2 (r) </c:v>
                  </c:pt>
                  <c:pt idx="6">
                    <c:v>Ch 3 (r) </c:v>
                  </c:pt>
                  <c:pt idx="7">
                    <c:v>Ch 4 (r) </c:v>
                  </c:pt>
                  <c:pt idx="8">
                    <c:v>Ch 1 (r) </c:v>
                  </c:pt>
                  <c:pt idx="9">
                    <c:v>Ch 2 (r) </c:v>
                  </c:pt>
                  <c:pt idx="10">
                    <c:v>Ch 3 (r) </c:v>
                  </c:pt>
                  <c:pt idx="11">
                    <c:v>Ch 4 (r) </c:v>
                  </c:pt>
                  <c:pt idx="12">
                    <c:v>Ch 1 (p)</c:v>
                  </c:pt>
                </c:lvl>
                <c:lvl>
                  <c:pt idx="0">
                    <c:v>2018-19</c:v>
                  </c:pt>
                  <c:pt idx="4">
                    <c:v>2019-20</c:v>
                  </c:pt>
                  <c:pt idx="8">
                    <c:v>2020-21</c:v>
                  </c:pt>
                  <c:pt idx="12">
                    <c:v>21-22</c:v>
                  </c:pt>
                </c:lvl>
              </c:multiLvlStrCache>
            </c:multiLvlStrRef>
          </c:cat>
          <c:val>
            <c:numRef>
              <c:f>SiartData!$M$621:$M$633</c:f>
              <c:numCache>
                <c:formatCode>0.0</c:formatCode>
                <c:ptCount val="13"/>
                <c:pt idx="0">
                  <c:v>3.3</c:v>
                </c:pt>
                <c:pt idx="1">
                  <c:v>4.4000000000000004</c:v>
                </c:pt>
                <c:pt idx="2">
                  <c:v>4</c:v>
                </c:pt>
                <c:pt idx="3">
                  <c:v>2.6</c:v>
                </c:pt>
                <c:pt idx="4">
                  <c:v>3.4</c:v>
                </c:pt>
                <c:pt idx="5">
                  <c:v>3.8</c:v>
                </c:pt>
                <c:pt idx="6">
                  <c:v>3.6</c:v>
                </c:pt>
                <c:pt idx="7">
                  <c:v>2.7</c:v>
                </c:pt>
                <c:pt idx="8">
                  <c:v>1.1000000000000001</c:v>
                </c:pt>
                <c:pt idx="9">
                  <c:v>2.8</c:v>
                </c:pt>
                <c:pt idx="10">
                  <c:v>4.5</c:v>
                </c:pt>
                <c:pt idx="11">
                  <c:v>3</c:v>
                </c:pt>
                <c:pt idx="12">
                  <c:v>1.7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B0-4293-900C-FD963C085E4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49410832"/>
        <c:axId val="449405256"/>
      </c:barChart>
      <c:lineChart>
        <c:grouping val="standard"/>
        <c:varyColors val="0"/>
        <c:ser>
          <c:idx val="0"/>
          <c:order val="0"/>
          <c:tx>
            <c:strRef>
              <c:f>SiartData!$L$620</c:f>
              <c:strCache>
                <c:ptCount val="1"/>
                <c:pt idx="0">
                  <c:v>Nifer yr ad-daliadau</c:v>
                </c:pt>
              </c:strCache>
            </c:strRef>
          </c:tx>
          <c:spPr>
            <a:ln w="28575" cap="rnd">
              <a:solidFill>
                <a:schemeClr val="accent4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multiLvlStrRef>
              <c:f>SiartData!$J$621:$K$633</c:f>
              <c:multiLvlStrCache>
                <c:ptCount val="13"/>
                <c:lvl>
                  <c:pt idx="0">
                    <c:v>Ch 1 (r) </c:v>
                  </c:pt>
                  <c:pt idx="1">
                    <c:v>Ch 2 (r) </c:v>
                  </c:pt>
                  <c:pt idx="2">
                    <c:v>Ch 3 (r) </c:v>
                  </c:pt>
                  <c:pt idx="3">
                    <c:v>Ch 4 (r) </c:v>
                  </c:pt>
                  <c:pt idx="4">
                    <c:v>Ch 1 (r) </c:v>
                  </c:pt>
                  <c:pt idx="5">
                    <c:v>Ch 2 (r) </c:v>
                  </c:pt>
                  <c:pt idx="6">
                    <c:v>Ch 3 (r) </c:v>
                  </c:pt>
                  <c:pt idx="7">
                    <c:v>Ch 4 (r) </c:v>
                  </c:pt>
                  <c:pt idx="8">
                    <c:v>Ch 1 (r) </c:v>
                  </c:pt>
                  <c:pt idx="9">
                    <c:v>Ch 2 (r) </c:v>
                  </c:pt>
                  <c:pt idx="10">
                    <c:v>Ch 3 (r) </c:v>
                  </c:pt>
                  <c:pt idx="11">
                    <c:v>Ch 4 (r) </c:v>
                  </c:pt>
                  <c:pt idx="12">
                    <c:v>Ch 1 (p)</c:v>
                  </c:pt>
                </c:lvl>
                <c:lvl>
                  <c:pt idx="0">
                    <c:v>2018-19</c:v>
                  </c:pt>
                  <c:pt idx="4">
                    <c:v>2019-20</c:v>
                  </c:pt>
                  <c:pt idx="8">
                    <c:v>2020-21</c:v>
                  </c:pt>
                  <c:pt idx="12">
                    <c:v>21-22</c:v>
                  </c:pt>
                </c:lvl>
              </c:multiLvlStrCache>
            </c:multiLvlStrRef>
          </c:cat>
          <c:val>
            <c:numRef>
              <c:f>SiartData!$L$621:$L$633</c:f>
              <c:numCache>
                <c:formatCode>0</c:formatCode>
                <c:ptCount val="13"/>
                <c:pt idx="0">
                  <c:v>460</c:v>
                </c:pt>
                <c:pt idx="1">
                  <c:v>570</c:v>
                </c:pt>
                <c:pt idx="2">
                  <c:v>510</c:v>
                </c:pt>
                <c:pt idx="3">
                  <c:v>360</c:v>
                </c:pt>
                <c:pt idx="4">
                  <c:v>440</c:v>
                </c:pt>
                <c:pt idx="5">
                  <c:v>450</c:v>
                </c:pt>
                <c:pt idx="6">
                  <c:v>430</c:v>
                </c:pt>
                <c:pt idx="7">
                  <c:v>310</c:v>
                </c:pt>
                <c:pt idx="8">
                  <c:v>140</c:v>
                </c:pt>
                <c:pt idx="9">
                  <c:v>280</c:v>
                </c:pt>
                <c:pt idx="10">
                  <c:v>430</c:v>
                </c:pt>
                <c:pt idx="11">
                  <c:v>220</c:v>
                </c:pt>
                <c:pt idx="12">
                  <c:v>130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B0-4293-900C-FD963C085E4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770958368"/>
        <c:axId val="770964272"/>
      </c:lineChart>
      <c:valAx>
        <c:axId val="770964272"/>
        <c:scaling>
          <c:orientation val="minMax"/>
          <c:max val="900"/>
          <c:min val="0"/>
        </c:scaling>
        <c:delete val="0"/>
        <c:axPos val="l"/>
        <c:majorGridlines>
          <c:spPr>
            <a:ln w="9525" cap="flat" cmpd="sng" algn="ctr">
              <a:solidFill>
                <a:srgbClr val="B2B2B2"/>
              </a:solidFill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accent4">
                    <a:lumMod val="50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70958368"/>
        <c:crosses val="autoZero"/>
        <c:crossBetween val="between"/>
      </c:valAx>
      <c:catAx>
        <c:axId val="770958368"/>
        <c:scaling>
          <c:orientation val="minMax"/>
        </c:scaling>
        <c:delete val="0"/>
        <c:axPos val="b"/>
        <c:title>
          <c:tx>
            <c:strRef>
              <c:f>SiartData!$K$617</c:f>
              <c:strCache>
                <c:ptCount val="1"/>
                <c:pt idx="0">
                  <c:v>Chwarter y daeth y trafodiad i rym</c:v>
                </c:pt>
              </c:strCache>
            </c:strRef>
          </c:tx>
          <c:layout>
            <c:manualLayout>
              <c:xMode val="edge"/>
              <c:yMode val="edge"/>
              <c:x val="0.28418296244742397"/>
              <c:y val="0.8436833291766131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B2B2B2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70964272"/>
        <c:crosses val="autoZero"/>
        <c:auto val="1"/>
        <c:lblAlgn val="ctr"/>
        <c:lblOffset val="100"/>
        <c:noMultiLvlLbl val="0"/>
      </c:catAx>
      <c:valAx>
        <c:axId val="449405256"/>
        <c:scaling>
          <c:orientation val="minMax"/>
          <c:max val="4.5"/>
        </c:scaling>
        <c:delete val="0"/>
        <c:axPos val="r"/>
        <c:numFmt formatCode="0.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272262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49410832"/>
        <c:crosses val="max"/>
        <c:crossBetween val="between"/>
      </c:valAx>
      <c:catAx>
        <c:axId val="4494108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4940525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round/>
    </a:ln>
    <a:effectLst/>
  </c:spPr>
  <c:txPr>
    <a:bodyPr/>
    <a:lstStyle/>
    <a:p>
      <a:pPr>
        <a:defRPr sz="10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364511254275016E-2"/>
          <c:y val="0.23830250134395847"/>
          <c:w val="0.89457423194001573"/>
          <c:h val="0.41650154490182401"/>
        </c:manualLayout>
      </c:layout>
      <c:lineChart>
        <c:grouping val="standard"/>
        <c:varyColors val="0"/>
        <c:ser>
          <c:idx val="4"/>
          <c:order val="0"/>
          <c:tx>
            <c:strRef>
              <c:f>SiartData!$K$291</c:f>
              <c:strCache>
                <c:ptCount val="1"/>
                <c:pt idx="0">
                  <c:v>Amhreswyl: 2019-20</c:v>
                </c:pt>
              </c:strCache>
            </c:strRef>
          </c:tx>
          <c:spPr>
            <a:ln w="19050" cap="rnd">
              <a:solidFill>
                <a:schemeClr val="accent3">
                  <a:lumMod val="9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SiartData!$J$292:$J$303</c:f>
              <c:strCache>
                <c:ptCount val="12"/>
                <c:pt idx="0">
                  <c:v>Ebr</c:v>
                </c:pt>
                <c:pt idx="1">
                  <c:v>Mai</c:v>
                </c:pt>
                <c:pt idx="2">
                  <c:v>Meh</c:v>
                </c:pt>
                <c:pt idx="3">
                  <c:v>Gor</c:v>
                </c:pt>
                <c:pt idx="4">
                  <c:v>Aws</c:v>
                </c:pt>
                <c:pt idx="5">
                  <c:v>Med</c:v>
                </c:pt>
                <c:pt idx="6">
                  <c:v>Hyd</c:v>
                </c:pt>
                <c:pt idx="7">
                  <c:v>Tac</c:v>
                </c:pt>
                <c:pt idx="8">
                  <c:v>Rha</c:v>
                </c:pt>
                <c:pt idx="9">
                  <c:v>Ion</c:v>
                </c:pt>
                <c:pt idx="10">
                  <c:v>Chw</c:v>
                </c:pt>
                <c:pt idx="11">
                  <c:v>Maw</c:v>
                </c:pt>
              </c:strCache>
            </c:strRef>
          </c:cat>
          <c:val>
            <c:numRef>
              <c:f>SiartData!$K$292:$K$303</c:f>
              <c:numCache>
                <c:formatCode>#,##0.0</c:formatCode>
                <c:ptCount val="12"/>
                <c:pt idx="0">
                  <c:v>2.9</c:v>
                </c:pt>
                <c:pt idx="1">
                  <c:v>7.7</c:v>
                </c:pt>
                <c:pt idx="2">
                  <c:v>3.5</c:v>
                </c:pt>
                <c:pt idx="3">
                  <c:v>5</c:v>
                </c:pt>
                <c:pt idx="4">
                  <c:v>3.7</c:v>
                </c:pt>
                <c:pt idx="5">
                  <c:v>8.4</c:v>
                </c:pt>
                <c:pt idx="6">
                  <c:v>4.5</c:v>
                </c:pt>
                <c:pt idx="7">
                  <c:v>6.4</c:v>
                </c:pt>
                <c:pt idx="8">
                  <c:v>9.4</c:v>
                </c:pt>
                <c:pt idx="9">
                  <c:v>7.7</c:v>
                </c:pt>
                <c:pt idx="10">
                  <c:v>4</c:v>
                </c:pt>
                <c:pt idx="11">
                  <c:v>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3F8-40FB-A7E1-457122E299A7}"/>
            </c:ext>
          </c:extLst>
        </c:ser>
        <c:ser>
          <c:idx val="5"/>
          <c:order val="1"/>
          <c:tx>
            <c:strRef>
              <c:f>SiartData!$L$291</c:f>
              <c:strCache>
                <c:ptCount val="1"/>
                <c:pt idx="0">
                  <c:v>Amhreswyl: 2020-21 (r)</c:v>
                </c:pt>
              </c:strCache>
            </c:strRef>
          </c:tx>
          <c:spPr>
            <a:ln w="28575" cap="rnd">
              <a:solidFill>
                <a:schemeClr val="accent3">
                  <a:lumMod val="90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SiartData!$J$292:$J$303</c:f>
              <c:strCache>
                <c:ptCount val="12"/>
                <c:pt idx="0">
                  <c:v>Ebr</c:v>
                </c:pt>
                <c:pt idx="1">
                  <c:v>Mai</c:v>
                </c:pt>
                <c:pt idx="2">
                  <c:v>Meh</c:v>
                </c:pt>
                <c:pt idx="3">
                  <c:v>Gor</c:v>
                </c:pt>
                <c:pt idx="4">
                  <c:v>Aws</c:v>
                </c:pt>
                <c:pt idx="5">
                  <c:v>Med</c:v>
                </c:pt>
                <c:pt idx="6">
                  <c:v>Hyd</c:v>
                </c:pt>
                <c:pt idx="7">
                  <c:v>Tac</c:v>
                </c:pt>
                <c:pt idx="8">
                  <c:v>Rha</c:v>
                </c:pt>
                <c:pt idx="9">
                  <c:v>Ion</c:v>
                </c:pt>
                <c:pt idx="10">
                  <c:v>Chw</c:v>
                </c:pt>
                <c:pt idx="11">
                  <c:v>Maw</c:v>
                </c:pt>
              </c:strCache>
            </c:strRef>
          </c:cat>
          <c:val>
            <c:numRef>
              <c:f>SiartData!$L$292:$L$303</c:f>
              <c:numCache>
                <c:formatCode>#,##0.0</c:formatCode>
                <c:ptCount val="12"/>
                <c:pt idx="0">
                  <c:v>5.2</c:v>
                </c:pt>
                <c:pt idx="1">
                  <c:v>1.5</c:v>
                </c:pt>
                <c:pt idx="2">
                  <c:v>2.2999999999999998</c:v>
                </c:pt>
                <c:pt idx="3">
                  <c:v>3.4</c:v>
                </c:pt>
                <c:pt idx="4">
                  <c:v>4.2</c:v>
                </c:pt>
                <c:pt idx="5">
                  <c:v>2.5</c:v>
                </c:pt>
                <c:pt idx="6">
                  <c:v>5.8</c:v>
                </c:pt>
                <c:pt idx="7">
                  <c:v>4.7</c:v>
                </c:pt>
                <c:pt idx="8">
                  <c:v>8.1999999999999993</c:v>
                </c:pt>
                <c:pt idx="9">
                  <c:v>3.2</c:v>
                </c:pt>
                <c:pt idx="10">
                  <c:v>6.7</c:v>
                </c:pt>
                <c:pt idx="11">
                  <c:v>10.4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3F8-40FB-A7E1-457122E299A7}"/>
            </c:ext>
          </c:extLst>
        </c:ser>
        <c:ser>
          <c:idx val="0"/>
          <c:order val="2"/>
          <c:tx>
            <c:strRef>
              <c:f>SiartData!$M$291</c:f>
              <c:strCache>
                <c:ptCount val="1"/>
                <c:pt idx="0">
                  <c:v>Amhreswyl: 2021-22 (p) (r)</c:v>
                </c:pt>
              </c:strCache>
            </c:strRef>
          </c:tx>
          <c:spPr>
            <a:ln w="28575" cap="rnd">
              <a:solidFill>
                <a:schemeClr val="accent3">
                  <a:lumMod val="9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SiartData!$M$292:$M$294</c:f>
              <c:numCache>
                <c:formatCode>#,##0.0</c:formatCode>
                <c:ptCount val="3"/>
                <c:pt idx="0">
                  <c:v>19.899999999999999</c:v>
                </c:pt>
                <c:pt idx="1">
                  <c:v>4.9000000000000004</c:v>
                </c:pt>
                <c:pt idx="2">
                  <c:v>8.4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3F8-40FB-A7E1-457122E299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36316104"/>
        <c:axId val="836316432"/>
      </c:lineChart>
      <c:catAx>
        <c:axId val="836316104"/>
        <c:scaling>
          <c:orientation val="minMax"/>
        </c:scaling>
        <c:delete val="0"/>
        <c:axPos val="b"/>
        <c:title>
          <c:tx>
            <c:strRef>
              <c:f>SiartData!$K$255</c:f>
              <c:strCache>
                <c:ptCount val="1"/>
                <c:pt idx="0">
                  <c:v>Mis y daeth y trafodiad i rym</c:v>
                </c:pt>
              </c:strCache>
            </c:strRef>
          </c:tx>
          <c:layout>
            <c:manualLayout>
              <c:xMode val="edge"/>
              <c:yMode val="edge"/>
              <c:x val="0.35252398718755196"/>
              <c:y val="0.7160891334366337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B2B2B2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836316432"/>
        <c:crosses val="autoZero"/>
        <c:auto val="1"/>
        <c:lblAlgn val="ctr"/>
        <c:lblOffset val="100"/>
        <c:noMultiLvlLbl val="0"/>
      </c:catAx>
      <c:valAx>
        <c:axId val="836316432"/>
        <c:scaling>
          <c:orientation val="minMax"/>
          <c:max val="35"/>
        </c:scaling>
        <c:delete val="0"/>
        <c:axPos val="l"/>
        <c:majorGridlines>
          <c:spPr>
            <a:ln w="9525" cap="flat" cmpd="sng" algn="ctr">
              <a:solidFill>
                <a:srgbClr val="B2B2B2"/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836316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51650687259133932"/>
          <c:y val="9.6845334092274596E-2"/>
          <c:w val="0.46971902272546512"/>
          <c:h val="0.1264805152368002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round/>
    </a:ln>
    <a:effectLst/>
  </c:spPr>
  <c:txPr>
    <a:bodyPr/>
    <a:lstStyle/>
    <a:p>
      <a:pPr>
        <a:defRPr sz="10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8957206436152"/>
          <c:y val="0.22666953982823154"/>
          <c:w val="0.86553572977290882"/>
          <c:h val="0.3719231934025998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SiartData!$M$71</c:f>
              <c:strCache>
                <c:ptCount val="1"/>
                <c:pt idx="0">
                  <c:v>o'r rhain: cyfraddau uwch preswyl (r)  (r) </c:v>
                </c:pt>
              </c:strCache>
            </c:strRef>
          </c:tx>
          <c:spPr>
            <a:pattFill prst="lgCheck">
              <a:fgClr>
                <a:srgbClr val="FFFFFF"/>
              </a:fgClr>
              <a:bgClr>
                <a:srgbClr val="4D4D4D"/>
              </a:bgClr>
            </a:pattFill>
            <a:ln>
              <a:solidFill>
                <a:schemeClr val="bg1">
                  <a:lumMod val="10000"/>
                </a:schemeClr>
              </a:solidFill>
            </a:ln>
            <a:effectLst/>
          </c:spPr>
          <c:invertIfNegative val="0"/>
          <c:cat>
            <c:multiLvlStrRef>
              <c:f>SiartData!$J$72:$L$98</c:f>
              <c:multiLvlStrCache>
                <c:ptCount val="27"/>
                <c:lvl>
                  <c:pt idx="0">
                    <c:v>Ch 2</c:v>
                  </c:pt>
                  <c:pt idx="1">
                    <c:v>Ch 3</c:v>
                  </c:pt>
                  <c:pt idx="2">
                    <c:v>Ch 4</c:v>
                  </c:pt>
                  <c:pt idx="3">
                    <c:v>Ch 1</c:v>
                  </c:pt>
                  <c:pt idx="4">
                    <c:v>Ch 2</c:v>
                  </c:pt>
                  <c:pt idx="5">
                    <c:v>Ch 3</c:v>
                  </c:pt>
                  <c:pt idx="6">
                    <c:v>Ch 4 (r) </c:v>
                  </c:pt>
                  <c:pt idx="7">
                    <c:v>Ch 1 (p)</c:v>
                  </c:pt>
                  <c:pt idx="9">
                    <c:v>Ch 2</c:v>
                  </c:pt>
                  <c:pt idx="10">
                    <c:v>Ch 3</c:v>
                  </c:pt>
                  <c:pt idx="11">
                    <c:v>Ch 4</c:v>
                  </c:pt>
                  <c:pt idx="12">
                    <c:v>Ch 1</c:v>
                  </c:pt>
                  <c:pt idx="13">
                    <c:v>Ch 2</c:v>
                  </c:pt>
                  <c:pt idx="14">
                    <c:v>Ch 3</c:v>
                  </c:pt>
                  <c:pt idx="15">
                    <c:v>Ch 4 (r) </c:v>
                  </c:pt>
                  <c:pt idx="16">
                    <c:v>Ch 1 (p)</c:v>
                  </c:pt>
                  <c:pt idx="18">
                    <c:v>Ch 2</c:v>
                  </c:pt>
                  <c:pt idx="19">
                    <c:v>Ch 3</c:v>
                  </c:pt>
                  <c:pt idx="20">
                    <c:v>Ch 4</c:v>
                  </c:pt>
                  <c:pt idx="21">
                    <c:v>Ch 1</c:v>
                  </c:pt>
                  <c:pt idx="22">
                    <c:v>Ch 2</c:v>
                  </c:pt>
                  <c:pt idx="23">
                    <c:v>Ch 3</c:v>
                  </c:pt>
                  <c:pt idx="24">
                    <c:v>Ch 4 (r) </c:v>
                  </c:pt>
                  <c:pt idx="25">
                    <c:v>Ch 1 (p)</c:v>
                  </c:pt>
                  <c:pt idx="26">
                    <c:v> </c:v>
                  </c:pt>
                </c:lvl>
                <c:lvl>
                  <c:pt idx="0">
                    <c:v>2019-20</c:v>
                  </c:pt>
                  <c:pt idx="3">
                    <c:v>2020-21</c:v>
                  </c:pt>
                  <c:pt idx="7">
                    <c:v>21-22</c:v>
                  </c:pt>
                  <c:pt idx="9">
                    <c:v>2019-20</c:v>
                  </c:pt>
                  <c:pt idx="12">
                    <c:v>2020-21</c:v>
                  </c:pt>
                  <c:pt idx="16">
                    <c:v>21-22</c:v>
                  </c:pt>
                  <c:pt idx="18">
                    <c:v>2019-20</c:v>
                  </c:pt>
                  <c:pt idx="21">
                    <c:v>2020-21</c:v>
                  </c:pt>
                  <c:pt idx="25">
                    <c:v>21-22</c:v>
                  </c:pt>
                </c:lvl>
                <c:lvl>
                  <c:pt idx="0">
                    <c:v>Preswyl</c:v>
                  </c:pt>
                  <c:pt idx="9">
                    <c:v>Amhreswyl ¹ </c:v>
                  </c:pt>
                  <c:pt idx="18">
                    <c:v>Cyfanswm</c:v>
                  </c:pt>
                </c:lvl>
              </c:multiLvlStrCache>
            </c:multiLvlStrRef>
          </c:cat>
          <c:val>
            <c:numRef>
              <c:f>SiartData!$M$72:$M$98</c:f>
              <c:numCache>
                <c:formatCode>#,##0</c:formatCode>
                <c:ptCount val="27"/>
                <c:pt idx="0">
                  <c:v>3330</c:v>
                </c:pt>
                <c:pt idx="1">
                  <c:v>3390</c:v>
                </c:pt>
                <c:pt idx="2">
                  <c:v>3100</c:v>
                </c:pt>
                <c:pt idx="3">
                  <c:v>1470</c:v>
                </c:pt>
                <c:pt idx="4">
                  <c:v>2530</c:v>
                </c:pt>
                <c:pt idx="5">
                  <c:v>4010</c:v>
                </c:pt>
                <c:pt idx="6">
                  <c:v>3660</c:v>
                </c:pt>
                <c:pt idx="7">
                  <c:v>4080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 formatCode="General">
                  <c:v>0</c:v>
                </c:pt>
                <c:pt idx="16" formatCode="General">
                  <c:v>0</c:v>
                </c:pt>
                <c:pt idx="18">
                  <c:v>3330</c:v>
                </c:pt>
                <c:pt idx="19">
                  <c:v>3390</c:v>
                </c:pt>
                <c:pt idx="20">
                  <c:v>3100</c:v>
                </c:pt>
                <c:pt idx="21">
                  <c:v>1470</c:v>
                </c:pt>
                <c:pt idx="22">
                  <c:v>2530</c:v>
                </c:pt>
                <c:pt idx="23">
                  <c:v>4010</c:v>
                </c:pt>
                <c:pt idx="24">
                  <c:v>3660</c:v>
                </c:pt>
                <c:pt idx="25">
                  <c:v>4080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35-43B4-A61F-0D9899D8596A}"/>
            </c:ext>
          </c:extLst>
        </c:ser>
        <c:ser>
          <c:idx val="1"/>
          <c:order val="1"/>
          <c:tx>
            <c:strRef>
              <c:f>SiartData!$N$71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bg1">
                  <a:lumMod val="10000"/>
                </a:schemeClr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272262"/>
              </a:solidFill>
              <a:ln>
                <a:solidFill>
                  <a:schemeClr val="bg1">
                    <a:lumMod val="1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9C35-43B4-A61F-0D9899D8596A}"/>
              </c:ext>
            </c:extLst>
          </c:dPt>
          <c:dPt>
            <c:idx val="1"/>
            <c:invertIfNegative val="0"/>
            <c:bubble3D val="0"/>
            <c:spPr>
              <a:solidFill>
                <a:srgbClr val="272262"/>
              </a:solidFill>
              <a:ln>
                <a:solidFill>
                  <a:schemeClr val="bg1">
                    <a:lumMod val="1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9C35-43B4-A61F-0D9899D8596A}"/>
              </c:ext>
            </c:extLst>
          </c:dPt>
          <c:dPt>
            <c:idx val="2"/>
            <c:invertIfNegative val="0"/>
            <c:bubble3D val="0"/>
            <c:spPr>
              <a:solidFill>
                <a:srgbClr val="272262"/>
              </a:solidFill>
              <a:ln>
                <a:solidFill>
                  <a:schemeClr val="bg1">
                    <a:lumMod val="1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9C35-43B4-A61F-0D9899D8596A}"/>
              </c:ext>
            </c:extLst>
          </c:dPt>
          <c:dPt>
            <c:idx val="3"/>
            <c:invertIfNegative val="0"/>
            <c:bubble3D val="0"/>
            <c:spPr>
              <a:solidFill>
                <a:srgbClr val="272262"/>
              </a:solidFill>
              <a:ln>
                <a:solidFill>
                  <a:schemeClr val="bg1">
                    <a:lumMod val="1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9C35-43B4-A61F-0D9899D8596A}"/>
              </c:ext>
            </c:extLst>
          </c:dPt>
          <c:dPt>
            <c:idx val="4"/>
            <c:invertIfNegative val="0"/>
            <c:bubble3D val="0"/>
            <c:spPr>
              <a:solidFill>
                <a:srgbClr val="272262"/>
              </a:solidFill>
              <a:ln>
                <a:solidFill>
                  <a:schemeClr val="accent5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A-9C35-43B4-A61F-0D9899D8596A}"/>
              </c:ext>
            </c:extLst>
          </c:dPt>
          <c:dPt>
            <c:idx val="5"/>
            <c:invertIfNegative val="0"/>
            <c:bubble3D val="0"/>
            <c:spPr>
              <a:solidFill>
                <a:srgbClr val="272262"/>
              </a:solidFill>
              <a:ln>
                <a:solidFill>
                  <a:schemeClr val="bg1">
                    <a:lumMod val="1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C-9C35-43B4-A61F-0D9899D8596A}"/>
              </c:ext>
            </c:extLst>
          </c:dPt>
          <c:dPt>
            <c:idx val="6"/>
            <c:invertIfNegative val="0"/>
            <c:bubble3D val="0"/>
            <c:spPr>
              <a:solidFill>
                <a:srgbClr val="272262"/>
              </a:solidFill>
              <a:ln>
                <a:solidFill>
                  <a:schemeClr val="bg1">
                    <a:lumMod val="1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E-9C35-43B4-A61F-0D9899D8596A}"/>
              </c:ext>
            </c:extLst>
          </c:dPt>
          <c:dPt>
            <c:idx val="7"/>
            <c:invertIfNegative val="0"/>
            <c:bubble3D val="0"/>
            <c:spPr>
              <a:solidFill>
                <a:srgbClr val="272262"/>
              </a:solidFill>
              <a:ln>
                <a:solidFill>
                  <a:schemeClr val="bg1">
                    <a:lumMod val="1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0-9C35-43B4-A61F-0D9899D8596A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solidFill>
                  <a:schemeClr val="bg1">
                    <a:lumMod val="1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2-9C35-43B4-A61F-0D9899D8596A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solidFill>
                  <a:schemeClr val="bg1">
                    <a:lumMod val="1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4-9C35-43B4-A61F-0D9899D8596A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solidFill>
                  <a:schemeClr val="bg1">
                    <a:lumMod val="1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6-9C35-43B4-A61F-0D9899D8596A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solidFill>
                  <a:schemeClr val="bg1">
                    <a:lumMod val="1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8-9C35-43B4-A61F-0D9899D8596A}"/>
              </c:ext>
            </c:extLst>
          </c:dPt>
          <c:dPt>
            <c:idx val="13"/>
            <c:invertIfNegative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solidFill>
                  <a:schemeClr val="bg1">
                    <a:lumMod val="1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A-9C35-43B4-A61F-0D9899D8596A}"/>
              </c:ext>
            </c:extLst>
          </c:dPt>
          <c:dPt>
            <c:idx val="14"/>
            <c:invertIfNegative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solidFill>
                  <a:schemeClr val="bg1">
                    <a:lumMod val="1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C-9C35-43B4-A61F-0D9899D8596A}"/>
              </c:ext>
            </c:extLst>
          </c:dPt>
          <c:dPt>
            <c:idx val="18"/>
            <c:invertIfNegative val="0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solidFill>
                  <a:schemeClr val="bg1">
                    <a:lumMod val="1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E-9C35-43B4-A61F-0D9899D8596A}"/>
              </c:ext>
            </c:extLst>
          </c:dPt>
          <c:dPt>
            <c:idx val="19"/>
            <c:invertIfNegative val="0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solidFill>
                  <a:schemeClr val="bg1">
                    <a:lumMod val="1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0-9C35-43B4-A61F-0D9899D8596A}"/>
              </c:ext>
            </c:extLst>
          </c:dPt>
          <c:dPt>
            <c:idx val="20"/>
            <c:invertIfNegative val="0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solidFill>
                  <a:schemeClr val="bg1">
                    <a:lumMod val="1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2-9C35-43B4-A61F-0D9899D8596A}"/>
              </c:ext>
            </c:extLst>
          </c:dPt>
          <c:dPt>
            <c:idx val="21"/>
            <c:invertIfNegative val="0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solidFill>
                  <a:schemeClr val="bg1">
                    <a:lumMod val="1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4-9C35-43B4-A61F-0D9899D8596A}"/>
              </c:ext>
            </c:extLst>
          </c:dPt>
          <c:dPt>
            <c:idx val="22"/>
            <c:invertIfNegative val="0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solidFill>
                  <a:schemeClr val="bg1">
                    <a:lumMod val="1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6-9C35-43B4-A61F-0D9899D8596A}"/>
              </c:ext>
            </c:extLst>
          </c:dPt>
          <c:dPt>
            <c:idx val="23"/>
            <c:invertIfNegative val="0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solidFill>
                  <a:schemeClr val="bg1">
                    <a:lumMod val="1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8-9C35-43B4-A61F-0D9899D8596A}"/>
              </c:ext>
            </c:extLst>
          </c:dPt>
          <c:dPt>
            <c:idx val="24"/>
            <c:invertIfNegative val="0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solidFill>
                  <a:schemeClr val="bg1">
                    <a:lumMod val="1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A-9C35-43B4-A61F-0D9899D8596A}"/>
              </c:ext>
            </c:extLst>
          </c:dPt>
          <c:dPt>
            <c:idx val="25"/>
            <c:invertIfNegative val="0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solidFill>
                  <a:schemeClr val="bg1">
                    <a:lumMod val="1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C-9C35-43B4-A61F-0D9899D8596A}"/>
              </c:ext>
            </c:extLst>
          </c:dPt>
          <c:cat>
            <c:multiLvlStrRef>
              <c:f>SiartData!$J$72:$L$98</c:f>
              <c:multiLvlStrCache>
                <c:ptCount val="27"/>
                <c:lvl>
                  <c:pt idx="0">
                    <c:v>Ch 2</c:v>
                  </c:pt>
                  <c:pt idx="1">
                    <c:v>Ch 3</c:v>
                  </c:pt>
                  <c:pt idx="2">
                    <c:v>Ch 4</c:v>
                  </c:pt>
                  <c:pt idx="3">
                    <c:v>Ch 1</c:v>
                  </c:pt>
                  <c:pt idx="4">
                    <c:v>Ch 2</c:v>
                  </c:pt>
                  <c:pt idx="5">
                    <c:v>Ch 3</c:v>
                  </c:pt>
                  <c:pt idx="6">
                    <c:v>Ch 4 (r) </c:v>
                  </c:pt>
                  <c:pt idx="7">
                    <c:v>Ch 1 (p)</c:v>
                  </c:pt>
                  <c:pt idx="9">
                    <c:v>Ch 2</c:v>
                  </c:pt>
                  <c:pt idx="10">
                    <c:v>Ch 3</c:v>
                  </c:pt>
                  <c:pt idx="11">
                    <c:v>Ch 4</c:v>
                  </c:pt>
                  <c:pt idx="12">
                    <c:v>Ch 1</c:v>
                  </c:pt>
                  <c:pt idx="13">
                    <c:v>Ch 2</c:v>
                  </c:pt>
                  <c:pt idx="14">
                    <c:v>Ch 3</c:v>
                  </c:pt>
                  <c:pt idx="15">
                    <c:v>Ch 4 (r) </c:v>
                  </c:pt>
                  <c:pt idx="16">
                    <c:v>Ch 1 (p)</c:v>
                  </c:pt>
                  <c:pt idx="18">
                    <c:v>Ch 2</c:v>
                  </c:pt>
                  <c:pt idx="19">
                    <c:v>Ch 3</c:v>
                  </c:pt>
                  <c:pt idx="20">
                    <c:v>Ch 4</c:v>
                  </c:pt>
                  <c:pt idx="21">
                    <c:v>Ch 1</c:v>
                  </c:pt>
                  <c:pt idx="22">
                    <c:v>Ch 2</c:v>
                  </c:pt>
                  <c:pt idx="23">
                    <c:v>Ch 3</c:v>
                  </c:pt>
                  <c:pt idx="24">
                    <c:v>Ch 4 (r) </c:v>
                  </c:pt>
                  <c:pt idx="25">
                    <c:v>Ch 1 (p)</c:v>
                  </c:pt>
                  <c:pt idx="26">
                    <c:v> </c:v>
                  </c:pt>
                </c:lvl>
                <c:lvl>
                  <c:pt idx="0">
                    <c:v>2019-20</c:v>
                  </c:pt>
                  <c:pt idx="3">
                    <c:v>2020-21</c:v>
                  </c:pt>
                  <c:pt idx="7">
                    <c:v>21-22</c:v>
                  </c:pt>
                  <c:pt idx="9">
                    <c:v>2019-20</c:v>
                  </c:pt>
                  <c:pt idx="12">
                    <c:v>2020-21</c:v>
                  </c:pt>
                  <c:pt idx="16">
                    <c:v>21-22</c:v>
                  </c:pt>
                  <c:pt idx="18">
                    <c:v>2019-20</c:v>
                  </c:pt>
                  <c:pt idx="21">
                    <c:v>2020-21</c:v>
                  </c:pt>
                  <c:pt idx="25">
                    <c:v>21-22</c:v>
                  </c:pt>
                </c:lvl>
                <c:lvl>
                  <c:pt idx="0">
                    <c:v>Preswyl</c:v>
                  </c:pt>
                  <c:pt idx="9">
                    <c:v>Amhreswyl ¹ </c:v>
                  </c:pt>
                  <c:pt idx="18">
                    <c:v>Cyfanswm</c:v>
                  </c:pt>
                </c:lvl>
              </c:multiLvlStrCache>
            </c:multiLvlStrRef>
          </c:cat>
          <c:val>
            <c:numRef>
              <c:f>SiartData!$N$72:$N$98</c:f>
              <c:numCache>
                <c:formatCode>#,##0</c:formatCode>
                <c:ptCount val="27"/>
                <c:pt idx="0">
                  <c:v>11600</c:v>
                </c:pt>
                <c:pt idx="1">
                  <c:v>11810</c:v>
                </c:pt>
                <c:pt idx="2">
                  <c:v>8810</c:v>
                </c:pt>
                <c:pt idx="3">
                  <c:v>4810</c:v>
                </c:pt>
                <c:pt idx="4">
                  <c:v>7440</c:v>
                </c:pt>
                <c:pt idx="5">
                  <c:v>12790</c:v>
                </c:pt>
                <c:pt idx="6">
                  <c:v>11470</c:v>
                </c:pt>
                <c:pt idx="7">
                  <c:v>13730</c:v>
                </c:pt>
                <c:pt idx="9">
                  <c:v>1570</c:v>
                </c:pt>
                <c:pt idx="10">
                  <c:v>1520</c:v>
                </c:pt>
                <c:pt idx="11">
                  <c:v>1540</c:v>
                </c:pt>
                <c:pt idx="12">
                  <c:v>990</c:v>
                </c:pt>
                <c:pt idx="13">
                  <c:v>1210</c:v>
                </c:pt>
                <c:pt idx="14">
                  <c:v>1550</c:v>
                </c:pt>
                <c:pt idx="15">
                  <c:v>1540</c:v>
                </c:pt>
                <c:pt idx="16">
                  <c:v>1610</c:v>
                </c:pt>
                <c:pt idx="18">
                  <c:v>13170</c:v>
                </c:pt>
                <c:pt idx="19">
                  <c:v>13330</c:v>
                </c:pt>
                <c:pt idx="20">
                  <c:v>10350</c:v>
                </c:pt>
                <c:pt idx="21">
                  <c:v>5800</c:v>
                </c:pt>
                <c:pt idx="22">
                  <c:v>8650</c:v>
                </c:pt>
                <c:pt idx="23">
                  <c:v>14340</c:v>
                </c:pt>
                <c:pt idx="24">
                  <c:v>13000</c:v>
                </c:pt>
                <c:pt idx="25">
                  <c:v>15340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D-9C35-43B4-A61F-0D9899D85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778011528"/>
        <c:axId val="778010216"/>
      </c:barChart>
      <c:catAx>
        <c:axId val="778011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B2B2B2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78010216"/>
        <c:crosses val="autoZero"/>
        <c:auto val="1"/>
        <c:lblAlgn val="ctr"/>
        <c:lblOffset val="100"/>
        <c:noMultiLvlLbl val="0"/>
      </c:catAx>
      <c:valAx>
        <c:axId val="778010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B2B2B2"/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5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780115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FFFFF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131075929996386E-2"/>
          <c:y val="0.18697255849538832"/>
          <c:w val="0.92014006588867825"/>
          <c:h val="0.3593200588146376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SiartData!$M$114</c:f>
              <c:strCache>
                <c:ptCount val="1"/>
                <c:pt idx="0">
                  <c:v>o'r rhain: refeniw ychwanegol o’r gyfradd uwch ² (r) </c:v>
                </c:pt>
              </c:strCache>
            </c:strRef>
          </c:tx>
          <c:spPr>
            <a:pattFill prst="lgCheck">
              <a:fgClr>
                <a:srgbClr val="FFFFFF"/>
              </a:fgClr>
              <a:bgClr>
                <a:srgbClr val="4D4D4D"/>
              </a:bgClr>
            </a:pattFill>
            <a:ln>
              <a:solidFill>
                <a:schemeClr val="bg1">
                  <a:lumMod val="10000"/>
                </a:schemeClr>
              </a:solidFill>
            </a:ln>
            <a:effectLst/>
          </c:spPr>
          <c:invertIfNegative val="0"/>
          <c:cat>
            <c:multiLvlStrRef>
              <c:f>SiartData!$J$115:$L$141</c:f>
              <c:multiLvlStrCache>
                <c:ptCount val="27"/>
                <c:lvl>
                  <c:pt idx="0">
                    <c:v>Ch 2</c:v>
                  </c:pt>
                  <c:pt idx="1">
                    <c:v>Ch 3</c:v>
                  </c:pt>
                  <c:pt idx="2">
                    <c:v>Ch 4</c:v>
                  </c:pt>
                  <c:pt idx="3">
                    <c:v>Ch 1</c:v>
                  </c:pt>
                  <c:pt idx="4">
                    <c:v>Ch 2</c:v>
                  </c:pt>
                  <c:pt idx="5">
                    <c:v>Ch 3</c:v>
                  </c:pt>
                  <c:pt idx="6">
                    <c:v>Ch 4 (r) </c:v>
                  </c:pt>
                  <c:pt idx="7">
                    <c:v>Ch 1 (p)</c:v>
                  </c:pt>
                  <c:pt idx="9">
                    <c:v>Ch 2</c:v>
                  </c:pt>
                  <c:pt idx="10">
                    <c:v>Ch 3</c:v>
                  </c:pt>
                  <c:pt idx="11">
                    <c:v>Ch 4</c:v>
                  </c:pt>
                  <c:pt idx="12">
                    <c:v>Ch 1</c:v>
                  </c:pt>
                  <c:pt idx="13">
                    <c:v>Ch 2</c:v>
                  </c:pt>
                  <c:pt idx="14">
                    <c:v>Ch 3</c:v>
                  </c:pt>
                  <c:pt idx="15">
                    <c:v>Ch 4 (r) </c:v>
                  </c:pt>
                  <c:pt idx="16">
                    <c:v>Ch 1 (p)</c:v>
                  </c:pt>
                  <c:pt idx="18">
                    <c:v>Ch 2</c:v>
                  </c:pt>
                  <c:pt idx="19">
                    <c:v>Ch 3</c:v>
                  </c:pt>
                  <c:pt idx="20">
                    <c:v>Ch 4</c:v>
                  </c:pt>
                  <c:pt idx="21">
                    <c:v>Ch 1</c:v>
                  </c:pt>
                  <c:pt idx="22">
                    <c:v>Ch 2</c:v>
                  </c:pt>
                  <c:pt idx="23">
                    <c:v>Ch 3</c:v>
                  </c:pt>
                  <c:pt idx="24">
                    <c:v>Ch 4 (r) </c:v>
                  </c:pt>
                  <c:pt idx="25">
                    <c:v>Ch 1 (p)</c:v>
                  </c:pt>
                  <c:pt idx="26">
                    <c:v> </c:v>
                  </c:pt>
                </c:lvl>
                <c:lvl>
                  <c:pt idx="0">
                    <c:v>2019-20</c:v>
                  </c:pt>
                  <c:pt idx="3">
                    <c:v>2020-21</c:v>
                  </c:pt>
                  <c:pt idx="7">
                    <c:v>21-22</c:v>
                  </c:pt>
                  <c:pt idx="9">
                    <c:v>2019-20</c:v>
                  </c:pt>
                  <c:pt idx="12">
                    <c:v>2020-21</c:v>
                  </c:pt>
                  <c:pt idx="16">
                    <c:v>21-22</c:v>
                  </c:pt>
                  <c:pt idx="18">
                    <c:v>2019-20</c:v>
                  </c:pt>
                  <c:pt idx="21">
                    <c:v>2020-21</c:v>
                  </c:pt>
                  <c:pt idx="25">
                    <c:v>21-22</c:v>
                  </c:pt>
                </c:lvl>
                <c:lvl>
                  <c:pt idx="0">
                    <c:v>Preswyl (r) </c:v>
                  </c:pt>
                  <c:pt idx="9">
                    <c:v>Amhreswyl ³ </c:v>
                  </c:pt>
                  <c:pt idx="18">
                    <c:v>Cyfanswm (r) </c:v>
                  </c:pt>
                </c:lvl>
              </c:multiLvlStrCache>
            </c:multiLvlStrRef>
          </c:cat>
          <c:val>
            <c:numRef>
              <c:f>SiartData!$M$115:$M$141</c:f>
              <c:numCache>
                <c:formatCode>0.0</c:formatCode>
                <c:ptCount val="27"/>
                <c:pt idx="0">
                  <c:v>15.2</c:v>
                </c:pt>
                <c:pt idx="1">
                  <c:v>15.4</c:v>
                </c:pt>
                <c:pt idx="2">
                  <c:v>13.4</c:v>
                </c:pt>
                <c:pt idx="3">
                  <c:v>6.4</c:v>
                </c:pt>
                <c:pt idx="4">
                  <c:v>12.4</c:v>
                </c:pt>
                <c:pt idx="5">
                  <c:v>22.8</c:v>
                </c:pt>
                <c:pt idx="6">
                  <c:v>26.6</c:v>
                </c:pt>
                <c:pt idx="7">
                  <c:v>31.1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8">
                  <c:v>15.2</c:v>
                </c:pt>
                <c:pt idx="19">
                  <c:v>15.4</c:v>
                </c:pt>
                <c:pt idx="20">
                  <c:v>13.4</c:v>
                </c:pt>
                <c:pt idx="21">
                  <c:v>6.4</c:v>
                </c:pt>
                <c:pt idx="22">
                  <c:v>12.4</c:v>
                </c:pt>
                <c:pt idx="23">
                  <c:v>22.8</c:v>
                </c:pt>
                <c:pt idx="24">
                  <c:v>26.6</c:v>
                </c:pt>
                <c:pt idx="25">
                  <c:v>31.1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D6-4E5F-AE52-B487DF664700}"/>
            </c:ext>
          </c:extLst>
        </c:ser>
        <c:ser>
          <c:idx val="1"/>
          <c:order val="1"/>
          <c:tx>
            <c:strRef>
              <c:f>SiartData!$N$114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bg1">
                  <a:lumMod val="10000"/>
                </a:schemeClr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272262"/>
              </a:solidFill>
              <a:ln>
                <a:solidFill>
                  <a:schemeClr val="bg1">
                    <a:lumMod val="1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55D6-4E5F-AE52-B487DF664700}"/>
              </c:ext>
            </c:extLst>
          </c:dPt>
          <c:dPt>
            <c:idx val="1"/>
            <c:invertIfNegative val="0"/>
            <c:bubble3D val="0"/>
            <c:spPr>
              <a:solidFill>
                <a:srgbClr val="272262"/>
              </a:solidFill>
              <a:ln>
                <a:solidFill>
                  <a:schemeClr val="bg1">
                    <a:lumMod val="1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55D6-4E5F-AE52-B487DF664700}"/>
              </c:ext>
            </c:extLst>
          </c:dPt>
          <c:dPt>
            <c:idx val="2"/>
            <c:invertIfNegative val="0"/>
            <c:bubble3D val="0"/>
            <c:spPr>
              <a:solidFill>
                <a:srgbClr val="272262"/>
              </a:solidFill>
              <a:ln>
                <a:solidFill>
                  <a:schemeClr val="bg1">
                    <a:lumMod val="1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55D6-4E5F-AE52-B487DF664700}"/>
              </c:ext>
            </c:extLst>
          </c:dPt>
          <c:dPt>
            <c:idx val="3"/>
            <c:invertIfNegative val="0"/>
            <c:bubble3D val="0"/>
            <c:spPr>
              <a:solidFill>
                <a:srgbClr val="272262"/>
              </a:solidFill>
              <a:ln>
                <a:solidFill>
                  <a:schemeClr val="bg1">
                    <a:lumMod val="1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55D6-4E5F-AE52-B487DF664700}"/>
              </c:ext>
            </c:extLst>
          </c:dPt>
          <c:dPt>
            <c:idx val="4"/>
            <c:invertIfNegative val="0"/>
            <c:bubble3D val="0"/>
            <c:spPr>
              <a:solidFill>
                <a:srgbClr val="002060"/>
              </a:solidFill>
              <a:ln>
                <a:solidFill>
                  <a:schemeClr val="bg1">
                    <a:lumMod val="1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A-55D6-4E5F-AE52-B487DF664700}"/>
              </c:ext>
            </c:extLst>
          </c:dPt>
          <c:dPt>
            <c:idx val="5"/>
            <c:invertIfNegative val="0"/>
            <c:bubble3D val="0"/>
            <c:spPr>
              <a:solidFill>
                <a:srgbClr val="272262"/>
              </a:solidFill>
              <a:ln>
                <a:solidFill>
                  <a:schemeClr val="bg1">
                    <a:lumMod val="1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C-55D6-4E5F-AE52-B487DF664700}"/>
              </c:ext>
            </c:extLst>
          </c:dPt>
          <c:dPt>
            <c:idx val="6"/>
            <c:invertIfNegative val="0"/>
            <c:bubble3D val="0"/>
            <c:spPr>
              <a:solidFill>
                <a:srgbClr val="272262"/>
              </a:solidFill>
              <a:ln>
                <a:solidFill>
                  <a:schemeClr val="bg1">
                    <a:lumMod val="1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E-55D6-4E5F-AE52-B487DF664700}"/>
              </c:ext>
            </c:extLst>
          </c:dPt>
          <c:dPt>
            <c:idx val="7"/>
            <c:invertIfNegative val="0"/>
            <c:bubble3D val="0"/>
            <c:spPr>
              <a:solidFill>
                <a:srgbClr val="272262"/>
              </a:solidFill>
              <a:ln>
                <a:solidFill>
                  <a:schemeClr val="bg1">
                    <a:lumMod val="1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0-55D6-4E5F-AE52-B487DF664700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solidFill>
                  <a:schemeClr val="bg1">
                    <a:lumMod val="1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2-55D6-4E5F-AE52-B487DF664700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solidFill>
                  <a:schemeClr val="bg1">
                    <a:lumMod val="1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4-55D6-4E5F-AE52-B487DF664700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solidFill>
                  <a:schemeClr val="bg1">
                    <a:lumMod val="1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6-55D6-4E5F-AE52-B487DF664700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solidFill>
                  <a:schemeClr val="bg1">
                    <a:lumMod val="1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8-55D6-4E5F-AE52-B487DF664700}"/>
              </c:ext>
            </c:extLst>
          </c:dPt>
          <c:dPt>
            <c:idx val="13"/>
            <c:invertIfNegative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solidFill>
                  <a:schemeClr val="bg1">
                    <a:lumMod val="1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A-55D6-4E5F-AE52-B487DF664700}"/>
              </c:ext>
            </c:extLst>
          </c:dPt>
          <c:dPt>
            <c:idx val="14"/>
            <c:invertIfNegative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solidFill>
                  <a:schemeClr val="bg1">
                    <a:lumMod val="1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C-55D6-4E5F-AE52-B487DF664700}"/>
              </c:ext>
            </c:extLst>
          </c:dPt>
          <c:dPt>
            <c:idx val="15"/>
            <c:invertIfNegative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solidFill>
                  <a:schemeClr val="bg1">
                    <a:lumMod val="1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E-55D6-4E5F-AE52-B487DF664700}"/>
              </c:ext>
            </c:extLst>
          </c:dPt>
          <c:dPt>
            <c:idx val="16"/>
            <c:invertIfNegative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solidFill>
                  <a:schemeClr val="bg1">
                    <a:lumMod val="1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0-55D6-4E5F-AE52-B487DF664700}"/>
              </c:ext>
            </c:extLst>
          </c:dPt>
          <c:dPt>
            <c:idx val="18"/>
            <c:invertIfNegative val="0"/>
            <c:bubble3D val="0"/>
            <c:spPr>
              <a:solidFill>
                <a:srgbClr val="BBD8FF"/>
              </a:solidFill>
              <a:ln>
                <a:solidFill>
                  <a:schemeClr val="bg1">
                    <a:lumMod val="1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2-55D6-4E5F-AE52-B487DF664700}"/>
              </c:ext>
            </c:extLst>
          </c:dPt>
          <c:dPt>
            <c:idx val="19"/>
            <c:invertIfNegative val="0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solidFill>
                  <a:schemeClr val="bg1">
                    <a:lumMod val="1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4-55D6-4E5F-AE52-B487DF664700}"/>
              </c:ext>
            </c:extLst>
          </c:dPt>
          <c:dPt>
            <c:idx val="20"/>
            <c:invertIfNegative val="0"/>
            <c:bubble3D val="0"/>
            <c:spPr>
              <a:solidFill>
                <a:srgbClr val="BBD8FF"/>
              </a:solidFill>
              <a:ln>
                <a:solidFill>
                  <a:schemeClr val="bg1">
                    <a:lumMod val="1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6-55D6-4E5F-AE52-B487DF664700}"/>
              </c:ext>
            </c:extLst>
          </c:dPt>
          <c:dPt>
            <c:idx val="21"/>
            <c:invertIfNegative val="0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solidFill>
                  <a:schemeClr val="bg1">
                    <a:lumMod val="1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8-55D6-4E5F-AE52-B487DF664700}"/>
              </c:ext>
            </c:extLst>
          </c:dPt>
          <c:dPt>
            <c:idx val="22"/>
            <c:invertIfNegative val="0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solidFill>
                  <a:schemeClr val="bg1">
                    <a:lumMod val="1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A-55D6-4E5F-AE52-B487DF664700}"/>
              </c:ext>
            </c:extLst>
          </c:dPt>
          <c:dPt>
            <c:idx val="23"/>
            <c:invertIfNegative val="0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solidFill>
                  <a:schemeClr val="bg1">
                    <a:lumMod val="1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C-55D6-4E5F-AE52-B487DF664700}"/>
              </c:ext>
            </c:extLst>
          </c:dPt>
          <c:dPt>
            <c:idx val="24"/>
            <c:invertIfNegative val="0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solidFill>
                  <a:schemeClr val="bg1">
                    <a:lumMod val="1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E-55D6-4E5F-AE52-B487DF664700}"/>
              </c:ext>
            </c:extLst>
          </c:dPt>
          <c:dPt>
            <c:idx val="25"/>
            <c:invertIfNegative val="0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solidFill>
                  <a:schemeClr val="bg1">
                    <a:lumMod val="1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0-55D6-4E5F-AE52-B487DF664700}"/>
              </c:ext>
            </c:extLst>
          </c:dPt>
          <c:cat>
            <c:multiLvlStrRef>
              <c:f>SiartData!$J$115:$L$141</c:f>
              <c:multiLvlStrCache>
                <c:ptCount val="27"/>
                <c:lvl>
                  <c:pt idx="0">
                    <c:v>Ch 2</c:v>
                  </c:pt>
                  <c:pt idx="1">
                    <c:v>Ch 3</c:v>
                  </c:pt>
                  <c:pt idx="2">
                    <c:v>Ch 4</c:v>
                  </c:pt>
                  <c:pt idx="3">
                    <c:v>Ch 1</c:v>
                  </c:pt>
                  <c:pt idx="4">
                    <c:v>Ch 2</c:v>
                  </c:pt>
                  <c:pt idx="5">
                    <c:v>Ch 3</c:v>
                  </c:pt>
                  <c:pt idx="6">
                    <c:v>Ch 4 (r) </c:v>
                  </c:pt>
                  <c:pt idx="7">
                    <c:v>Ch 1 (p)</c:v>
                  </c:pt>
                  <c:pt idx="9">
                    <c:v>Ch 2</c:v>
                  </c:pt>
                  <c:pt idx="10">
                    <c:v>Ch 3</c:v>
                  </c:pt>
                  <c:pt idx="11">
                    <c:v>Ch 4</c:v>
                  </c:pt>
                  <c:pt idx="12">
                    <c:v>Ch 1</c:v>
                  </c:pt>
                  <c:pt idx="13">
                    <c:v>Ch 2</c:v>
                  </c:pt>
                  <c:pt idx="14">
                    <c:v>Ch 3</c:v>
                  </c:pt>
                  <c:pt idx="15">
                    <c:v>Ch 4 (r) </c:v>
                  </c:pt>
                  <c:pt idx="16">
                    <c:v>Ch 1 (p)</c:v>
                  </c:pt>
                  <c:pt idx="18">
                    <c:v>Ch 2</c:v>
                  </c:pt>
                  <c:pt idx="19">
                    <c:v>Ch 3</c:v>
                  </c:pt>
                  <c:pt idx="20">
                    <c:v>Ch 4</c:v>
                  </c:pt>
                  <c:pt idx="21">
                    <c:v>Ch 1</c:v>
                  </c:pt>
                  <c:pt idx="22">
                    <c:v>Ch 2</c:v>
                  </c:pt>
                  <c:pt idx="23">
                    <c:v>Ch 3</c:v>
                  </c:pt>
                  <c:pt idx="24">
                    <c:v>Ch 4 (r) </c:v>
                  </c:pt>
                  <c:pt idx="25">
                    <c:v>Ch 1 (p)</c:v>
                  </c:pt>
                  <c:pt idx="26">
                    <c:v> </c:v>
                  </c:pt>
                </c:lvl>
                <c:lvl>
                  <c:pt idx="0">
                    <c:v>2019-20</c:v>
                  </c:pt>
                  <c:pt idx="3">
                    <c:v>2020-21</c:v>
                  </c:pt>
                  <c:pt idx="7">
                    <c:v>21-22</c:v>
                  </c:pt>
                  <c:pt idx="9">
                    <c:v>2019-20</c:v>
                  </c:pt>
                  <c:pt idx="12">
                    <c:v>2020-21</c:v>
                  </c:pt>
                  <c:pt idx="16">
                    <c:v>21-22</c:v>
                  </c:pt>
                  <c:pt idx="18">
                    <c:v>2019-20</c:v>
                  </c:pt>
                  <c:pt idx="21">
                    <c:v>2020-21</c:v>
                  </c:pt>
                  <c:pt idx="25">
                    <c:v>21-22</c:v>
                  </c:pt>
                </c:lvl>
                <c:lvl>
                  <c:pt idx="0">
                    <c:v>Preswyl (r) </c:v>
                  </c:pt>
                  <c:pt idx="9">
                    <c:v>Amhreswyl ³ </c:v>
                  </c:pt>
                  <c:pt idx="18">
                    <c:v>Cyfanswm (r) </c:v>
                  </c:pt>
                </c:lvl>
              </c:multiLvlStrCache>
            </c:multiLvlStrRef>
          </c:cat>
          <c:val>
            <c:numRef>
              <c:f>SiartData!$N$115:$N$141</c:f>
              <c:numCache>
                <c:formatCode>0.0</c:formatCode>
                <c:ptCount val="27"/>
                <c:pt idx="0">
                  <c:v>28</c:v>
                </c:pt>
                <c:pt idx="1">
                  <c:v>29.4</c:v>
                </c:pt>
                <c:pt idx="2">
                  <c:v>22.7</c:v>
                </c:pt>
                <c:pt idx="3">
                  <c:v>10.9</c:v>
                </c:pt>
                <c:pt idx="4">
                  <c:v>15.8</c:v>
                </c:pt>
                <c:pt idx="5">
                  <c:v>30.2</c:v>
                </c:pt>
                <c:pt idx="6">
                  <c:v>31.5</c:v>
                </c:pt>
                <c:pt idx="7">
                  <c:v>38.9</c:v>
                </c:pt>
                <c:pt idx="9">
                  <c:v>17.100000000000001</c:v>
                </c:pt>
                <c:pt idx="10">
                  <c:v>20.3</c:v>
                </c:pt>
                <c:pt idx="11">
                  <c:v>17.2</c:v>
                </c:pt>
                <c:pt idx="12">
                  <c:v>8.9</c:v>
                </c:pt>
                <c:pt idx="13">
                  <c:v>10.199999999999999</c:v>
                </c:pt>
                <c:pt idx="14">
                  <c:v>18.8</c:v>
                </c:pt>
                <c:pt idx="15">
                  <c:v>20.2</c:v>
                </c:pt>
                <c:pt idx="16">
                  <c:v>33.200000000000003</c:v>
                </c:pt>
                <c:pt idx="18">
                  <c:v>45.1</c:v>
                </c:pt>
                <c:pt idx="19">
                  <c:v>49.6</c:v>
                </c:pt>
                <c:pt idx="20">
                  <c:v>39.9</c:v>
                </c:pt>
                <c:pt idx="21">
                  <c:v>19.8</c:v>
                </c:pt>
                <c:pt idx="22">
                  <c:v>26</c:v>
                </c:pt>
                <c:pt idx="23">
                  <c:v>49</c:v>
                </c:pt>
                <c:pt idx="24">
                  <c:v>51.7</c:v>
                </c:pt>
                <c:pt idx="25">
                  <c:v>72.099999999999994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1-55D6-4E5F-AE52-B487DF6647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778011528"/>
        <c:axId val="778010216"/>
      </c:barChart>
      <c:catAx>
        <c:axId val="778011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B2B2B2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78010216"/>
        <c:crosses val="autoZero"/>
        <c:auto val="1"/>
        <c:lblAlgn val="ctr"/>
        <c:lblOffset val="100"/>
        <c:noMultiLvlLbl val="0"/>
      </c:catAx>
      <c:valAx>
        <c:axId val="778010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B2B2B2"/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780115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FFFFF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324758111826293E-2"/>
          <c:y val="0.17057051274704199"/>
          <c:w val="0.91262383600353636"/>
          <c:h val="0.2879883246035293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SiartData!$M$158</c:f>
              <c:strCache>
                <c:ptCount val="1"/>
                <c:pt idx="0">
                  <c:v>o'r rhain: cyfraddau uwch preswyl (r) </c:v>
                </c:pt>
              </c:strCache>
            </c:strRef>
          </c:tx>
          <c:spPr>
            <a:pattFill prst="lgCheck">
              <a:fgClr>
                <a:srgbClr val="FFFFFF"/>
              </a:fgClr>
              <a:bgClr>
                <a:srgbClr val="4D4D4D"/>
              </a:bgClr>
            </a:pattFill>
            <a:ln>
              <a:solidFill>
                <a:srgbClr val="000000"/>
              </a:solidFill>
            </a:ln>
            <a:effectLst/>
          </c:spPr>
          <c:invertIfNegative val="0"/>
          <c:cat>
            <c:multiLvlStrRef>
              <c:f>SiartData!$J$159:$L$185</c:f>
              <c:multiLvlStrCache>
                <c:ptCount val="27"/>
                <c:lvl>
                  <c:pt idx="0">
                    <c:v>Ch 2</c:v>
                  </c:pt>
                  <c:pt idx="1">
                    <c:v>Ch 3</c:v>
                  </c:pt>
                  <c:pt idx="2">
                    <c:v>Ch 4</c:v>
                  </c:pt>
                  <c:pt idx="3">
                    <c:v>Ch 1</c:v>
                  </c:pt>
                  <c:pt idx="4">
                    <c:v>Ch 2</c:v>
                  </c:pt>
                  <c:pt idx="5">
                    <c:v>Ch 3</c:v>
                  </c:pt>
                  <c:pt idx="6">
                    <c:v>Ch 4 (r) </c:v>
                  </c:pt>
                  <c:pt idx="7">
                    <c:v>Ch 1 (p)</c:v>
                  </c:pt>
                  <c:pt idx="9">
                    <c:v>Ch 2</c:v>
                  </c:pt>
                  <c:pt idx="10">
                    <c:v>Ch 3</c:v>
                  </c:pt>
                  <c:pt idx="11">
                    <c:v>Ch 4</c:v>
                  </c:pt>
                  <c:pt idx="12">
                    <c:v>Ch 1</c:v>
                  </c:pt>
                  <c:pt idx="13">
                    <c:v>Ch 2</c:v>
                  </c:pt>
                  <c:pt idx="14">
                    <c:v>Ch 3</c:v>
                  </c:pt>
                  <c:pt idx="15">
                    <c:v>Ch 4 (r) </c:v>
                  </c:pt>
                  <c:pt idx="16">
                    <c:v>Ch 1 (p)</c:v>
                  </c:pt>
                  <c:pt idx="18">
                    <c:v>Ch 2</c:v>
                  </c:pt>
                  <c:pt idx="19">
                    <c:v>Ch 3</c:v>
                  </c:pt>
                  <c:pt idx="20">
                    <c:v>Ch 4</c:v>
                  </c:pt>
                  <c:pt idx="21">
                    <c:v>Ch 1</c:v>
                  </c:pt>
                  <c:pt idx="22">
                    <c:v>Ch 2</c:v>
                  </c:pt>
                  <c:pt idx="23">
                    <c:v>Ch 3</c:v>
                  </c:pt>
                  <c:pt idx="24">
                    <c:v>Ch 4 (r) </c:v>
                  </c:pt>
                  <c:pt idx="25">
                    <c:v>Ch 1 (p)</c:v>
                  </c:pt>
                  <c:pt idx="26">
                    <c:v> </c:v>
                  </c:pt>
                </c:lvl>
                <c:lvl>
                  <c:pt idx="0">
                    <c:v>2019-20</c:v>
                  </c:pt>
                  <c:pt idx="3">
                    <c:v>2020-21</c:v>
                  </c:pt>
                  <c:pt idx="7">
                    <c:v>21-22</c:v>
                  </c:pt>
                  <c:pt idx="9">
                    <c:v>2019-20</c:v>
                  </c:pt>
                  <c:pt idx="12">
                    <c:v>2020-21</c:v>
                  </c:pt>
                  <c:pt idx="16">
                    <c:v>21-22</c:v>
                  </c:pt>
                  <c:pt idx="18">
                    <c:v>2019-20</c:v>
                  </c:pt>
                  <c:pt idx="21">
                    <c:v>2020-21</c:v>
                  </c:pt>
                  <c:pt idx="25">
                    <c:v>21-22</c:v>
                  </c:pt>
                </c:lvl>
                <c:lvl>
                  <c:pt idx="0">
                    <c:v>Preswyl </c:v>
                  </c:pt>
                  <c:pt idx="9">
                    <c:v>Amhreswyl ²  ³ </c:v>
                  </c:pt>
                  <c:pt idx="18">
                    <c:v>Cyfanswm ³ </c:v>
                  </c:pt>
                </c:lvl>
              </c:multiLvlStrCache>
            </c:multiLvlStrRef>
          </c:cat>
          <c:val>
            <c:numRef>
              <c:f>SiartData!$M$159:$M$185</c:f>
              <c:numCache>
                <c:formatCode>#,##0,,</c:formatCode>
                <c:ptCount val="27"/>
                <c:pt idx="0">
                  <c:v>528000000</c:v>
                </c:pt>
                <c:pt idx="1">
                  <c:v>539000000</c:v>
                </c:pt>
                <c:pt idx="2">
                  <c:v>489000000</c:v>
                </c:pt>
                <c:pt idx="3">
                  <c:v>230000000</c:v>
                </c:pt>
                <c:pt idx="4">
                  <c:v>423000000</c:v>
                </c:pt>
                <c:pt idx="5">
                  <c:v>712000000</c:v>
                </c:pt>
                <c:pt idx="6">
                  <c:v>690000000</c:v>
                </c:pt>
                <c:pt idx="7">
                  <c:v>746000000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8">
                  <c:v>528000000</c:v>
                </c:pt>
                <c:pt idx="19">
                  <c:v>539000000</c:v>
                </c:pt>
                <c:pt idx="20">
                  <c:v>489000000</c:v>
                </c:pt>
                <c:pt idx="21">
                  <c:v>230000000</c:v>
                </c:pt>
                <c:pt idx="22">
                  <c:v>423000000</c:v>
                </c:pt>
                <c:pt idx="23">
                  <c:v>712000000</c:v>
                </c:pt>
                <c:pt idx="24">
                  <c:v>690000000</c:v>
                </c:pt>
                <c:pt idx="25">
                  <c:v>746000000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2F-4776-9278-73EFE73DDEE7}"/>
            </c:ext>
          </c:extLst>
        </c:ser>
        <c:ser>
          <c:idx val="1"/>
          <c:order val="1"/>
          <c:tx>
            <c:strRef>
              <c:f>SiartData!$N$158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rgbClr val="000000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272262"/>
              </a:solidFill>
              <a:ln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292F-4776-9278-73EFE73DDEE7}"/>
              </c:ext>
            </c:extLst>
          </c:dPt>
          <c:dPt>
            <c:idx val="1"/>
            <c:invertIfNegative val="0"/>
            <c:bubble3D val="0"/>
            <c:spPr>
              <a:solidFill>
                <a:srgbClr val="272262"/>
              </a:solidFill>
              <a:ln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292F-4776-9278-73EFE73DDEE7}"/>
              </c:ext>
            </c:extLst>
          </c:dPt>
          <c:dPt>
            <c:idx val="2"/>
            <c:invertIfNegative val="0"/>
            <c:bubble3D val="0"/>
            <c:spPr>
              <a:solidFill>
                <a:srgbClr val="272262"/>
              </a:solidFill>
              <a:ln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292F-4776-9278-73EFE73DDEE7}"/>
              </c:ext>
            </c:extLst>
          </c:dPt>
          <c:dPt>
            <c:idx val="3"/>
            <c:invertIfNegative val="0"/>
            <c:bubble3D val="0"/>
            <c:spPr>
              <a:solidFill>
                <a:srgbClr val="272262"/>
              </a:solidFill>
              <a:ln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292F-4776-9278-73EFE73DDEE7}"/>
              </c:ext>
            </c:extLst>
          </c:dPt>
          <c:dPt>
            <c:idx val="4"/>
            <c:invertIfNegative val="0"/>
            <c:bubble3D val="0"/>
            <c:spPr>
              <a:solidFill>
                <a:srgbClr val="272262"/>
              </a:solidFill>
              <a:ln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A-292F-4776-9278-73EFE73DDEE7}"/>
              </c:ext>
            </c:extLst>
          </c:dPt>
          <c:dPt>
            <c:idx val="5"/>
            <c:invertIfNegative val="0"/>
            <c:bubble3D val="0"/>
            <c:spPr>
              <a:solidFill>
                <a:srgbClr val="272262"/>
              </a:solidFill>
              <a:ln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C-292F-4776-9278-73EFE73DDEE7}"/>
              </c:ext>
            </c:extLst>
          </c:dPt>
          <c:dPt>
            <c:idx val="6"/>
            <c:invertIfNegative val="0"/>
            <c:bubble3D val="0"/>
            <c:spPr>
              <a:solidFill>
                <a:srgbClr val="272262"/>
              </a:solidFill>
              <a:ln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E-292F-4776-9278-73EFE73DDEE7}"/>
              </c:ext>
            </c:extLst>
          </c:dPt>
          <c:dPt>
            <c:idx val="7"/>
            <c:invertIfNegative val="0"/>
            <c:bubble3D val="0"/>
            <c:spPr>
              <a:solidFill>
                <a:srgbClr val="272262"/>
              </a:solidFill>
              <a:ln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0-292F-4776-9278-73EFE73DDEE7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2-292F-4776-9278-73EFE73DDEE7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4-292F-4776-9278-73EFE73DDEE7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6-292F-4776-9278-73EFE73DDEE7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8-292F-4776-9278-73EFE73DDEE7}"/>
              </c:ext>
            </c:extLst>
          </c:dPt>
          <c:dPt>
            <c:idx val="13"/>
            <c:invertIfNegative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A-292F-4776-9278-73EFE73DDEE7}"/>
              </c:ext>
            </c:extLst>
          </c:dPt>
          <c:dPt>
            <c:idx val="14"/>
            <c:invertIfNegative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C-292F-4776-9278-73EFE73DDEE7}"/>
              </c:ext>
            </c:extLst>
          </c:dPt>
          <c:dPt>
            <c:idx val="15"/>
            <c:invertIfNegative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E-292F-4776-9278-73EFE73DDEE7}"/>
              </c:ext>
            </c:extLst>
          </c:dPt>
          <c:dPt>
            <c:idx val="16"/>
            <c:invertIfNegative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0-292F-4776-9278-73EFE73DDEE7}"/>
              </c:ext>
            </c:extLst>
          </c:dPt>
          <c:dPt>
            <c:idx val="18"/>
            <c:invertIfNegative val="0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2-292F-4776-9278-73EFE73DDEE7}"/>
              </c:ext>
            </c:extLst>
          </c:dPt>
          <c:dPt>
            <c:idx val="19"/>
            <c:invertIfNegative val="0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4-292F-4776-9278-73EFE73DDEE7}"/>
              </c:ext>
            </c:extLst>
          </c:dPt>
          <c:dPt>
            <c:idx val="20"/>
            <c:invertIfNegative val="0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6-292F-4776-9278-73EFE73DDEE7}"/>
              </c:ext>
            </c:extLst>
          </c:dPt>
          <c:dPt>
            <c:idx val="21"/>
            <c:invertIfNegative val="0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8-292F-4776-9278-73EFE73DDEE7}"/>
              </c:ext>
            </c:extLst>
          </c:dPt>
          <c:dPt>
            <c:idx val="22"/>
            <c:invertIfNegative val="0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A-292F-4776-9278-73EFE73DDEE7}"/>
              </c:ext>
            </c:extLst>
          </c:dPt>
          <c:dPt>
            <c:idx val="23"/>
            <c:invertIfNegative val="0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C-292F-4776-9278-73EFE73DDEE7}"/>
              </c:ext>
            </c:extLst>
          </c:dPt>
          <c:dPt>
            <c:idx val="24"/>
            <c:invertIfNegative val="0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E-292F-4776-9278-73EFE73DDEE7}"/>
              </c:ext>
            </c:extLst>
          </c:dPt>
          <c:dPt>
            <c:idx val="25"/>
            <c:invertIfNegative val="0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0-292F-4776-9278-73EFE73DDEE7}"/>
              </c:ext>
            </c:extLst>
          </c:dPt>
          <c:cat>
            <c:multiLvlStrRef>
              <c:f>SiartData!$J$159:$L$185</c:f>
              <c:multiLvlStrCache>
                <c:ptCount val="27"/>
                <c:lvl>
                  <c:pt idx="0">
                    <c:v>Ch 2</c:v>
                  </c:pt>
                  <c:pt idx="1">
                    <c:v>Ch 3</c:v>
                  </c:pt>
                  <c:pt idx="2">
                    <c:v>Ch 4</c:v>
                  </c:pt>
                  <c:pt idx="3">
                    <c:v>Ch 1</c:v>
                  </c:pt>
                  <c:pt idx="4">
                    <c:v>Ch 2</c:v>
                  </c:pt>
                  <c:pt idx="5">
                    <c:v>Ch 3</c:v>
                  </c:pt>
                  <c:pt idx="6">
                    <c:v>Ch 4 (r) </c:v>
                  </c:pt>
                  <c:pt idx="7">
                    <c:v>Ch 1 (p)</c:v>
                  </c:pt>
                  <c:pt idx="9">
                    <c:v>Ch 2</c:v>
                  </c:pt>
                  <c:pt idx="10">
                    <c:v>Ch 3</c:v>
                  </c:pt>
                  <c:pt idx="11">
                    <c:v>Ch 4</c:v>
                  </c:pt>
                  <c:pt idx="12">
                    <c:v>Ch 1</c:v>
                  </c:pt>
                  <c:pt idx="13">
                    <c:v>Ch 2</c:v>
                  </c:pt>
                  <c:pt idx="14">
                    <c:v>Ch 3</c:v>
                  </c:pt>
                  <c:pt idx="15">
                    <c:v>Ch 4 (r) </c:v>
                  </c:pt>
                  <c:pt idx="16">
                    <c:v>Ch 1 (p)</c:v>
                  </c:pt>
                  <c:pt idx="18">
                    <c:v>Ch 2</c:v>
                  </c:pt>
                  <c:pt idx="19">
                    <c:v>Ch 3</c:v>
                  </c:pt>
                  <c:pt idx="20">
                    <c:v>Ch 4</c:v>
                  </c:pt>
                  <c:pt idx="21">
                    <c:v>Ch 1</c:v>
                  </c:pt>
                  <c:pt idx="22">
                    <c:v>Ch 2</c:v>
                  </c:pt>
                  <c:pt idx="23">
                    <c:v>Ch 3</c:v>
                  </c:pt>
                  <c:pt idx="24">
                    <c:v>Ch 4 (r) </c:v>
                  </c:pt>
                  <c:pt idx="25">
                    <c:v>Ch 1 (p)</c:v>
                  </c:pt>
                  <c:pt idx="26">
                    <c:v> </c:v>
                  </c:pt>
                </c:lvl>
                <c:lvl>
                  <c:pt idx="0">
                    <c:v>2019-20</c:v>
                  </c:pt>
                  <c:pt idx="3">
                    <c:v>2020-21</c:v>
                  </c:pt>
                  <c:pt idx="7">
                    <c:v>21-22</c:v>
                  </c:pt>
                  <c:pt idx="9">
                    <c:v>2019-20</c:v>
                  </c:pt>
                  <c:pt idx="12">
                    <c:v>2020-21</c:v>
                  </c:pt>
                  <c:pt idx="16">
                    <c:v>21-22</c:v>
                  </c:pt>
                  <c:pt idx="18">
                    <c:v>2019-20</c:v>
                  </c:pt>
                  <c:pt idx="21">
                    <c:v>2020-21</c:v>
                  </c:pt>
                  <c:pt idx="25">
                    <c:v>21-22</c:v>
                  </c:pt>
                </c:lvl>
                <c:lvl>
                  <c:pt idx="0">
                    <c:v>Preswyl </c:v>
                  </c:pt>
                  <c:pt idx="9">
                    <c:v>Amhreswyl ²  ³ </c:v>
                  </c:pt>
                  <c:pt idx="18">
                    <c:v>Cyfanswm ³ </c:v>
                  </c:pt>
                </c:lvl>
              </c:multiLvlStrCache>
            </c:multiLvlStrRef>
          </c:cat>
          <c:val>
            <c:numRef>
              <c:f>SiartData!$N$159:$N$185</c:f>
              <c:numCache>
                <c:formatCode>#,##0,,</c:formatCode>
                <c:ptCount val="27"/>
                <c:pt idx="0">
                  <c:v>2204000000</c:v>
                </c:pt>
                <c:pt idx="1">
                  <c:v>2279000000</c:v>
                </c:pt>
                <c:pt idx="2">
                  <c:v>1664000000</c:v>
                </c:pt>
                <c:pt idx="3">
                  <c:v>861000000</c:v>
                </c:pt>
                <c:pt idx="4">
                  <c:v>1499000000</c:v>
                </c:pt>
                <c:pt idx="5">
                  <c:v>2754000000</c:v>
                </c:pt>
                <c:pt idx="6">
                  <c:v>2564000000</c:v>
                </c:pt>
                <c:pt idx="7">
                  <c:v>3155000000</c:v>
                </c:pt>
                <c:pt idx="9">
                  <c:v>633000000</c:v>
                </c:pt>
                <c:pt idx="10">
                  <c:v>630000000</c:v>
                </c:pt>
                <c:pt idx="11">
                  <c:v>466000000</c:v>
                </c:pt>
                <c:pt idx="12">
                  <c:v>279000000</c:v>
                </c:pt>
                <c:pt idx="13">
                  <c:v>464000000</c:v>
                </c:pt>
                <c:pt idx="14">
                  <c:v>557000000</c:v>
                </c:pt>
                <c:pt idx="15">
                  <c:v>727000000</c:v>
                </c:pt>
                <c:pt idx="16">
                  <c:v>887000000</c:v>
                </c:pt>
                <c:pt idx="18">
                  <c:v>2837000000</c:v>
                </c:pt>
                <c:pt idx="19">
                  <c:v>2909000000</c:v>
                </c:pt>
                <c:pt idx="20">
                  <c:v>2130000000</c:v>
                </c:pt>
                <c:pt idx="21">
                  <c:v>1140000000</c:v>
                </c:pt>
                <c:pt idx="22">
                  <c:v>1963000000</c:v>
                </c:pt>
                <c:pt idx="23">
                  <c:v>3311000000</c:v>
                </c:pt>
                <c:pt idx="24">
                  <c:v>3291000000</c:v>
                </c:pt>
                <c:pt idx="25">
                  <c:v>4042000000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1-292F-4776-9278-73EFE73DDE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778011528"/>
        <c:axId val="778010216"/>
      </c:barChart>
      <c:catAx>
        <c:axId val="778011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B2B2B2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78010216"/>
        <c:crosses val="autoZero"/>
        <c:auto val="1"/>
        <c:lblAlgn val="ctr"/>
        <c:lblOffset val="100"/>
        <c:noMultiLvlLbl val="0"/>
      </c:catAx>
      <c:valAx>
        <c:axId val="778010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B2B2B2"/>
              </a:solidFill>
              <a:round/>
            </a:ln>
            <a:effectLst/>
          </c:spPr>
        </c:majorGridlines>
        <c:numFmt formatCode="#,##0,,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780115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FFFFF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3821336007320594E-2"/>
          <c:y val="0.3293636053340866"/>
          <c:w val="0.8970991621871901"/>
          <c:h val="0.444612360674646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SiartData!$K$405</c:f>
              <c:strCache>
                <c:ptCount val="1"/>
                <c:pt idx="0">
                  <c:v>Nifer y trafodiadau (p) </c:v>
                </c:pt>
              </c:strCache>
            </c:strRef>
          </c:tx>
          <c:spPr>
            <a:solidFill>
              <a:srgbClr val="272262"/>
            </a:solidFill>
            <a:ln>
              <a:noFill/>
            </a:ln>
            <a:effectLst/>
          </c:spPr>
          <c:invertIfNegative val="0"/>
          <c:dLbls>
            <c:dLbl>
              <c:idx val="4"/>
              <c:layout>
                <c:manualLayout>
                  <c:x val="-9.475750379636325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F73-4DFB-9C4C-AB7126296DF5}"/>
                </c:ext>
              </c:extLst>
            </c:dLbl>
            <c:dLbl>
              <c:idx val="5"/>
              <c:layout>
                <c:manualLayout>
                  <c:x val="-7.0555555555555554E-3"/>
                  <c:y val="0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F73-4DFB-9C4C-AB7126296DF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SiartData!$J$406:$J$411</c:f>
              <c:strCache>
                <c:ptCount val="6"/>
                <c:pt idx="0">
                  <c:v>Hyd at a gan gynnwys £180,000</c:v>
                </c:pt>
                <c:pt idx="1">
                  <c:v>£180,001 - £250,000</c:v>
                </c:pt>
                <c:pt idx="2">
                  <c:v>£250,001 - 400,000</c:v>
                </c:pt>
                <c:pt idx="3">
                  <c:v>£400,001 -£750,000</c:v>
                </c:pt>
                <c:pt idx="4">
                  <c:v>£750,001 - £1.5m</c:v>
                </c:pt>
                <c:pt idx="5">
                  <c:v>Dros 
£1.5m</c:v>
                </c:pt>
              </c:strCache>
            </c:strRef>
          </c:cat>
          <c:val>
            <c:numRef>
              <c:f>SiartData!$K$406:$K$411</c:f>
              <c:numCache>
                <c:formatCode>0%</c:formatCode>
                <c:ptCount val="6"/>
                <c:pt idx="0">
                  <c:v>0.47799999999999998</c:v>
                </c:pt>
                <c:pt idx="1">
                  <c:v>0.216</c:v>
                </c:pt>
                <c:pt idx="2">
                  <c:v>0.22600000000000001</c:v>
                </c:pt>
                <c:pt idx="3">
                  <c:v>7.2999999999999995E-2</c:v>
                </c:pt>
                <c:pt idx="4" formatCode="0.0%">
                  <c:v>7.0000000000000001E-3</c:v>
                </c:pt>
                <c:pt idx="5" formatCode="0.0%">
                  <c:v>5.0000000000000001E-4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F73-4DFB-9C4C-AB7126296DF5}"/>
            </c:ext>
          </c:extLst>
        </c:ser>
        <c:ser>
          <c:idx val="1"/>
          <c:order val="1"/>
          <c:tx>
            <c:strRef>
              <c:f>SiartData!$L$405</c:f>
              <c:strCache>
                <c:ptCount val="1"/>
                <c:pt idx="0">
                  <c:v>Treth yn ddyledus (p) </c:v>
                </c:pt>
              </c:strCache>
            </c:strRef>
          </c:tx>
          <c:spPr>
            <a:solidFill>
              <a:schemeClr val="accent4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5"/>
              <c:layout>
                <c:manualLayout>
                  <c:x val="7.774562398487444E-3"/>
                  <c:y val="4.1051614072536826E-3"/>
                </c:manualLayout>
              </c:layout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F73-4DFB-9C4C-AB7126296DF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SiartData!$J$406:$J$411</c:f>
              <c:strCache>
                <c:ptCount val="6"/>
                <c:pt idx="0">
                  <c:v>Hyd at a gan gynnwys £180,000</c:v>
                </c:pt>
                <c:pt idx="1">
                  <c:v>£180,001 - £250,000</c:v>
                </c:pt>
                <c:pt idx="2">
                  <c:v>£250,001 - 400,000</c:v>
                </c:pt>
                <c:pt idx="3">
                  <c:v>£400,001 -£750,000</c:v>
                </c:pt>
                <c:pt idx="4">
                  <c:v>£750,001 - £1.5m</c:v>
                </c:pt>
                <c:pt idx="5">
                  <c:v>Dros 
£1.5m</c:v>
                </c:pt>
              </c:strCache>
            </c:strRef>
          </c:cat>
          <c:val>
            <c:numRef>
              <c:f>SiartData!$L$406:$L$411</c:f>
              <c:numCache>
                <c:formatCode>0%</c:formatCode>
                <c:ptCount val="6"/>
                <c:pt idx="0">
                  <c:v>0.159</c:v>
                </c:pt>
                <c:pt idx="1">
                  <c:v>8.3000000000000004E-2</c:v>
                </c:pt>
                <c:pt idx="2">
                  <c:v>0.28799999999999998</c:v>
                </c:pt>
                <c:pt idx="3">
                  <c:v>0.34899999999999998</c:v>
                </c:pt>
                <c:pt idx="4">
                  <c:v>0.1</c:v>
                </c:pt>
                <c:pt idx="5">
                  <c:v>2.1000000000000001E-2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F73-4DFB-9C4C-AB7126296DF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770958368"/>
        <c:axId val="770964272"/>
      </c:barChart>
      <c:valAx>
        <c:axId val="770964272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rgbClr val="B2B2B2"/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70958368"/>
        <c:crosses val="autoZero"/>
        <c:crossBetween val="between"/>
      </c:valAx>
      <c:catAx>
        <c:axId val="770958368"/>
        <c:scaling>
          <c:orientation val="minMax"/>
        </c:scaling>
        <c:delete val="0"/>
        <c:axPos val="b"/>
        <c:title>
          <c:tx>
            <c:strRef>
              <c:f>SiartData!$K$403</c:f>
              <c:strCache>
                <c:ptCount val="1"/>
                <c:pt idx="0">
                  <c:v>Band treth breswyl </c:v>
                </c:pt>
              </c:strCache>
            </c:strRef>
          </c:tx>
          <c:layout>
            <c:manualLayout>
              <c:xMode val="edge"/>
              <c:yMode val="edge"/>
              <c:x val="0.41188572722772909"/>
              <c:y val="0.8906792368442735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B2B2B2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709642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2516525204704321"/>
          <c:y val="0.1648050993140342"/>
          <c:w val="0.34597011490473922"/>
          <c:h val="0.1453760705870659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769257289911613E-2"/>
          <c:y val="0.29971303590929027"/>
          <c:w val="0.88354675837501684"/>
          <c:h val="0.528846525421278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SiartData!$K$674</c:f>
              <c:strCache>
                <c:ptCount val="1"/>
                <c:pt idx="0">
                  <c:v>2018-19</c:v>
                </c:pt>
              </c:strCache>
            </c:strRef>
          </c:tx>
          <c:spPr>
            <a:solidFill>
              <a:srgbClr val="BBD8FF"/>
            </a:solidFill>
            <a:ln>
              <a:noFill/>
            </a:ln>
            <a:effectLst/>
          </c:spPr>
          <c:invertIfNegative val="0"/>
          <c:cat>
            <c:strRef>
              <c:f>SiartData!$J$675:$J$686</c:f>
              <c:strCache>
                <c:ptCount val="12"/>
                <c:pt idx="0">
                  <c:v>Ebr</c:v>
                </c:pt>
                <c:pt idx="1">
                  <c:v>Mai</c:v>
                </c:pt>
                <c:pt idx="2">
                  <c:v>Meh</c:v>
                </c:pt>
                <c:pt idx="3">
                  <c:v>Gor</c:v>
                </c:pt>
                <c:pt idx="4">
                  <c:v>Aws</c:v>
                </c:pt>
                <c:pt idx="5">
                  <c:v>Med</c:v>
                </c:pt>
                <c:pt idx="6">
                  <c:v>Hyd</c:v>
                </c:pt>
                <c:pt idx="7">
                  <c:v>Tac</c:v>
                </c:pt>
                <c:pt idx="8">
                  <c:v>Rha</c:v>
                </c:pt>
                <c:pt idx="9">
                  <c:v>Ion</c:v>
                </c:pt>
                <c:pt idx="10">
                  <c:v>Chw</c:v>
                </c:pt>
                <c:pt idx="11">
                  <c:v>Maw</c:v>
                </c:pt>
              </c:strCache>
            </c:strRef>
          </c:cat>
          <c:val>
            <c:numRef>
              <c:f>SiartData!$K$675:$K$686</c:f>
              <c:numCache>
                <c:formatCode>0%</c:formatCode>
                <c:ptCount val="12"/>
                <c:pt idx="0">
                  <c:v>0.105</c:v>
                </c:pt>
                <c:pt idx="1">
                  <c:v>7.1999999999999995E-2</c:v>
                </c:pt>
                <c:pt idx="2">
                  <c:v>5.8000000000000003E-2</c:v>
                </c:pt>
                <c:pt idx="3">
                  <c:v>7.4999999999999997E-2</c:v>
                </c:pt>
                <c:pt idx="4">
                  <c:v>0.05</c:v>
                </c:pt>
                <c:pt idx="5">
                  <c:v>0.04</c:v>
                </c:pt>
                <c:pt idx="6">
                  <c:v>2.8000000000000001E-2</c:v>
                </c:pt>
                <c:pt idx="7">
                  <c:v>3.5000000000000003E-2</c:v>
                </c:pt>
                <c:pt idx="8">
                  <c:v>1.2999999999999999E-2</c:v>
                </c:pt>
                <c:pt idx="9">
                  <c:v>2.5999999999999999E-2</c:v>
                </c:pt>
                <c:pt idx="10">
                  <c:v>1.2999999999999999E-2</c:v>
                </c:pt>
                <c:pt idx="11">
                  <c:v>2.8000000000000001E-2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83-4904-9B1C-F1CAE5E0BF49}"/>
            </c:ext>
          </c:extLst>
        </c:ser>
        <c:ser>
          <c:idx val="1"/>
          <c:order val="1"/>
          <c:tx>
            <c:strRef>
              <c:f>SiartData!$L$674</c:f>
              <c:strCache>
                <c:ptCount val="1"/>
                <c:pt idx="0">
                  <c:v>2019-20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SiartData!$J$675:$J$686</c:f>
              <c:strCache>
                <c:ptCount val="12"/>
                <c:pt idx="0">
                  <c:v>Ebr</c:v>
                </c:pt>
                <c:pt idx="1">
                  <c:v>Mai</c:v>
                </c:pt>
                <c:pt idx="2">
                  <c:v>Meh</c:v>
                </c:pt>
                <c:pt idx="3">
                  <c:v>Gor</c:v>
                </c:pt>
                <c:pt idx="4">
                  <c:v>Aws</c:v>
                </c:pt>
                <c:pt idx="5">
                  <c:v>Med</c:v>
                </c:pt>
                <c:pt idx="6">
                  <c:v>Hyd</c:v>
                </c:pt>
                <c:pt idx="7">
                  <c:v>Tac</c:v>
                </c:pt>
                <c:pt idx="8">
                  <c:v>Rha</c:v>
                </c:pt>
                <c:pt idx="9">
                  <c:v>Ion</c:v>
                </c:pt>
                <c:pt idx="10">
                  <c:v>Chw</c:v>
                </c:pt>
                <c:pt idx="11">
                  <c:v>Maw</c:v>
                </c:pt>
              </c:strCache>
            </c:strRef>
          </c:cat>
          <c:val>
            <c:numRef>
              <c:f>SiartData!$L$675:$L$686</c:f>
              <c:numCache>
                <c:formatCode>0%</c:formatCode>
                <c:ptCount val="12"/>
                <c:pt idx="0">
                  <c:v>1.4999999999999999E-2</c:v>
                </c:pt>
                <c:pt idx="1">
                  <c:v>1.7999999999999999E-2</c:v>
                </c:pt>
                <c:pt idx="2">
                  <c:v>3.3000000000000002E-2</c:v>
                </c:pt>
                <c:pt idx="3">
                  <c:v>1.2E-2</c:v>
                </c:pt>
                <c:pt idx="4">
                  <c:v>2.7E-2</c:v>
                </c:pt>
                <c:pt idx="5">
                  <c:v>1.2E-2</c:v>
                </c:pt>
                <c:pt idx="6">
                  <c:v>1.4999999999999999E-2</c:v>
                </c:pt>
                <c:pt idx="7">
                  <c:v>2.5000000000000001E-2</c:v>
                </c:pt>
                <c:pt idx="8">
                  <c:v>4.0000000000000001E-3</c:v>
                </c:pt>
                <c:pt idx="9">
                  <c:v>3.4000000000000002E-2</c:v>
                </c:pt>
                <c:pt idx="10">
                  <c:v>2.5000000000000001E-2</c:v>
                </c:pt>
                <c:pt idx="11">
                  <c:v>1.0999999999999999E-2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683-4904-9B1C-F1CAE5E0BF49}"/>
            </c:ext>
          </c:extLst>
        </c:ser>
        <c:ser>
          <c:idx val="2"/>
          <c:order val="2"/>
          <c:tx>
            <c:strRef>
              <c:f>SiartData!$M$674</c:f>
              <c:strCache>
                <c:ptCount val="1"/>
                <c:pt idx="0">
                  <c:v>2020-21</c:v>
                </c:pt>
              </c:strCache>
            </c:strRef>
          </c:tx>
          <c:spPr>
            <a:solidFill>
              <a:schemeClr val="accent4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SiartData!$J$675:$J$686</c:f>
              <c:strCache>
                <c:ptCount val="12"/>
                <c:pt idx="0">
                  <c:v>Ebr</c:v>
                </c:pt>
                <c:pt idx="1">
                  <c:v>Mai</c:v>
                </c:pt>
                <c:pt idx="2">
                  <c:v>Meh</c:v>
                </c:pt>
                <c:pt idx="3">
                  <c:v>Gor</c:v>
                </c:pt>
                <c:pt idx="4">
                  <c:v>Aws</c:v>
                </c:pt>
                <c:pt idx="5">
                  <c:v>Med</c:v>
                </c:pt>
                <c:pt idx="6">
                  <c:v>Hyd</c:v>
                </c:pt>
                <c:pt idx="7">
                  <c:v>Tac</c:v>
                </c:pt>
                <c:pt idx="8">
                  <c:v>Rha</c:v>
                </c:pt>
                <c:pt idx="9">
                  <c:v>Ion</c:v>
                </c:pt>
                <c:pt idx="10">
                  <c:v>Chw</c:v>
                </c:pt>
                <c:pt idx="11">
                  <c:v>Maw</c:v>
                </c:pt>
              </c:strCache>
            </c:strRef>
          </c:cat>
          <c:val>
            <c:numRef>
              <c:f>SiartData!$M$675:$M$686</c:f>
              <c:numCache>
                <c:formatCode>0%</c:formatCode>
                <c:ptCount val="12"/>
                <c:pt idx="0">
                  <c:v>0.02</c:v>
                </c:pt>
                <c:pt idx="1">
                  <c:v>1.7000000000000001E-2</c:v>
                </c:pt>
                <c:pt idx="2">
                  <c:v>1.4E-2</c:v>
                </c:pt>
                <c:pt idx="3">
                  <c:v>4.2999999999999997E-2</c:v>
                </c:pt>
                <c:pt idx="4">
                  <c:v>1.4999999999999999E-2</c:v>
                </c:pt>
                <c:pt idx="5">
                  <c:v>2.3E-2</c:v>
                </c:pt>
                <c:pt idx="6">
                  <c:v>4.7E-2</c:v>
                </c:pt>
                <c:pt idx="7">
                  <c:v>0.02</c:v>
                </c:pt>
                <c:pt idx="8">
                  <c:v>1.4E-2</c:v>
                </c:pt>
                <c:pt idx="9">
                  <c:v>3.4000000000000002E-2</c:v>
                </c:pt>
                <c:pt idx="10">
                  <c:v>3.4000000000000002E-2</c:v>
                </c:pt>
                <c:pt idx="11">
                  <c:v>2.8000000000000001E-2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683-4904-9B1C-F1CAE5E0BF49}"/>
            </c:ext>
          </c:extLst>
        </c:ser>
        <c:ser>
          <c:idx val="3"/>
          <c:order val="3"/>
          <c:tx>
            <c:strRef>
              <c:f>SiartData!$N$674</c:f>
              <c:strCache>
                <c:ptCount val="1"/>
                <c:pt idx="0">
                  <c:v>2020-22</c:v>
                </c:pt>
              </c:strCache>
            </c:strRef>
          </c:tx>
          <c:spPr>
            <a:solidFill>
              <a:srgbClr val="272262"/>
            </a:solidFill>
            <a:ln>
              <a:noFill/>
            </a:ln>
            <a:effectLst/>
          </c:spPr>
          <c:invertIfNegative val="0"/>
          <c:cat>
            <c:strRef>
              <c:f>SiartData!$J$675:$J$686</c:f>
              <c:strCache>
                <c:ptCount val="12"/>
                <c:pt idx="0">
                  <c:v>Ebr</c:v>
                </c:pt>
                <c:pt idx="1">
                  <c:v>Mai</c:v>
                </c:pt>
                <c:pt idx="2">
                  <c:v>Meh</c:v>
                </c:pt>
                <c:pt idx="3">
                  <c:v>Gor</c:v>
                </c:pt>
                <c:pt idx="4">
                  <c:v>Aws</c:v>
                </c:pt>
                <c:pt idx="5">
                  <c:v>Med</c:v>
                </c:pt>
                <c:pt idx="6">
                  <c:v>Hyd</c:v>
                </c:pt>
                <c:pt idx="7">
                  <c:v>Tac</c:v>
                </c:pt>
                <c:pt idx="8">
                  <c:v>Rha</c:v>
                </c:pt>
                <c:pt idx="9">
                  <c:v>Ion</c:v>
                </c:pt>
                <c:pt idx="10">
                  <c:v>Chw</c:v>
                </c:pt>
                <c:pt idx="11">
                  <c:v>Maw</c:v>
                </c:pt>
              </c:strCache>
            </c:strRef>
          </c:cat>
          <c:val>
            <c:numRef>
              <c:f>SiartData!$N$675:$N$686</c:f>
              <c:numCache>
                <c:formatCode>0%</c:formatCode>
                <c:ptCount val="12"/>
                <c:pt idx="0">
                  <c:v>3.6999999999999998E-2</c:v>
                </c:pt>
                <c:pt idx="1">
                  <c:v>2.1999999999999999E-2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683-4904-9B1C-F1CAE5E0BF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770958368"/>
        <c:axId val="770964272"/>
      </c:barChart>
      <c:valAx>
        <c:axId val="770964272"/>
        <c:scaling>
          <c:orientation val="minMax"/>
          <c:max val="0.12000000000000001"/>
          <c:min val="0"/>
        </c:scaling>
        <c:delete val="0"/>
        <c:axPos val="l"/>
        <c:majorGridlines>
          <c:spPr>
            <a:ln w="9525" cap="flat" cmpd="sng" algn="ctr">
              <a:solidFill>
                <a:srgbClr val="B2B2B2"/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70958368"/>
        <c:crosses val="autoZero"/>
        <c:crossBetween val="between"/>
        <c:majorUnit val="2.0000000000000004E-2"/>
      </c:valAx>
      <c:catAx>
        <c:axId val="770958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B2B2B2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709642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40950076377713601"/>
          <c:y val="0.19995714049836466"/>
          <c:w val="0.53259108840926794"/>
          <c:h val="7.964313409687424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FFFFF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8377872797781249E-2"/>
          <c:y val="0.29168988462042744"/>
          <c:w val="0.8692149708028768"/>
          <c:h val="0.4705846320846026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SiartData!$K$699</c:f>
              <c:strCache>
                <c:ptCount val="1"/>
                <c:pt idx="0">
                  <c:v>2018-19</c:v>
                </c:pt>
              </c:strCache>
            </c:strRef>
          </c:tx>
          <c:spPr>
            <a:solidFill>
              <a:srgbClr val="BBD8FF"/>
            </a:solidFill>
            <a:ln>
              <a:noFill/>
            </a:ln>
            <a:effectLst/>
          </c:spPr>
          <c:invertIfNegative val="0"/>
          <c:cat>
            <c:strRef>
              <c:f>SiartData!$J$700:$J$711</c:f>
              <c:strCache>
                <c:ptCount val="12"/>
                <c:pt idx="0">
                  <c:v>Ebr ¹ </c:v>
                </c:pt>
                <c:pt idx="1">
                  <c:v>Mai</c:v>
                </c:pt>
                <c:pt idx="2">
                  <c:v>Meh</c:v>
                </c:pt>
                <c:pt idx="3">
                  <c:v>Gor</c:v>
                </c:pt>
                <c:pt idx="4">
                  <c:v>Aws</c:v>
                </c:pt>
                <c:pt idx="5">
                  <c:v>Med</c:v>
                </c:pt>
                <c:pt idx="6">
                  <c:v>Hyd</c:v>
                </c:pt>
                <c:pt idx="7">
                  <c:v>Tac</c:v>
                </c:pt>
                <c:pt idx="8">
                  <c:v>Rha</c:v>
                </c:pt>
                <c:pt idx="9">
                  <c:v>Ion</c:v>
                </c:pt>
                <c:pt idx="10">
                  <c:v>Chw</c:v>
                </c:pt>
                <c:pt idx="11">
                  <c:v>Maw</c:v>
                </c:pt>
              </c:strCache>
            </c:strRef>
          </c:cat>
          <c:val>
            <c:numRef>
              <c:f>SiartData!$K$700:$K$711</c:f>
              <c:numCache>
                <c:formatCode>0%</c:formatCode>
                <c:ptCount val="12"/>
                <c:pt idx="0">
                  <c:v>0.29799999999999999</c:v>
                </c:pt>
                <c:pt idx="1">
                  <c:v>6.0999999999999999E-2</c:v>
                </c:pt>
                <c:pt idx="2">
                  <c:v>9.0999999999999998E-2</c:v>
                </c:pt>
                <c:pt idx="3">
                  <c:v>0.122</c:v>
                </c:pt>
                <c:pt idx="4">
                  <c:v>5.0999999999999997E-2</c:v>
                </c:pt>
                <c:pt idx="5">
                  <c:v>2.7E-2</c:v>
                </c:pt>
                <c:pt idx="6">
                  <c:v>2.4E-2</c:v>
                </c:pt>
                <c:pt idx="7">
                  <c:v>2.7E-2</c:v>
                </c:pt>
                <c:pt idx="8">
                  <c:v>5.0000000000000001E-3</c:v>
                </c:pt>
                <c:pt idx="9">
                  <c:v>2.5000000000000001E-2</c:v>
                </c:pt>
                <c:pt idx="10">
                  <c:v>3.5999999999999997E-2</c:v>
                </c:pt>
                <c:pt idx="11">
                  <c:v>1.7999999999999999E-2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7D-45BC-84E9-BC560AE15E2F}"/>
            </c:ext>
          </c:extLst>
        </c:ser>
        <c:ser>
          <c:idx val="1"/>
          <c:order val="1"/>
          <c:tx>
            <c:strRef>
              <c:f>SiartData!$L$699</c:f>
              <c:strCache>
                <c:ptCount val="1"/>
                <c:pt idx="0">
                  <c:v>2019-20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SiartData!$J$700:$J$711</c:f>
              <c:strCache>
                <c:ptCount val="12"/>
                <c:pt idx="0">
                  <c:v>Ebr ¹ </c:v>
                </c:pt>
                <c:pt idx="1">
                  <c:v>Mai</c:v>
                </c:pt>
                <c:pt idx="2">
                  <c:v>Meh</c:v>
                </c:pt>
                <c:pt idx="3">
                  <c:v>Gor</c:v>
                </c:pt>
                <c:pt idx="4">
                  <c:v>Aws</c:v>
                </c:pt>
                <c:pt idx="5">
                  <c:v>Med</c:v>
                </c:pt>
                <c:pt idx="6">
                  <c:v>Hyd</c:v>
                </c:pt>
                <c:pt idx="7">
                  <c:v>Tac</c:v>
                </c:pt>
                <c:pt idx="8">
                  <c:v>Rha</c:v>
                </c:pt>
                <c:pt idx="9">
                  <c:v>Ion</c:v>
                </c:pt>
                <c:pt idx="10">
                  <c:v>Chw</c:v>
                </c:pt>
                <c:pt idx="11">
                  <c:v>Maw</c:v>
                </c:pt>
              </c:strCache>
            </c:strRef>
          </c:cat>
          <c:val>
            <c:numRef>
              <c:f>SiartData!$L$700:$L$711</c:f>
              <c:numCache>
                <c:formatCode>0%</c:formatCode>
                <c:ptCount val="12"/>
                <c:pt idx="0">
                  <c:v>-3.1E-2</c:v>
                </c:pt>
                <c:pt idx="1">
                  <c:v>1.4999999999999999E-2</c:v>
                </c:pt>
                <c:pt idx="2">
                  <c:v>8.8999999999999996E-2</c:v>
                </c:pt>
                <c:pt idx="3">
                  <c:v>1.0999999999999999E-2</c:v>
                </c:pt>
                <c:pt idx="4">
                  <c:v>3.1E-2</c:v>
                </c:pt>
                <c:pt idx="5">
                  <c:v>0.158</c:v>
                </c:pt>
                <c:pt idx="6">
                  <c:v>1.9E-2</c:v>
                </c:pt>
                <c:pt idx="7">
                  <c:v>1.2999999999999999E-2</c:v>
                </c:pt>
                <c:pt idx="8">
                  <c:v>-2E-3</c:v>
                </c:pt>
                <c:pt idx="9">
                  <c:v>0.26600000000000001</c:v>
                </c:pt>
                <c:pt idx="10">
                  <c:v>8.9999999999999993E-3</c:v>
                </c:pt>
                <c:pt idx="11">
                  <c:v>5.5E-2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67D-45BC-84E9-BC560AE15E2F}"/>
            </c:ext>
          </c:extLst>
        </c:ser>
        <c:ser>
          <c:idx val="2"/>
          <c:order val="2"/>
          <c:tx>
            <c:strRef>
              <c:f>SiartData!$M$699</c:f>
              <c:strCache>
                <c:ptCount val="1"/>
                <c:pt idx="0">
                  <c:v>2020-21</c:v>
                </c:pt>
              </c:strCache>
            </c:strRef>
          </c:tx>
          <c:spPr>
            <a:solidFill>
              <a:schemeClr val="accent4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SiartData!$J$700:$J$711</c:f>
              <c:strCache>
                <c:ptCount val="12"/>
                <c:pt idx="0">
                  <c:v>Ebr ¹ </c:v>
                </c:pt>
                <c:pt idx="1">
                  <c:v>Mai</c:v>
                </c:pt>
                <c:pt idx="2">
                  <c:v>Meh</c:v>
                </c:pt>
                <c:pt idx="3">
                  <c:v>Gor</c:v>
                </c:pt>
                <c:pt idx="4">
                  <c:v>Aws</c:v>
                </c:pt>
                <c:pt idx="5">
                  <c:v>Med</c:v>
                </c:pt>
                <c:pt idx="6">
                  <c:v>Hyd</c:v>
                </c:pt>
                <c:pt idx="7">
                  <c:v>Tac</c:v>
                </c:pt>
                <c:pt idx="8">
                  <c:v>Rha</c:v>
                </c:pt>
                <c:pt idx="9">
                  <c:v>Ion</c:v>
                </c:pt>
                <c:pt idx="10">
                  <c:v>Chw</c:v>
                </c:pt>
                <c:pt idx="11">
                  <c:v>Maw</c:v>
                </c:pt>
              </c:strCache>
            </c:strRef>
          </c:cat>
          <c:val>
            <c:numRef>
              <c:f>SiartData!$M$700:$M$711</c:f>
              <c:numCache>
                <c:formatCode>0%</c:formatCode>
                <c:ptCount val="12"/>
                <c:pt idx="0">
                  <c:v>2.1999999999999999E-2</c:v>
                </c:pt>
                <c:pt idx="1">
                  <c:v>1.7000000000000001E-2</c:v>
                </c:pt>
                <c:pt idx="2">
                  <c:v>1.6E-2</c:v>
                </c:pt>
                <c:pt idx="3">
                  <c:v>3.7999999999999999E-2</c:v>
                </c:pt>
                <c:pt idx="4">
                  <c:v>4.0000000000000001E-3</c:v>
                </c:pt>
                <c:pt idx="5">
                  <c:v>3.4000000000000002E-2</c:v>
                </c:pt>
                <c:pt idx="6">
                  <c:v>3.1E-2</c:v>
                </c:pt>
                <c:pt idx="7">
                  <c:v>2.5000000000000001E-2</c:v>
                </c:pt>
                <c:pt idx="8">
                  <c:v>2.7E-2</c:v>
                </c:pt>
                <c:pt idx="9">
                  <c:v>3.7999999999999999E-2</c:v>
                </c:pt>
                <c:pt idx="10">
                  <c:v>1.7999999999999999E-2</c:v>
                </c:pt>
                <c:pt idx="11">
                  <c:v>2.7E-2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67D-45BC-84E9-BC560AE15E2F}"/>
            </c:ext>
          </c:extLst>
        </c:ser>
        <c:ser>
          <c:idx val="3"/>
          <c:order val="3"/>
          <c:tx>
            <c:strRef>
              <c:f>SiartData!$N$699</c:f>
              <c:strCache>
                <c:ptCount val="1"/>
                <c:pt idx="0">
                  <c:v>2020-22</c:v>
                </c:pt>
              </c:strCache>
            </c:strRef>
          </c:tx>
          <c:spPr>
            <a:solidFill>
              <a:srgbClr val="272262"/>
            </a:solidFill>
            <a:ln>
              <a:noFill/>
            </a:ln>
            <a:effectLst/>
          </c:spPr>
          <c:invertIfNegative val="0"/>
          <c:cat>
            <c:strRef>
              <c:f>SiartData!$J$700:$J$711</c:f>
              <c:strCache>
                <c:ptCount val="12"/>
                <c:pt idx="0">
                  <c:v>Ebr ¹ </c:v>
                </c:pt>
                <c:pt idx="1">
                  <c:v>Mai</c:v>
                </c:pt>
                <c:pt idx="2">
                  <c:v>Meh</c:v>
                </c:pt>
                <c:pt idx="3">
                  <c:v>Gor</c:v>
                </c:pt>
                <c:pt idx="4">
                  <c:v>Aws</c:v>
                </c:pt>
                <c:pt idx="5">
                  <c:v>Med</c:v>
                </c:pt>
                <c:pt idx="6">
                  <c:v>Hyd</c:v>
                </c:pt>
                <c:pt idx="7">
                  <c:v>Tac</c:v>
                </c:pt>
                <c:pt idx="8">
                  <c:v>Rha</c:v>
                </c:pt>
                <c:pt idx="9">
                  <c:v>Ion</c:v>
                </c:pt>
                <c:pt idx="10">
                  <c:v>Chw</c:v>
                </c:pt>
                <c:pt idx="11">
                  <c:v>Maw</c:v>
                </c:pt>
              </c:strCache>
            </c:strRef>
          </c:cat>
          <c:val>
            <c:numRef>
              <c:f>SiartData!$N$700:$N$711</c:f>
              <c:numCache>
                <c:formatCode>0%</c:formatCode>
                <c:ptCount val="12"/>
                <c:pt idx="0">
                  <c:v>3.2000000000000001E-2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67D-45BC-84E9-BC560AE15E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770958368"/>
        <c:axId val="770964272"/>
      </c:barChart>
      <c:valAx>
        <c:axId val="770964272"/>
        <c:scaling>
          <c:orientation val="minMax"/>
          <c:max val="0.30000000000000004"/>
          <c:min val="-5.000000000000001E-2"/>
        </c:scaling>
        <c:delete val="0"/>
        <c:axPos val="l"/>
        <c:majorGridlines>
          <c:spPr>
            <a:ln w="9525" cap="flat" cmpd="sng" algn="ctr">
              <a:solidFill>
                <a:srgbClr val="B2B2B2"/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70958368"/>
        <c:crosses val="autoZero"/>
        <c:crossBetween val="between"/>
        <c:majorUnit val="5.000000000000001E-2"/>
      </c:valAx>
      <c:catAx>
        <c:axId val="770958368"/>
        <c:scaling>
          <c:orientation val="minMax"/>
        </c:scaling>
        <c:delete val="0"/>
        <c:axPos val="b"/>
        <c:title>
          <c:tx>
            <c:strRef>
              <c:f>SiartData!$K$695</c:f>
              <c:strCache>
                <c:ptCount val="1"/>
                <c:pt idx="0">
                  <c:v>Mis y daeth y trafodiad i rym</c:v>
                </c:pt>
              </c:strCache>
            </c:strRef>
          </c:tx>
          <c:layout>
            <c:manualLayout>
              <c:xMode val="edge"/>
              <c:yMode val="edge"/>
              <c:x val="0.33344843584243783"/>
              <c:y val="0.8189014067669810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B2B2B2"/>
            </a:solidFill>
            <a:round/>
          </a:ln>
          <a:effectLst/>
        </c:spPr>
        <c:txPr>
          <a:bodyPr rot="0" spcFirstLastPara="1" vertOverflow="ellipsis" wrap="square" anchor="b" anchorCtr="0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709642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42160580086894028"/>
          <c:y val="0.18124368535928859"/>
          <c:w val="0.53882537695340382"/>
          <c:h val="8.28811825636117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FFFFF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363669168920888"/>
          <c:y val="0.37728657815818245"/>
          <c:w val="0.87215234063708613"/>
          <c:h val="0.40491756276728352"/>
        </c:manualLayout>
      </c:layout>
      <c:lineChart>
        <c:grouping val="standard"/>
        <c:varyColors val="0"/>
        <c:ser>
          <c:idx val="4"/>
          <c:order val="0"/>
          <c:tx>
            <c:strRef>
              <c:f>SiartData!$K$201</c:f>
              <c:strCache>
                <c:ptCount val="1"/>
                <c:pt idx="0">
                  <c:v>Preswyl: 2019-20</c:v>
                </c:pt>
              </c:strCache>
            </c:strRef>
          </c:tx>
          <c:spPr>
            <a:ln w="19050" cap="rnd">
              <a:solidFill>
                <a:srgbClr val="272262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SiartData!$J$231:$J$242</c:f>
              <c:strCache>
                <c:ptCount val="12"/>
                <c:pt idx="0">
                  <c:v>Ebr</c:v>
                </c:pt>
                <c:pt idx="1">
                  <c:v>Mai</c:v>
                </c:pt>
                <c:pt idx="2">
                  <c:v>Meh</c:v>
                </c:pt>
                <c:pt idx="3">
                  <c:v>Gor</c:v>
                </c:pt>
                <c:pt idx="4">
                  <c:v>Aws</c:v>
                </c:pt>
                <c:pt idx="5">
                  <c:v>Med</c:v>
                </c:pt>
                <c:pt idx="6">
                  <c:v>Hyd</c:v>
                </c:pt>
                <c:pt idx="7">
                  <c:v>Tac</c:v>
                </c:pt>
                <c:pt idx="8">
                  <c:v>Rha</c:v>
                </c:pt>
                <c:pt idx="9">
                  <c:v>Ion</c:v>
                </c:pt>
                <c:pt idx="10">
                  <c:v>Chw</c:v>
                </c:pt>
                <c:pt idx="11">
                  <c:v>Maw</c:v>
                </c:pt>
              </c:strCache>
            </c:strRef>
          </c:cat>
          <c:val>
            <c:numRef>
              <c:f>SiartData!$K$202:$K$213</c:f>
              <c:numCache>
                <c:formatCode>#,##0</c:formatCode>
                <c:ptCount val="12"/>
                <c:pt idx="0">
                  <c:v>4020</c:v>
                </c:pt>
                <c:pt idx="1">
                  <c:v>4560</c:v>
                </c:pt>
                <c:pt idx="2">
                  <c:v>4670</c:v>
                </c:pt>
                <c:pt idx="3">
                  <c:v>5020</c:v>
                </c:pt>
                <c:pt idx="4">
                  <c:v>5270</c:v>
                </c:pt>
                <c:pt idx="5">
                  <c:v>4640</c:v>
                </c:pt>
                <c:pt idx="6">
                  <c:v>5060</c:v>
                </c:pt>
                <c:pt idx="7">
                  <c:v>5230</c:v>
                </c:pt>
                <c:pt idx="8">
                  <c:v>4900</c:v>
                </c:pt>
                <c:pt idx="9">
                  <c:v>3860</c:v>
                </c:pt>
                <c:pt idx="10">
                  <c:v>3940</c:v>
                </c:pt>
                <c:pt idx="11">
                  <c:v>4120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04C-4EFA-B8FE-A6A4CFFCBB4A}"/>
            </c:ext>
          </c:extLst>
        </c:ser>
        <c:ser>
          <c:idx val="1"/>
          <c:order val="1"/>
          <c:tx>
            <c:strRef>
              <c:f>SiartData!$L$201</c:f>
              <c:strCache>
                <c:ptCount val="1"/>
                <c:pt idx="0">
                  <c:v>Preswyl: 2020-21 (r)</c:v>
                </c:pt>
              </c:strCache>
            </c:strRef>
          </c:tx>
          <c:spPr>
            <a:ln w="28575" cap="rnd">
              <a:solidFill>
                <a:srgbClr val="272262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SiartData!$J$231:$J$242</c:f>
              <c:strCache>
                <c:ptCount val="12"/>
                <c:pt idx="0">
                  <c:v>Ebr</c:v>
                </c:pt>
                <c:pt idx="1">
                  <c:v>Mai</c:v>
                </c:pt>
                <c:pt idx="2">
                  <c:v>Meh</c:v>
                </c:pt>
                <c:pt idx="3">
                  <c:v>Gor</c:v>
                </c:pt>
                <c:pt idx="4">
                  <c:v>Aws</c:v>
                </c:pt>
                <c:pt idx="5">
                  <c:v>Med</c:v>
                </c:pt>
                <c:pt idx="6">
                  <c:v>Hyd</c:v>
                </c:pt>
                <c:pt idx="7">
                  <c:v>Tac</c:v>
                </c:pt>
                <c:pt idx="8">
                  <c:v>Rha</c:v>
                </c:pt>
                <c:pt idx="9">
                  <c:v>Ion</c:v>
                </c:pt>
                <c:pt idx="10">
                  <c:v>Chw</c:v>
                </c:pt>
                <c:pt idx="11">
                  <c:v>Maw</c:v>
                </c:pt>
              </c:strCache>
            </c:strRef>
          </c:cat>
          <c:val>
            <c:numRef>
              <c:f>SiartData!$L$202:$L$213</c:f>
              <c:numCache>
                <c:formatCode>#,##0</c:formatCode>
                <c:ptCount val="12"/>
                <c:pt idx="0">
                  <c:v>1760</c:v>
                </c:pt>
                <c:pt idx="1">
                  <c:v>1940</c:v>
                </c:pt>
                <c:pt idx="2">
                  <c:v>2580</c:v>
                </c:pt>
                <c:pt idx="3">
                  <c:v>3030</c:v>
                </c:pt>
                <c:pt idx="4">
                  <c:v>3230</c:v>
                </c:pt>
                <c:pt idx="5">
                  <c:v>3700</c:v>
                </c:pt>
                <c:pt idx="6">
                  <c:v>5300</c:v>
                </c:pt>
                <c:pt idx="7">
                  <c:v>5300</c:v>
                </c:pt>
                <c:pt idx="8">
                  <c:v>6200</c:v>
                </c:pt>
                <c:pt idx="9">
                  <c:v>3900</c:v>
                </c:pt>
                <c:pt idx="10">
                  <c:v>4780</c:v>
                </c:pt>
                <c:pt idx="11">
                  <c:v>6450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04C-4EFA-B8FE-A6A4CFFCBB4A}"/>
            </c:ext>
          </c:extLst>
        </c:ser>
        <c:ser>
          <c:idx val="0"/>
          <c:order val="2"/>
          <c:tx>
            <c:strRef>
              <c:f>SiartData!$M$201</c:f>
              <c:strCache>
                <c:ptCount val="1"/>
                <c:pt idx="0">
                  <c:v>Preswyl: 2021-22 (p) (r)</c:v>
                </c:pt>
              </c:strCache>
            </c:strRef>
          </c:tx>
          <c:spPr>
            <a:ln w="28575" cap="rnd">
              <a:solidFill>
                <a:srgbClr val="272262"/>
              </a:solidFill>
              <a:round/>
            </a:ln>
            <a:effectLst/>
          </c:spPr>
          <c:marker>
            <c:symbol val="none"/>
          </c:marker>
          <c:val>
            <c:numRef>
              <c:f>SiartData!$M$202:$M$204</c:f>
              <c:numCache>
                <c:formatCode>#,##0</c:formatCode>
                <c:ptCount val="3"/>
                <c:pt idx="0">
                  <c:v>5100</c:v>
                </c:pt>
                <c:pt idx="1">
                  <c:v>4680</c:v>
                </c:pt>
                <c:pt idx="2">
                  <c:v>8030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04C-4EFA-B8FE-A6A4CFFCBB4A}"/>
            </c:ext>
          </c:extLst>
        </c:ser>
        <c:ser>
          <c:idx val="2"/>
          <c:order val="3"/>
          <c:tx>
            <c:strRef>
              <c:f>SiartData!$N$201</c:f>
              <c:strCache>
                <c:ptCount val="1"/>
                <c:pt idx="0">
                  <c:v>o'r rhain: cyfraddau uwch preswyl: 2019-20 (r)</c:v>
                </c:pt>
              </c:strCache>
            </c:strRef>
          </c:tx>
          <c:spPr>
            <a:ln w="19050" cap="rnd">
              <a:solidFill>
                <a:schemeClr val="accent4">
                  <a:lumMod val="5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SiartData!$N$202:$N$213</c:f>
              <c:numCache>
                <c:formatCode>#,##0</c:formatCode>
                <c:ptCount val="12"/>
                <c:pt idx="0">
                  <c:v>930</c:v>
                </c:pt>
                <c:pt idx="1">
                  <c:v>1030</c:v>
                </c:pt>
                <c:pt idx="2">
                  <c:v>1020</c:v>
                </c:pt>
                <c:pt idx="3">
                  <c:v>1140</c:v>
                </c:pt>
                <c:pt idx="4">
                  <c:v>1130</c:v>
                </c:pt>
                <c:pt idx="5">
                  <c:v>1060</c:v>
                </c:pt>
                <c:pt idx="6">
                  <c:v>1150</c:v>
                </c:pt>
                <c:pt idx="7">
                  <c:v>1090</c:v>
                </c:pt>
                <c:pt idx="8">
                  <c:v>1140</c:v>
                </c:pt>
                <c:pt idx="9">
                  <c:v>1050</c:v>
                </c:pt>
                <c:pt idx="10">
                  <c:v>1040</c:v>
                </c:pt>
                <c:pt idx="11">
                  <c:v>1010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04C-4EFA-B8FE-A6A4CFFCBB4A}"/>
            </c:ext>
          </c:extLst>
        </c:ser>
        <c:ser>
          <c:idx val="3"/>
          <c:order val="4"/>
          <c:tx>
            <c:strRef>
              <c:f>SiartData!$O$201</c:f>
              <c:strCache>
                <c:ptCount val="1"/>
                <c:pt idx="0">
                  <c:v>o'r rhain: cyfraddau uwch preswyl: 2020-21 (r)</c:v>
                </c:pt>
              </c:strCache>
            </c:strRef>
          </c:tx>
          <c:spPr>
            <a:ln w="28575" cap="rnd">
              <a:solidFill>
                <a:schemeClr val="accent4">
                  <a:lumMod val="50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SiartData!$O$202:$O$213</c:f>
              <c:numCache>
                <c:formatCode>#,##0</c:formatCode>
                <c:ptCount val="12"/>
                <c:pt idx="0">
                  <c:v>440</c:v>
                </c:pt>
                <c:pt idx="1">
                  <c:v>440</c:v>
                </c:pt>
                <c:pt idx="2">
                  <c:v>600</c:v>
                </c:pt>
                <c:pt idx="3">
                  <c:v>810</c:v>
                </c:pt>
                <c:pt idx="4">
                  <c:v>810</c:v>
                </c:pt>
                <c:pt idx="5">
                  <c:v>920</c:v>
                </c:pt>
                <c:pt idx="6">
                  <c:v>1320</c:v>
                </c:pt>
                <c:pt idx="7">
                  <c:v>1230</c:v>
                </c:pt>
                <c:pt idx="8">
                  <c:v>1460</c:v>
                </c:pt>
                <c:pt idx="9">
                  <c:v>910</c:v>
                </c:pt>
                <c:pt idx="10">
                  <c:v>1190</c:v>
                </c:pt>
                <c:pt idx="11">
                  <c:v>1560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04C-4EFA-B8FE-A6A4CFFCBB4A}"/>
            </c:ext>
          </c:extLst>
        </c:ser>
        <c:ser>
          <c:idx val="5"/>
          <c:order val="5"/>
          <c:tx>
            <c:strRef>
              <c:f>SiartData!$P$201</c:f>
              <c:strCache>
                <c:ptCount val="1"/>
                <c:pt idx="0">
                  <c:v>o'r rhain: cyfraddau uwch preswyl: 2021-22 (p) (r)</c:v>
                </c:pt>
              </c:strCache>
            </c:strRef>
          </c:tx>
          <c:spPr>
            <a:ln w="28575" cap="rnd">
              <a:solidFill>
                <a:schemeClr val="accent4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SiartData!$P$202:$P$204</c:f>
              <c:numCache>
                <c:formatCode>#,##0</c:formatCode>
                <c:ptCount val="3"/>
                <c:pt idx="0">
                  <c:v>1300</c:v>
                </c:pt>
                <c:pt idx="1">
                  <c:v>1170</c:v>
                </c:pt>
                <c:pt idx="2">
                  <c:v>1600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04C-4EFA-B8FE-A6A4CFFCBB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36316104"/>
        <c:axId val="836316432"/>
      </c:lineChart>
      <c:catAx>
        <c:axId val="836316104"/>
        <c:scaling>
          <c:orientation val="minMax"/>
        </c:scaling>
        <c:delete val="0"/>
        <c:axPos val="b"/>
        <c:title>
          <c:tx>
            <c:strRef>
              <c:f>SiartData!$K$228</c:f>
              <c:strCache>
                <c:ptCount val="1"/>
                <c:pt idx="0">
                  <c:v>Mis y daeth y trafodiad i rym</c:v>
                </c:pt>
              </c:strCache>
            </c:strRef>
          </c:tx>
          <c:layout>
            <c:manualLayout>
              <c:xMode val="edge"/>
              <c:yMode val="edge"/>
              <c:x val="0.3435404110859272"/>
              <c:y val="0.8351279489833797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B2B2B2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836316432"/>
        <c:crosses val="autoZero"/>
        <c:auto val="1"/>
        <c:lblAlgn val="ctr"/>
        <c:lblOffset val="100"/>
        <c:noMultiLvlLbl val="0"/>
      </c:catAx>
      <c:valAx>
        <c:axId val="836316432"/>
        <c:scaling>
          <c:orientation val="minMax"/>
          <c:max val="8000"/>
        </c:scaling>
        <c:delete val="0"/>
        <c:axPos val="l"/>
        <c:majorGridlines>
          <c:spPr>
            <a:ln w="9525" cap="flat" cmpd="sng" algn="ctr">
              <a:solidFill>
                <a:srgbClr val="B2B2B2"/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836316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7126874977731855"/>
          <c:y val="0.10240023178398215"/>
          <c:w val="0.61471168348996397"/>
          <c:h val="0.2603280185990549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span"/>
    <c:showDLblsOverMax val="0"/>
    <c:extLst/>
  </c:chart>
  <c:spPr>
    <a:solidFill>
      <a:sysClr val="window" lastClr="FFFFFF"/>
    </a:solidFill>
    <a:ln w="9525" cap="flat" cmpd="sng" algn="ctr">
      <a:noFill/>
      <a:round/>
    </a:ln>
    <a:effectLst/>
  </c:spPr>
  <c:txPr>
    <a:bodyPr/>
    <a:lstStyle/>
    <a:p>
      <a:pPr>
        <a:defRPr sz="10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949684012962065"/>
          <c:y val="0.22175818931724445"/>
          <c:w val="0.86980252643000644"/>
          <c:h val="0.37141474198842023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SiartData!$L$495</c:f>
              <c:strCache>
                <c:ptCount val="1"/>
                <c:pt idx="0">
                  <c:v>Nifer y trafodiadau</c:v>
                </c:pt>
              </c:strCache>
            </c:strRef>
          </c:tx>
          <c:spPr>
            <a:solidFill>
              <a:srgbClr val="272262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4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9DC-47E1-98E4-FBC87ED47B74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29DC-47E1-98E4-FBC87ED47B74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4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29DC-47E1-98E4-FBC87ED47B7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SiartData!$J$496:$K$501</c:f>
              <c:multiLvlStrCache>
                <c:ptCount val="6"/>
                <c:lvl>
                  <c:pt idx="0">
                    <c:v>Hyd at a gan gynnwys £250,000</c:v>
                  </c:pt>
                  <c:pt idx="1">
                    <c:v>£250,001 - £1m</c:v>
                  </c:pt>
                  <c:pt idx="2">
                    <c:v>Dros £1m</c:v>
                  </c:pt>
                  <c:pt idx="4">
                    <c:v>Dim premiwm wedi ei dalu ¹</c:v>
                  </c:pt>
                  <c:pt idx="5">
                    <c:v>Premiwm wedi ei dalu ¹ ²</c:v>
                  </c:pt>
                </c:lvl>
                <c:lvl>
                  <c:pt idx="0">
                    <c:v>Gwerth nad yw’n werth rhent</c:v>
                  </c:pt>
                  <c:pt idx="4">
                    <c:v>Gwerth rhent</c:v>
                  </c:pt>
                </c:lvl>
              </c:multiLvlStrCache>
            </c:multiLvlStrRef>
          </c:cat>
          <c:val>
            <c:numRef>
              <c:f>SiartData!$L$496:$L$501</c:f>
              <c:numCache>
                <c:formatCode>0%</c:formatCode>
                <c:ptCount val="6"/>
                <c:pt idx="0">
                  <c:v>0.50800000000000001</c:v>
                </c:pt>
                <c:pt idx="1">
                  <c:v>0.21099999999999999</c:v>
                </c:pt>
                <c:pt idx="2">
                  <c:v>5.5E-2</c:v>
                </c:pt>
                <c:pt idx="4">
                  <c:v>0.22700000000000001</c:v>
                </c:pt>
                <c:pt idx="5">
                  <c:v>1.6E-2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9DC-47E1-98E4-FBC87ED47B7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770958368"/>
        <c:axId val="770964272"/>
      </c:barChart>
      <c:valAx>
        <c:axId val="770964272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rgbClr val="B2B2B2"/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70958368"/>
        <c:crosses val="autoZero"/>
        <c:crossBetween val="between"/>
      </c:valAx>
      <c:catAx>
        <c:axId val="770958368"/>
        <c:scaling>
          <c:orientation val="minMax"/>
        </c:scaling>
        <c:delete val="0"/>
        <c:axPos val="b"/>
        <c:title>
          <c:tx>
            <c:strRef>
              <c:f>SiartData!$K$493</c:f>
              <c:strCache>
                <c:ptCount val="1"/>
                <c:pt idx="0">
                  <c:v>Gwerth</c:v>
                </c:pt>
              </c:strCache>
            </c:strRef>
          </c:tx>
          <c:layout>
            <c:manualLayout>
              <c:xMode val="edge"/>
              <c:yMode val="edge"/>
              <c:x val="0.52534366339682403"/>
              <c:y val="0.7208199708000050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B2B2B2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70964272"/>
        <c:crosses val="autoZero"/>
        <c:auto val="1"/>
        <c:lblAlgn val="ctr"/>
        <c:lblOffset val="1"/>
        <c:tickLblSkip val="1"/>
        <c:noMultiLvlLbl val="0"/>
      </c:cat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709395313189156E-2"/>
          <c:y val="0.34497311470624259"/>
          <c:w val="0.91085564838081501"/>
          <c:h val="0.35005251950258942"/>
        </c:manualLayout>
      </c:layout>
      <c:lineChart>
        <c:grouping val="standard"/>
        <c:varyColors val="0"/>
        <c:ser>
          <c:idx val="2"/>
          <c:order val="0"/>
          <c:tx>
            <c:strRef>
              <c:f>SiartData!$K$257</c:f>
              <c:strCache>
                <c:ptCount val="1"/>
                <c:pt idx="0">
                  <c:v>Preswyl: 2019-20 (r)</c:v>
                </c:pt>
              </c:strCache>
            </c:strRef>
          </c:tx>
          <c:spPr>
            <a:ln w="19050" cap="rnd">
              <a:solidFill>
                <a:srgbClr val="272262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SiartData!$J$258:$J$269</c:f>
              <c:strCache>
                <c:ptCount val="12"/>
                <c:pt idx="0">
                  <c:v>Ebr</c:v>
                </c:pt>
                <c:pt idx="1">
                  <c:v>Mai</c:v>
                </c:pt>
                <c:pt idx="2">
                  <c:v>Meh</c:v>
                </c:pt>
                <c:pt idx="3">
                  <c:v>Gor</c:v>
                </c:pt>
                <c:pt idx="4">
                  <c:v>Aws</c:v>
                </c:pt>
                <c:pt idx="5">
                  <c:v>Med</c:v>
                </c:pt>
                <c:pt idx="6">
                  <c:v>Hyd</c:v>
                </c:pt>
                <c:pt idx="7">
                  <c:v>Tac</c:v>
                </c:pt>
                <c:pt idx="8">
                  <c:v>Rha</c:v>
                </c:pt>
                <c:pt idx="9">
                  <c:v>Ion</c:v>
                </c:pt>
                <c:pt idx="10">
                  <c:v>Chw</c:v>
                </c:pt>
                <c:pt idx="11">
                  <c:v>Maw</c:v>
                </c:pt>
              </c:strCache>
            </c:strRef>
          </c:cat>
          <c:val>
            <c:numRef>
              <c:f>SiartData!$K$258:$K$269</c:f>
              <c:numCache>
                <c:formatCode>#,##0.0</c:formatCode>
                <c:ptCount val="12"/>
                <c:pt idx="0">
                  <c:v>10.1</c:v>
                </c:pt>
                <c:pt idx="1">
                  <c:v>11.8</c:v>
                </c:pt>
                <c:pt idx="2">
                  <c:v>12.7</c:v>
                </c:pt>
                <c:pt idx="3">
                  <c:v>13.8</c:v>
                </c:pt>
                <c:pt idx="4">
                  <c:v>16.3</c:v>
                </c:pt>
                <c:pt idx="5">
                  <c:v>13.1</c:v>
                </c:pt>
                <c:pt idx="6">
                  <c:v>14.6</c:v>
                </c:pt>
                <c:pt idx="7">
                  <c:v>15.9</c:v>
                </c:pt>
                <c:pt idx="8">
                  <c:v>14.2</c:v>
                </c:pt>
                <c:pt idx="9">
                  <c:v>11.9</c:v>
                </c:pt>
                <c:pt idx="10">
                  <c:v>11.8</c:v>
                </c:pt>
                <c:pt idx="11">
                  <c:v>12.3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1FC-4A67-BE95-3E48F06C8320}"/>
            </c:ext>
          </c:extLst>
        </c:ser>
        <c:ser>
          <c:idx val="1"/>
          <c:order val="1"/>
          <c:tx>
            <c:strRef>
              <c:f>SiartData!$L$257</c:f>
              <c:strCache>
                <c:ptCount val="1"/>
                <c:pt idx="0">
                  <c:v>Preswyl: 2020-21 (r)</c:v>
                </c:pt>
              </c:strCache>
            </c:strRef>
          </c:tx>
          <c:spPr>
            <a:ln w="28575" cap="rnd">
              <a:solidFill>
                <a:srgbClr val="272262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SiartData!$J$258:$J$269</c:f>
              <c:strCache>
                <c:ptCount val="12"/>
                <c:pt idx="0">
                  <c:v>Ebr</c:v>
                </c:pt>
                <c:pt idx="1">
                  <c:v>Mai</c:v>
                </c:pt>
                <c:pt idx="2">
                  <c:v>Meh</c:v>
                </c:pt>
                <c:pt idx="3">
                  <c:v>Gor</c:v>
                </c:pt>
                <c:pt idx="4">
                  <c:v>Aws</c:v>
                </c:pt>
                <c:pt idx="5">
                  <c:v>Med</c:v>
                </c:pt>
                <c:pt idx="6">
                  <c:v>Hyd</c:v>
                </c:pt>
                <c:pt idx="7">
                  <c:v>Tac</c:v>
                </c:pt>
                <c:pt idx="8">
                  <c:v>Rha</c:v>
                </c:pt>
                <c:pt idx="9">
                  <c:v>Ion</c:v>
                </c:pt>
                <c:pt idx="10">
                  <c:v>Chw</c:v>
                </c:pt>
                <c:pt idx="11">
                  <c:v>Maw</c:v>
                </c:pt>
              </c:strCache>
            </c:strRef>
          </c:cat>
          <c:val>
            <c:numRef>
              <c:f>SiartData!$L$258:$L$269</c:f>
              <c:numCache>
                <c:formatCode>#,##0.0</c:formatCode>
                <c:ptCount val="12"/>
                <c:pt idx="0">
                  <c:v>4.7</c:v>
                </c:pt>
                <c:pt idx="1">
                  <c:v>5.2</c:v>
                </c:pt>
                <c:pt idx="2">
                  <c:v>7.4</c:v>
                </c:pt>
                <c:pt idx="3">
                  <c:v>9.1999999999999993</c:v>
                </c:pt>
                <c:pt idx="4">
                  <c:v>9.1</c:v>
                </c:pt>
                <c:pt idx="5">
                  <c:v>9.9</c:v>
                </c:pt>
                <c:pt idx="6">
                  <c:v>15.8</c:v>
                </c:pt>
                <c:pt idx="7">
                  <c:v>16.7</c:v>
                </c:pt>
                <c:pt idx="8">
                  <c:v>20.5</c:v>
                </c:pt>
                <c:pt idx="9">
                  <c:v>14.3</c:v>
                </c:pt>
                <c:pt idx="10">
                  <c:v>17</c:v>
                </c:pt>
                <c:pt idx="11">
                  <c:v>26.6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1FC-4A67-BE95-3E48F06C8320}"/>
            </c:ext>
          </c:extLst>
        </c:ser>
        <c:ser>
          <c:idx val="4"/>
          <c:order val="2"/>
          <c:tx>
            <c:strRef>
              <c:f>SiartData!$M$257</c:f>
              <c:strCache>
                <c:ptCount val="1"/>
                <c:pt idx="0">
                  <c:v>Preswyl: 2021-22 (p) (r)</c:v>
                </c:pt>
              </c:strCache>
            </c:strRef>
          </c:tx>
          <c:spPr>
            <a:ln w="28575" cap="rnd">
              <a:solidFill>
                <a:srgbClr val="272262"/>
              </a:solidFill>
              <a:round/>
            </a:ln>
            <a:effectLst/>
          </c:spPr>
          <c:marker>
            <c:symbol val="none"/>
          </c:marker>
          <c:val>
            <c:numRef>
              <c:f>SiartData!$M$258:$M$260</c:f>
              <c:numCache>
                <c:formatCode>#,##0.0</c:formatCode>
                <c:ptCount val="3"/>
                <c:pt idx="0">
                  <c:v>18.399999999999999</c:v>
                </c:pt>
                <c:pt idx="1">
                  <c:v>17.8</c:v>
                </c:pt>
                <c:pt idx="2">
                  <c:v>33.799999999999997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1FC-4A67-BE95-3E48F06C8320}"/>
            </c:ext>
          </c:extLst>
        </c:ser>
        <c:ser>
          <c:idx val="0"/>
          <c:order val="3"/>
          <c:tx>
            <c:strRef>
              <c:f>SiartData!$N$257</c:f>
              <c:strCache>
                <c:ptCount val="1"/>
                <c:pt idx="0">
                  <c:v>o'r rhain: refeniw ychwanegol o’r gyfradd uwch: 2019-20 (r)</c:v>
                </c:pt>
              </c:strCache>
            </c:strRef>
          </c:tx>
          <c:spPr>
            <a:ln w="19050" cap="rnd">
              <a:solidFill>
                <a:schemeClr val="accent4">
                  <a:lumMod val="5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SiartData!$N$258:$N$269</c:f>
              <c:numCache>
                <c:formatCode>#,##0.0</c:formatCode>
                <c:ptCount val="12"/>
                <c:pt idx="0">
                  <c:v>3.8</c:v>
                </c:pt>
                <c:pt idx="1">
                  <c:v>4.5</c:v>
                </c:pt>
                <c:pt idx="2">
                  <c:v>4.5999999999999996</c:v>
                </c:pt>
                <c:pt idx="3">
                  <c:v>5.0999999999999996</c:v>
                </c:pt>
                <c:pt idx="4">
                  <c:v>5.4</c:v>
                </c:pt>
                <c:pt idx="5">
                  <c:v>4.7</c:v>
                </c:pt>
                <c:pt idx="6">
                  <c:v>5.2</c:v>
                </c:pt>
                <c:pt idx="7">
                  <c:v>5.0999999999999996</c:v>
                </c:pt>
                <c:pt idx="8">
                  <c:v>5.0999999999999996</c:v>
                </c:pt>
                <c:pt idx="9">
                  <c:v>4.5999999999999996</c:v>
                </c:pt>
                <c:pt idx="10">
                  <c:v>4.5</c:v>
                </c:pt>
                <c:pt idx="11">
                  <c:v>4.3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1FC-4A67-BE95-3E48F06C8320}"/>
            </c:ext>
          </c:extLst>
        </c:ser>
        <c:ser>
          <c:idx val="3"/>
          <c:order val="4"/>
          <c:tx>
            <c:strRef>
              <c:f>SiartData!$O$257</c:f>
              <c:strCache>
                <c:ptCount val="1"/>
                <c:pt idx="0">
                  <c:v>o'r rhain: refeniw ychwanegol o’r gyfradd uwch: 2020-21 (r)</c:v>
                </c:pt>
              </c:strCache>
            </c:strRef>
          </c:tx>
          <c:spPr>
            <a:ln w="28575" cap="rnd">
              <a:solidFill>
                <a:schemeClr val="accent3">
                  <a:lumMod val="50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SiartData!$O$258:$O$269</c:f>
              <c:numCache>
                <c:formatCode>#,##0.0</c:formatCode>
                <c:ptCount val="12"/>
                <c:pt idx="0">
                  <c:v>2</c:v>
                </c:pt>
                <c:pt idx="1">
                  <c:v>1.9</c:v>
                </c:pt>
                <c:pt idx="2">
                  <c:v>2.5</c:v>
                </c:pt>
                <c:pt idx="3">
                  <c:v>3.7</c:v>
                </c:pt>
                <c:pt idx="4">
                  <c:v>4.0999999999999996</c:v>
                </c:pt>
                <c:pt idx="5">
                  <c:v>4.5999999999999996</c:v>
                </c:pt>
                <c:pt idx="6">
                  <c:v>7</c:v>
                </c:pt>
                <c:pt idx="7">
                  <c:v>6.8</c:v>
                </c:pt>
                <c:pt idx="8">
                  <c:v>9</c:v>
                </c:pt>
                <c:pt idx="9">
                  <c:v>6.4</c:v>
                </c:pt>
                <c:pt idx="10">
                  <c:v>8.3000000000000007</c:v>
                </c:pt>
                <c:pt idx="11">
                  <c:v>11.9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1FC-4A67-BE95-3E48F06C8320}"/>
            </c:ext>
          </c:extLst>
        </c:ser>
        <c:ser>
          <c:idx val="5"/>
          <c:order val="5"/>
          <c:tx>
            <c:strRef>
              <c:f>SiartData!$P$257</c:f>
              <c:strCache>
                <c:ptCount val="1"/>
                <c:pt idx="0">
                  <c:v>o'r rhain: refeniw ychwanegol o’r gyfradd uwch: 2021-22 (p) (r)</c:v>
                </c:pt>
              </c:strCache>
            </c:strRef>
          </c:tx>
          <c:spPr>
            <a:ln w="28575" cap="rnd">
              <a:solidFill>
                <a:schemeClr val="accent4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SiartData!$P$258:$P$260</c:f>
              <c:numCache>
                <c:formatCode>#,##0.0</c:formatCode>
                <c:ptCount val="3"/>
                <c:pt idx="0">
                  <c:v>9.3000000000000007</c:v>
                </c:pt>
                <c:pt idx="1">
                  <c:v>8.8000000000000007</c:v>
                </c:pt>
                <c:pt idx="2">
                  <c:v>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1FC-4A67-BE95-3E48F06C83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36316104"/>
        <c:axId val="836316432"/>
      </c:lineChart>
      <c:catAx>
        <c:axId val="836316104"/>
        <c:scaling>
          <c:orientation val="minMax"/>
        </c:scaling>
        <c:delete val="0"/>
        <c:axPos val="b"/>
        <c:title>
          <c:tx>
            <c:strRef>
              <c:f>SiartData!$K$255</c:f>
              <c:strCache>
                <c:ptCount val="1"/>
                <c:pt idx="0">
                  <c:v>Mis y daeth y trafodiad i rym</c:v>
                </c:pt>
              </c:strCache>
            </c:strRef>
          </c:tx>
          <c:layout>
            <c:manualLayout>
              <c:xMode val="edge"/>
              <c:yMode val="edge"/>
              <c:x val="0.37778898505455411"/>
              <c:y val="0.7528446977891417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B2B2B2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836316432"/>
        <c:crosses val="autoZero"/>
        <c:auto val="1"/>
        <c:lblAlgn val="ctr"/>
        <c:lblOffset val="100"/>
        <c:noMultiLvlLbl val="0"/>
      </c:catAx>
      <c:valAx>
        <c:axId val="836316432"/>
        <c:scaling>
          <c:orientation val="minMax"/>
          <c:max val="35"/>
        </c:scaling>
        <c:delete val="0"/>
        <c:axPos val="l"/>
        <c:majorGridlines>
          <c:spPr>
            <a:ln w="9525" cap="flat" cmpd="sng" algn="ctr">
              <a:solidFill>
                <a:srgbClr val="B2B2B2"/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836316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5801199494071008"/>
          <c:y val="9.5315295121376958E-2"/>
          <c:w val="0.83866226163735569"/>
          <c:h val="0.2355610464282828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round/>
    </a:ln>
    <a:effectLst/>
  </c:spPr>
  <c:txPr>
    <a:bodyPr/>
    <a:lstStyle/>
    <a:p>
      <a:pPr>
        <a:defRPr sz="10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205537069372605"/>
          <c:y val="0.24011234576986287"/>
          <c:w val="0.88107941226291886"/>
          <c:h val="0.4546134381317237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SiartData!$K$320</c:f>
              <c:strCache>
                <c:ptCount val="1"/>
                <c:pt idx="0">
                  <c:v>Preswyl</c:v>
                </c:pt>
              </c:strCache>
            </c:strRef>
          </c:tx>
          <c:spPr>
            <a:solidFill>
              <a:srgbClr val="27226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SiartData!$J$321:$J$323</c:f>
              <c:strCache>
                <c:ptCount val="3"/>
                <c:pt idx="0">
                  <c:v>Trawsgludo / trosglwyddo perchnogaeth ¹</c:v>
                </c:pt>
                <c:pt idx="1">
                  <c:v>Rhoi les newydd</c:v>
                </c:pt>
                <c:pt idx="2">
                  <c:v>Aseinio les</c:v>
                </c:pt>
              </c:strCache>
            </c:strRef>
          </c:cat>
          <c:val>
            <c:numRef>
              <c:f>SiartData!$K$321:$K$323</c:f>
              <c:numCache>
                <c:formatCode>0%</c:formatCode>
                <c:ptCount val="3"/>
                <c:pt idx="0">
                  <c:v>0.94899999999999995</c:v>
                </c:pt>
                <c:pt idx="1">
                  <c:v>1.2E-2</c:v>
                </c:pt>
                <c:pt idx="2">
                  <c:v>3.9E-2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47-4CAA-9871-1D83BBA0674B}"/>
            </c:ext>
          </c:extLst>
        </c:ser>
        <c:ser>
          <c:idx val="1"/>
          <c:order val="1"/>
          <c:tx>
            <c:strRef>
              <c:f>SiartData!$L$320</c:f>
              <c:strCache>
                <c:ptCount val="1"/>
                <c:pt idx="0">
                  <c:v>Amhreswyl</c:v>
                </c:pt>
              </c:strCache>
            </c:strRef>
          </c:tx>
          <c:spPr>
            <a:solidFill>
              <a:schemeClr val="accent4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SiartData!$J$321:$J$323</c:f>
              <c:strCache>
                <c:ptCount val="3"/>
                <c:pt idx="0">
                  <c:v>Trawsgludo / trosglwyddo perchnogaeth ¹</c:v>
                </c:pt>
                <c:pt idx="1">
                  <c:v>Rhoi les newydd</c:v>
                </c:pt>
                <c:pt idx="2">
                  <c:v>Aseinio les</c:v>
                </c:pt>
              </c:strCache>
            </c:strRef>
          </c:cat>
          <c:val>
            <c:numRef>
              <c:f>SiartData!$L$321:$L$323</c:f>
              <c:numCache>
                <c:formatCode>0%</c:formatCode>
                <c:ptCount val="3"/>
                <c:pt idx="0">
                  <c:v>0.70099999999999996</c:v>
                </c:pt>
                <c:pt idx="1">
                  <c:v>0.255</c:v>
                </c:pt>
                <c:pt idx="2">
                  <c:v>4.3999999999999997E-2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C47-4CAA-9871-1D83BBA0674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770958368"/>
        <c:axId val="770964272"/>
      </c:barChart>
      <c:valAx>
        <c:axId val="770964272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rgbClr val="B2B2B2"/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70958368"/>
        <c:crosses val="autoZero"/>
        <c:crossBetween val="between"/>
      </c:valAx>
      <c:catAx>
        <c:axId val="770958368"/>
        <c:scaling>
          <c:orientation val="minMax"/>
        </c:scaling>
        <c:delete val="0"/>
        <c:axPos val="b"/>
        <c:title>
          <c:tx>
            <c:strRef>
              <c:f>SiartData!$K$318</c:f>
              <c:strCache>
                <c:ptCount val="1"/>
                <c:pt idx="0">
                  <c:v>Math o drafodiad</c:v>
                </c:pt>
              </c:strCache>
            </c:strRef>
          </c:tx>
          <c:layout>
            <c:manualLayout>
              <c:xMode val="edge"/>
              <c:yMode val="edge"/>
              <c:x val="0.43751511603092696"/>
              <c:y val="0.7967255378124463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B2B2B2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709642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49380511765424734"/>
          <c:y val="0.13375333451416732"/>
          <c:w val="0.47470082570463962"/>
          <c:h val="7.36276890622316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89957820709237"/>
          <c:y val="0.27442232516289888"/>
          <c:w val="0.87215234063708613"/>
          <c:h val="0.41662845808671195"/>
        </c:manualLayout>
      </c:layout>
      <c:lineChart>
        <c:grouping val="standard"/>
        <c:varyColors val="0"/>
        <c:ser>
          <c:idx val="3"/>
          <c:order val="0"/>
          <c:tx>
            <c:strRef>
              <c:f>SiartData!$K$230</c:f>
              <c:strCache>
                <c:ptCount val="1"/>
                <c:pt idx="0">
                  <c:v>Amhreswyl: 2019-20</c:v>
                </c:pt>
              </c:strCache>
            </c:strRef>
          </c:tx>
          <c:spPr>
            <a:ln w="19050" cap="rnd">
              <a:solidFill>
                <a:schemeClr val="accent3">
                  <a:lumMod val="9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SiartData!$J$231:$J$242</c:f>
              <c:strCache>
                <c:ptCount val="12"/>
                <c:pt idx="0">
                  <c:v>Ebr</c:v>
                </c:pt>
                <c:pt idx="1">
                  <c:v>Mai</c:v>
                </c:pt>
                <c:pt idx="2">
                  <c:v>Meh</c:v>
                </c:pt>
                <c:pt idx="3">
                  <c:v>Gor</c:v>
                </c:pt>
                <c:pt idx="4">
                  <c:v>Aws</c:v>
                </c:pt>
                <c:pt idx="5">
                  <c:v>Med</c:v>
                </c:pt>
                <c:pt idx="6">
                  <c:v>Hyd</c:v>
                </c:pt>
                <c:pt idx="7">
                  <c:v>Tac</c:v>
                </c:pt>
                <c:pt idx="8">
                  <c:v>Rha</c:v>
                </c:pt>
                <c:pt idx="9">
                  <c:v>Ion</c:v>
                </c:pt>
                <c:pt idx="10">
                  <c:v>Chw</c:v>
                </c:pt>
                <c:pt idx="11">
                  <c:v>Maw</c:v>
                </c:pt>
              </c:strCache>
            </c:strRef>
          </c:cat>
          <c:val>
            <c:numRef>
              <c:f>SiartData!$K$231:$K$242</c:f>
              <c:numCache>
                <c:formatCode>#,##0</c:formatCode>
                <c:ptCount val="12"/>
                <c:pt idx="0">
                  <c:v>530</c:v>
                </c:pt>
                <c:pt idx="1">
                  <c:v>530</c:v>
                </c:pt>
                <c:pt idx="2">
                  <c:v>470</c:v>
                </c:pt>
                <c:pt idx="3">
                  <c:v>590</c:v>
                </c:pt>
                <c:pt idx="4">
                  <c:v>480</c:v>
                </c:pt>
                <c:pt idx="5">
                  <c:v>500</c:v>
                </c:pt>
                <c:pt idx="6">
                  <c:v>530</c:v>
                </c:pt>
                <c:pt idx="7">
                  <c:v>470</c:v>
                </c:pt>
                <c:pt idx="8">
                  <c:v>520</c:v>
                </c:pt>
                <c:pt idx="9">
                  <c:v>540</c:v>
                </c:pt>
                <c:pt idx="10">
                  <c:v>440</c:v>
                </c:pt>
                <c:pt idx="11">
                  <c:v>570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2C3-409B-9A74-AF7E28746CF4}"/>
            </c:ext>
          </c:extLst>
        </c:ser>
        <c:ser>
          <c:idx val="5"/>
          <c:order val="1"/>
          <c:tx>
            <c:strRef>
              <c:f>SiartData!$L$230</c:f>
              <c:strCache>
                <c:ptCount val="1"/>
                <c:pt idx="0">
                  <c:v>Amhreswyl: 2020-21 (r)</c:v>
                </c:pt>
              </c:strCache>
            </c:strRef>
          </c:tx>
          <c:spPr>
            <a:ln w="28575" cap="rnd">
              <a:solidFill>
                <a:schemeClr val="accent3">
                  <a:lumMod val="90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SiartData!$J$231:$J$242</c:f>
              <c:strCache>
                <c:ptCount val="12"/>
                <c:pt idx="0">
                  <c:v>Ebr</c:v>
                </c:pt>
                <c:pt idx="1">
                  <c:v>Mai</c:v>
                </c:pt>
                <c:pt idx="2">
                  <c:v>Meh</c:v>
                </c:pt>
                <c:pt idx="3">
                  <c:v>Gor</c:v>
                </c:pt>
                <c:pt idx="4">
                  <c:v>Aws</c:v>
                </c:pt>
                <c:pt idx="5">
                  <c:v>Med</c:v>
                </c:pt>
                <c:pt idx="6">
                  <c:v>Hyd</c:v>
                </c:pt>
                <c:pt idx="7">
                  <c:v>Tac</c:v>
                </c:pt>
                <c:pt idx="8">
                  <c:v>Rha</c:v>
                </c:pt>
                <c:pt idx="9">
                  <c:v>Ion</c:v>
                </c:pt>
                <c:pt idx="10">
                  <c:v>Chw</c:v>
                </c:pt>
                <c:pt idx="11">
                  <c:v>Maw</c:v>
                </c:pt>
              </c:strCache>
            </c:strRef>
          </c:cat>
          <c:val>
            <c:numRef>
              <c:f>SiartData!$L$231:$L$242</c:f>
              <c:numCache>
                <c:formatCode>#,##0</c:formatCode>
                <c:ptCount val="12"/>
                <c:pt idx="0">
                  <c:v>370</c:v>
                </c:pt>
                <c:pt idx="1">
                  <c:v>270</c:v>
                </c:pt>
                <c:pt idx="2">
                  <c:v>350</c:v>
                </c:pt>
                <c:pt idx="3">
                  <c:v>450</c:v>
                </c:pt>
                <c:pt idx="4">
                  <c:v>340</c:v>
                </c:pt>
                <c:pt idx="5">
                  <c:v>430</c:v>
                </c:pt>
                <c:pt idx="6">
                  <c:v>530</c:v>
                </c:pt>
                <c:pt idx="7">
                  <c:v>430</c:v>
                </c:pt>
                <c:pt idx="8">
                  <c:v>580</c:v>
                </c:pt>
                <c:pt idx="9">
                  <c:v>380</c:v>
                </c:pt>
                <c:pt idx="10">
                  <c:v>480</c:v>
                </c:pt>
                <c:pt idx="11">
                  <c:v>680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2C3-409B-9A74-AF7E28746CF4}"/>
            </c:ext>
          </c:extLst>
        </c:ser>
        <c:ser>
          <c:idx val="0"/>
          <c:order val="2"/>
          <c:tx>
            <c:strRef>
              <c:f>SiartData!$M$230</c:f>
              <c:strCache>
                <c:ptCount val="1"/>
                <c:pt idx="0">
                  <c:v>Amhreswyl: 2021-22 (p) (r)</c:v>
                </c:pt>
              </c:strCache>
            </c:strRef>
          </c:tx>
          <c:spPr>
            <a:ln w="28575" cap="rnd">
              <a:solidFill>
                <a:schemeClr val="accent3">
                  <a:lumMod val="9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SiartData!$M$231:$M$233</c:f>
              <c:numCache>
                <c:formatCode>#,##0</c:formatCode>
                <c:ptCount val="3"/>
                <c:pt idx="0">
                  <c:v>570</c:v>
                </c:pt>
                <c:pt idx="1">
                  <c:v>490</c:v>
                </c:pt>
                <c:pt idx="2">
                  <c:v>550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2C3-409B-9A74-AF7E28746C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36316104"/>
        <c:axId val="836316432"/>
      </c:lineChart>
      <c:catAx>
        <c:axId val="836316104"/>
        <c:scaling>
          <c:orientation val="minMax"/>
        </c:scaling>
        <c:delete val="0"/>
        <c:axPos val="b"/>
        <c:title>
          <c:tx>
            <c:strRef>
              <c:f>SiartData!$K$228</c:f>
              <c:strCache>
                <c:ptCount val="1"/>
                <c:pt idx="0">
                  <c:v>Mis y daeth y trafodiad i rym</c:v>
                </c:pt>
              </c:strCache>
            </c:strRef>
          </c:tx>
          <c:layout>
            <c:manualLayout>
              <c:xMode val="edge"/>
              <c:yMode val="edge"/>
              <c:x val="0.3644245043682105"/>
              <c:y val="0.769985820254646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B2B2B2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836316432"/>
        <c:crosses val="autoZero"/>
        <c:auto val="1"/>
        <c:lblAlgn val="ctr"/>
        <c:lblOffset val="100"/>
        <c:noMultiLvlLbl val="0"/>
      </c:catAx>
      <c:valAx>
        <c:axId val="836316432"/>
        <c:scaling>
          <c:orientation val="minMax"/>
          <c:max val="7000"/>
        </c:scaling>
        <c:delete val="0"/>
        <c:axPos val="l"/>
        <c:majorGridlines>
          <c:spPr>
            <a:ln w="9525" cap="flat" cmpd="sng" algn="ctr">
              <a:solidFill>
                <a:srgbClr val="B2B2B2"/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836316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7126874977731855"/>
          <c:y val="0.101368676532574"/>
          <c:w val="0.62873125022268139"/>
          <c:h val="0.1538846090374065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span"/>
    <c:showDLblsOverMax val="0"/>
    <c:extLst/>
  </c:chart>
  <c:spPr>
    <a:solidFill>
      <a:sysClr val="window" lastClr="FFFFFF"/>
    </a:solidFill>
    <a:ln w="9525" cap="flat" cmpd="sng" algn="ctr">
      <a:noFill/>
      <a:round/>
    </a:ln>
    <a:effectLst/>
  </c:spPr>
  <c:txPr>
    <a:bodyPr/>
    <a:lstStyle/>
    <a:p>
      <a:pPr>
        <a:defRPr sz="10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01709682123068"/>
          <c:y val="0.21524982454116312"/>
          <c:w val="0.87927930883639549"/>
          <c:h val="0.3726826454385509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SiartData!$L$528</c:f>
              <c:strCache>
                <c:ptCount val="1"/>
                <c:pt idx="0">
                  <c:v>Treth yn ddyledus</c:v>
                </c:pt>
              </c:strCache>
            </c:strRef>
          </c:tx>
          <c:spPr>
            <a:solidFill>
              <a:srgbClr val="272262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4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CB4B-43A4-A8EE-534B6FC27052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CB4B-43A4-A8EE-534B6FC27052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4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CB4B-43A4-A8EE-534B6FC27052}"/>
              </c:ext>
            </c:extLst>
          </c:dPt>
          <c:dLbls>
            <c:dLbl>
              <c:idx val="0"/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CB4B-43A4-A8EE-534B6FC27052}"/>
                </c:ext>
              </c:extLst>
            </c:dLbl>
            <c:dLbl>
              <c:idx val="5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CB4B-43A4-A8EE-534B6FC2705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SiartData!$J$496:$K$501</c:f>
              <c:multiLvlStrCache>
                <c:ptCount val="6"/>
                <c:lvl>
                  <c:pt idx="0">
                    <c:v>Hyd at a gan gynnwys £250,000</c:v>
                  </c:pt>
                  <c:pt idx="1">
                    <c:v>£250,001 - £1m</c:v>
                  </c:pt>
                  <c:pt idx="2">
                    <c:v>Dros £1m</c:v>
                  </c:pt>
                  <c:pt idx="4">
                    <c:v>Dim premiwm wedi ei dalu ¹</c:v>
                  </c:pt>
                  <c:pt idx="5">
                    <c:v>Premiwm wedi ei dalu ¹ ²</c:v>
                  </c:pt>
                </c:lvl>
                <c:lvl>
                  <c:pt idx="0">
                    <c:v>Gwerth nad yw’n werth rhent</c:v>
                  </c:pt>
                  <c:pt idx="4">
                    <c:v>Gwerth rhent</c:v>
                  </c:pt>
                </c:lvl>
              </c:multiLvlStrCache>
            </c:multiLvlStrRef>
          </c:cat>
          <c:val>
            <c:numRef>
              <c:f>SiartData!$L$529:$L$534</c:f>
              <c:numCache>
                <c:formatCode>0%</c:formatCode>
                <c:ptCount val="6"/>
                <c:pt idx="0">
                  <c:v>6.0000000000000001E-3</c:v>
                </c:pt>
                <c:pt idx="1">
                  <c:v>0.11</c:v>
                </c:pt>
                <c:pt idx="2">
                  <c:v>0.81899999999999995</c:v>
                </c:pt>
                <c:pt idx="4">
                  <c:v>6.3E-2</c:v>
                </c:pt>
                <c:pt idx="5" formatCode="0.0%">
                  <c:v>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B4B-43A4-A8EE-534B6FC2705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770958368"/>
        <c:axId val="770964272"/>
      </c:barChart>
      <c:valAx>
        <c:axId val="770964272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rgbClr val="B2B2B2"/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70958368"/>
        <c:crosses val="autoZero"/>
        <c:crossBetween val="between"/>
      </c:valAx>
      <c:catAx>
        <c:axId val="770958368"/>
        <c:scaling>
          <c:orientation val="minMax"/>
        </c:scaling>
        <c:delete val="0"/>
        <c:axPos val="b"/>
        <c:title>
          <c:tx>
            <c:strRef>
              <c:f>SiartData!$K$493</c:f>
              <c:strCache>
                <c:ptCount val="1"/>
                <c:pt idx="0">
                  <c:v>Gwerth</c:v>
                </c:pt>
              </c:strCache>
            </c:strRef>
          </c:tx>
          <c:layout>
            <c:manualLayout>
              <c:xMode val="edge"/>
              <c:yMode val="edge"/>
              <c:x val="0.48555204135047975"/>
              <c:y val="0.7278021102523971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B2B2B2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70964272"/>
        <c:crosses val="autoZero"/>
        <c:auto val="1"/>
        <c:lblAlgn val="ctr"/>
        <c:lblOffset val="1"/>
        <c:tickLblSkip val="1"/>
        <c:noMultiLvlLbl val="0"/>
      </c:cat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3251262002291543E-2"/>
          <c:y val="0.2454142850302389"/>
          <c:w val="0.87895521950969513"/>
          <c:h val="0.4249730238959841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SiartData!$L$559</c:f>
              <c:strCache>
                <c:ptCount val="1"/>
                <c:pt idx="0">
                  <c:v>Preswyl</c:v>
                </c:pt>
              </c:strCache>
            </c:strRef>
          </c:tx>
          <c:spPr>
            <a:solidFill>
              <a:srgbClr val="272262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multiLvlStrRef>
              <c:f>SiartData!$J$560:$K$572</c:f>
              <c:multiLvlStrCache>
                <c:ptCount val="13"/>
                <c:lvl>
                  <c:pt idx="0">
                    <c:v>Ch 1 (r) </c:v>
                  </c:pt>
                  <c:pt idx="1">
                    <c:v>Ch 2 (r) </c:v>
                  </c:pt>
                  <c:pt idx="2">
                    <c:v>Ch 3 (r) </c:v>
                  </c:pt>
                  <c:pt idx="3">
                    <c:v>Ch 4 (r) </c:v>
                  </c:pt>
                  <c:pt idx="4">
                    <c:v>Ch 1 (r) </c:v>
                  </c:pt>
                  <c:pt idx="5">
                    <c:v>Ch 2 (r) </c:v>
                  </c:pt>
                  <c:pt idx="6">
                    <c:v>Ch 3 (r) </c:v>
                  </c:pt>
                  <c:pt idx="7">
                    <c:v>Ch 4 (r) </c:v>
                  </c:pt>
                  <c:pt idx="8">
                    <c:v>Ch 1 (r) </c:v>
                  </c:pt>
                  <c:pt idx="9">
                    <c:v>Ch 2 (r) </c:v>
                  </c:pt>
                  <c:pt idx="10">
                    <c:v>Ch 3 (r) </c:v>
                  </c:pt>
                  <c:pt idx="11">
                    <c:v>Ch 4 (r) </c:v>
                  </c:pt>
                  <c:pt idx="12">
                    <c:v>Ch 1 (p)</c:v>
                  </c:pt>
                </c:lvl>
                <c:lvl>
                  <c:pt idx="0">
                    <c:v>2018-19</c:v>
                  </c:pt>
                  <c:pt idx="4">
                    <c:v>2019-20</c:v>
                  </c:pt>
                  <c:pt idx="8">
                    <c:v>2020-21</c:v>
                  </c:pt>
                  <c:pt idx="12">
                    <c:v>21-22</c:v>
                  </c:pt>
                </c:lvl>
              </c:multiLvlStrCache>
            </c:multiLvlStrRef>
          </c:cat>
          <c:val>
            <c:numRef>
              <c:f>SiartData!$L$560:$L$572</c:f>
              <c:numCache>
                <c:formatCode>#,##0</c:formatCode>
                <c:ptCount val="13"/>
                <c:pt idx="0">
                  <c:v>220</c:v>
                </c:pt>
                <c:pt idx="1">
                  <c:v>220</c:v>
                </c:pt>
                <c:pt idx="2">
                  <c:v>270</c:v>
                </c:pt>
                <c:pt idx="3">
                  <c:v>260</c:v>
                </c:pt>
                <c:pt idx="4">
                  <c:v>280</c:v>
                </c:pt>
                <c:pt idx="5">
                  <c:v>310</c:v>
                </c:pt>
                <c:pt idx="6">
                  <c:v>350</c:v>
                </c:pt>
                <c:pt idx="7">
                  <c:v>250</c:v>
                </c:pt>
                <c:pt idx="8">
                  <c:v>120</c:v>
                </c:pt>
                <c:pt idx="9">
                  <c:v>210</c:v>
                </c:pt>
                <c:pt idx="10">
                  <c:v>320</c:v>
                </c:pt>
                <c:pt idx="11">
                  <c:v>290</c:v>
                </c:pt>
                <c:pt idx="12">
                  <c:v>210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3F-4C16-80A9-D3FB72789127}"/>
            </c:ext>
          </c:extLst>
        </c:ser>
        <c:ser>
          <c:idx val="1"/>
          <c:order val="1"/>
          <c:tx>
            <c:strRef>
              <c:f>SiartData!$M$559</c:f>
              <c:strCache>
                <c:ptCount val="1"/>
                <c:pt idx="0">
                  <c:v>Amhreswyl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multiLvlStrRef>
              <c:f>SiartData!$J$560:$K$572</c:f>
              <c:multiLvlStrCache>
                <c:ptCount val="13"/>
                <c:lvl>
                  <c:pt idx="0">
                    <c:v>Ch 1 (r) </c:v>
                  </c:pt>
                  <c:pt idx="1">
                    <c:v>Ch 2 (r) </c:v>
                  </c:pt>
                  <c:pt idx="2">
                    <c:v>Ch 3 (r) </c:v>
                  </c:pt>
                  <c:pt idx="3">
                    <c:v>Ch 4 (r) </c:v>
                  </c:pt>
                  <c:pt idx="4">
                    <c:v>Ch 1 (r) </c:v>
                  </c:pt>
                  <c:pt idx="5">
                    <c:v>Ch 2 (r) </c:v>
                  </c:pt>
                  <c:pt idx="6">
                    <c:v>Ch 3 (r) </c:v>
                  </c:pt>
                  <c:pt idx="7">
                    <c:v>Ch 4 (r) </c:v>
                  </c:pt>
                  <c:pt idx="8">
                    <c:v>Ch 1 (r) </c:v>
                  </c:pt>
                  <c:pt idx="9">
                    <c:v>Ch 2 (r) </c:v>
                  </c:pt>
                  <c:pt idx="10">
                    <c:v>Ch 3 (r) </c:v>
                  </c:pt>
                  <c:pt idx="11">
                    <c:v>Ch 4 (r) </c:v>
                  </c:pt>
                  <c:pt idx="12">
                    <c:v>Ch 1 (p)</c:v>
                  </c:pt>
                </c:lvl>
                <c:lvl>
                  <c:pt idx="0">
                    <c:v>2018-19</c:v>
                  </c:pt>
                  <c:pt idx="4">
                    <c:v>2019-20</c:v>
                  </c:pt>
                  <c:pt idx="8">
                    <c:v>2020-21</c:v>
                  </c:pt>
                  <c:pt idx="12">
                    <c:v>21-22</c:v>
                  </c:pt>
                </c:lvl>
              </c:multiLvlStrCache>
            </c:multiLvlStrRef>
          </c:cat>
          <c:val>
            <c:numRef>
              <c:f>SiartData!$M$560:$M$572</c:f>
              <c:numCache>
                <c:formatCode>#,##0</c:formatCode>
                <c:ptCount val="13"/>
                <c:pt idx="0">
                  <c:v>80</c:v>
                </c:pt>
                <c:pt idx="1">
                  <c:v>80</c:v>
                </c:pt>
                <c:pt idx="2">
                  <c:v>120</c:v>
                </c:pt>
                <c:pt idx="3">
                  <c:v>140</c:v>
                </c:pt>
                <c:pt idx="4">
                  <c:v>70</c:v>
                </c:pt>
                <c:pt idx="5">
                  <c:v>100</c:v>
                </c:pt>
                <c:pt idx="6">
                  <c:v>90</c:v>
                </c:pt>
                <c:pt idx="7">
                  <c:v>110</c:v>
                </c:pt>
                <c:pt idx="8">
                  <c:v>40</c:v>
                </c:pt>
                <c:pt idx="9">
                  <c:v>50</c:v>
                </c:pt>
                <c:pt idx="10">
                  <c:v>80</c:v>
                </c:pt>
                <c:pt idx="11">
                  <c:v>90</c:v>
                </c:pt>
                <c:pt idx="12">
                  <c:v>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A3F-4C16-80A9-D3FB7278912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770958368"/>
        <c:axId val="770964272"/>
      </c:barChart>
      <c:valAx>
        <c:axId val="770964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B2B2B2"/>
              </a:solidFill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70958368"/>
        <c:crosses val="autoZero"/>
        <c:crossBetween val="between"/>
      </c:valAx>
      <c:catAx>
        <c:axId val="770958368"/>
        <c:scaling>
          <c:orientation val="minMax"/>
        </c:scaling>
        <c:delete val="0"/>
        <c:axPos val="b"/>
        <c:title>
          <c:tx>
            <c:strRef>
              <c:f>SiartData!$K$557</c:f>
              <c:strCache>
                <c:ptCount val="1"/>
                <c:pt idx="0">
                  <c:v>Chwarter y daeth y trafodiad i rym</c:v>
                </c:pt>
              </c:strCache>
            </c:strRef>
          </c:tx>
          <c:layout>
            <c:manualLayout>
              <c:xMode val="edge"/>
              <c:yMode val="edge"/>
              <c:x val="0.31665495264974725"/>
              <c:y val="0.8236714895152319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B2B2B2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709642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72944171727488039"/>
          <c:y val="0.1157884538934118"/>
          <c:w val="0.23034955358613646"/>
          <c:h val="0.1213676355792819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0497626081258669E-2"/>
          <c:y val="0.24745680631882869"/>
          <c:w val="0.89393927746479385"/>
          <c:h val="0.388612867533247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SiartData!$L$588</c:f>
              <c:strCache>
                <c:ptCount val="1"/>
                <c:pt idx="0">
                  <c:v>Preswyl</c:v>
                </c:pt>
              </c:strCache>
            </c:strRef>
          </c:tx>
          <c:spPr>
            <a:solidFill>
              <a:srgbClr val="272262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multiLvlStrRef>
              <c:f>SiartData!$J$589:$K$601</c:f>
              <c:multiLvlStrCache>
                <c:ptCount val="13"/>
                <c:lvl>
                  <c:pt idx="0">
                    <c:v>Ch 1 (r) </c:v>
                  </c:pt>
                  <c:pt idx="1">
                    <c:v>Ch 2 (r) </c:v>
                  </c:pt>
                  <c:pt idx="2">
                    <c:v>Ch 3 (r) </c:v>
                  </c:pt>
                  <c:pt idx="3">
                    <c:v>Ch 4 (r) </c:v>
                  </c:pt>
                  <c:pt idx="4">
                    <c:v>Ch 1 (r) </c:v>
                  </c:pt>
                  <c:pt idx="5">
                    <c:v>Ch 2 (r) </c:v>
                  </c:pt>
                  <c:pt idx="6">
                    <c:v>Ch 3 (r) </c:v>
                  </c:pt>
                  <c:pt idx="7">
                    <c:v>Ch 4 (r) </c:v>
                  </c:pt>
                  <c:pt idx="8">
                    <c:v>Ch 1 (r) </c:v>
                  </c:pt>
                  <c:pt idx="9">
                    <c:v>Ch 2 (r) </c:v>
                  </c:pt>
                  <c:pt idx="10">
                    <c:v>Ch 3 (r) </c:v>
                  </c:pt>
                  <c:pt idx="11">
                    <c:v>Ch 4 (r) </c:v>
                  </c:pt>
                  <c:pt idx="12">
                    <c:v>Ch 1 (p)</c:v>
                  </c:pt>
                </c:lvl>
                <c:lvl>
                  <c:pt idx="0">
                    <c:v>2018-19</c:v>
                  </c:pt>
                  <c:pt idx="4">
                    <c:v>2019-20</c:v>
                  </c:pt>
                  <c:pt idx="8">
                    <c:v>2020-21</c:v>
                  </c:pt>
                  <c:pt idx="12">
                    <c:v>21-22</c:v>
                  </c:pt>
                </c:lvl>
              </c:multiLvlStrCache>
            </c:multiLvlStrRef>
          </c:cat>
          <c:val>
            <c:numRef>
              <c:f>SiartData!$L$589:$L$601</c:f>
              <c:numCache>
                <c:formatCode>#,##0.0</c:formatCode>
                <c:ptCount val="13"/>
                <c:pt idx="0">
                  <c:v>3.7</c:v>
                </c:pt>
                <c:pt idx="1">
                  <c:v>2.4</c:v>
                </c:pt>
                <c:pt idx="2">
                  <c:v>3</c:v>
                </c:pt>
                <c:pt idx="3">
                  <c:v>2.6</c:v>
                </c:pt>
                <c:pt idx="4">
                  <c:v>8.8000000000000007</c:v>
                </c:pt>
                <c:pt idx="5">
                  <c:v>2.6</c:v>
                </c:pt>
                <c:pt idx="6">
                  <c:v>3.5</c:v>
                </c:pt>
                <c:pt idx="7">
                  <c:v>3.2</c:v>
                </c:pt>
                <c:pt idx="8">
                  <c:v>1.1000000000000001</c:v>
                </c:pt>
                <c:pt idx="9">
                  <c:v>3.2</c:v>
                </c:pt>
                <c:pt idx="10">
                  <c:v>4.8</c:v>
                </c:pt>
                <c:pt idx="11">
                  <c:v>9.4</c:v>
                </c:pt>
                <c:pt idx="12">
                  <c:v>3.1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4E-424A-B84C-9F14482B7B2A}"/>
            </c:ext>
          </c:extLst>
        </c:ser>
        <c:ser>
          <c:idx val="1"/>
          <c:order val="1"/>
          <c:tx>
            <c:strRef>
              <c:f>SiartData!$M$588</c:f>
              <c:strCache>
                <c:ptCount val="1"/>
                <c:pt idx="0">
                  <c:v>Amhreswyl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multiLvlStrRef>
              <c:f>SiartData!$J$589:$K$601</c:f>
              <c:multiLvlStrCache>
                <c:ptCount val="13"/>
                <c:lvl>
                  <c:pt idx="0">
                    <c:v>Ch 1 (r) </c:v>
                  </c:pt>
                  <c:pt idx="1">
                    <c:v>Ch 2 (r) </c:v>
                  </c:pt>
                  <c:pt idx="2">
                    <c:v>Ch 3 (r) </c:v>
                  </c:pt>
                  <c:pt idx="3">
                    <c:v>Ch 4 (r) </c:v>
                  </c:pt>
                  <c:pt idx="4">
                    <c:v>Ch 1 (r) </c:v>
                  </c:pt>
                  <c:pt idx="5">
                    <c:v>Ch 2 (r) </c:v>
                  </c:pt>
                  <c:pt idx="6">
                    <c:v>Ch 3 (r) </c:v>
                  </c:pt>
                  <c:pt idx="7">
                    <c:v>Ch 4 (r) </c:v>
                  </c:pt>
                  <c:pt idx="8">
                    <c:v>Ch 1 (r) </c:v>
                  </c:pt>
                  <c:pt idx="9">
                    <c:v>Ch 2 (r) </c:v>
                  </c:pt>
                  <c:pt idx="10">
                    <c:v>Ch 3 (r) </c:v>
                  </c:pt>
                  <c:pt idx="11">
                    <c:v>Ch 4 (r) </c:v>
                  </c:pt>
                  <c:pt idx="12">
                    <c:v>Ch 1 (p)</c:v>
                  </c:pt>
                </c:lvl>
                <c:lvl>
                  <c:pt idx="0">
                    <c:v>2018-19</c:v>
                  </c:pt>
                  <c:pt idx="4">
                    <c:v>2019-20</c:v>
                  </c:pt>
                  <c:pt idx="8">
                    <c:v>2020-21</c:v>
                  </c:pt>
                  <c:pt idx="12">
                    <c:v>21-22</c:v>
                  </c:pt>
                </c:lvl>
              </c:multiLvlStrCache>
            </c:multiLvlStrRef>
          </c:cat>
          <c:val>
            <c:numRef>
              <c:f>SiartData!$M$589:$M$601</c:f>
              <c:numCache>
                <c:formatCode>#,##0.0</c:formatCode>
                <c:ptCount val="13"/>
                <c:pt idx="0">
                  <c:v>8.8000000000000007</c:v>
                </c:pt>
                <c:pt idx="1">
                  <c:v>18.7</c:v>
                </c:pt>
                <c:pt idx="2">
                  <c:v>11.2</c:v>
                </c:pt>
                <c:pt idx="3">
                  <c:v>17.7</c:v>
                </c:pt>
                <c:pt idx="4">
                  <c:v>3.5</c:v>
                </c:pt>
                <c:pt idx="5">
                  <c:v>15.5</c:v>
                </c:pt>
                <c:pt idx="6">
                  <c:v>10.7</c:v>
                </c:pt>
                <c:pt idx="7">
                  <c:v>3.3</c:v>
                </c:pt>
                <c:pt idx="8">
                  <c:v>1.9</c:v>
                </c:pt>
                <c:pt idx="9">
                  <c:v>10.7</c:v>
                </c:pt>
                <c:pt idx="10">
                  <c:v>2.8</c:v>
                </c:pt>
                <c:pt idx="11">
                  <c:v>17.100000000000001</c:v>
                </c:pt>
                <c:pt idx="12">
                  <c:v>9.5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C4E-424A-B84C-9F14482B7B2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770958368"/>
        <c:axId val="770964272"/>
      </c:barChart>
      <c:valAx>
        <c:axId val="770964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B2B2B2"/>
              </a:solidFill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70958368"/>
        <c:crosses val="autoZero"/>
        <c:crossBetween val="between"/>
      </c:valAx>
      <c:catAx>
        <c:axId val="770958368"/>
        <c:scaling>
          <c:orientation val="minMax"/>
        </c:scaling>
        <c:delete val="0"/>
        <c:axPos val="b"/>
        <c:title>
          <c:tx>
            <c:strRef>
              <c:f>SiartData!$K$586</c:f>
              <c:strCache>
                <c:ptCount val="1"/>
                <c:pt idx="0">
                  <c:v>Chwarter y daeth y trafodiad i rym</c:v>
                </c:pt>
              </c:strCache>
            </c:strRef>
          </c:tx>
          <c:layout>
            <c:manualLayout>
              <c:xMode val="edge"/>
              <c:yMode val="edge"/>
              <c:x val="0.27040014349670732"/>
              <c:y val="0.7793246552627789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B2B2B2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709642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72651852095893865"/>
          <c:y val="0.13267740943533124"/>
          <c:w val="0.23702361472598352"/>
          <c:h val="0.1112015453513855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List" dx="39" fmlaLink="TableA1FormulasLabelControl" fmlaRange="TableA1FormulasLabels" noThreeD="1" sel="1" val="0"/>
</file>

<file path=xl/ctrlProps/ctrlProp2.xml><?xml version="1.0" encoding="utf-8"?>
<formControlPr xmlns="http://schemas.microsoft.com/office/spreadsheetml/2009/9/main" objectType="List" dx="39" fmlaLink="TableA2FormulasLabelControl" fmlaRange="TableA2FormulasLabels" noThreeD="1" sel="1" val="0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5184775</xdr:colOff>
      <xdr:row>12</xdr:row>
      <xdr:rowOff>152740</xdr:rowOff>
    </xdr:from>
    <xdr:to>
      <xdr:col>1</xdr:col>
      <xdr:colOff>5964555</xdr:colOff>
      <xdr:row>14</xdr:row>
      <xdr:rowOff>97081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B2CA37C-D863-42FC-A180-A6CF8A587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195" t="79922" r="87154" b="13039"/>
        <a:stretch>
          <a:fillRect/>
        </a:stretch>
      </xdr:blipFill>
      <xdr:spPr bwMode="auto">
        <a:xfrm>
          <a:off x="6194425" y="3286465"/>
          <a:ext cx="779780" cy="4301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304800</xdr:colOff>
      <xdr:row>0</xdr:row>
      <xdr:rowOff>76200</xdr:rowOff>
    </xdr:from>
    <xdr:to>
      <xdr:col>6</xdr:col>
      <xdr:colOff>1270</xdr:colOff>
      <xdr:row>4</xdr:row>
      <xdr:rowOff>97155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94C80DF-F559-4C3F-9780-344EECA39E5D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77650" y="76200"/>
          <a:ext cx="1734820" cy="121158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0.01534</cdr:x>
      <cdr:y>0.1434</cdr:y>
    </cdr:from>
    <cdr:to>
      <cdr:x>0.30388</cdr:x>
      <cdr:y>0.24014</cdr:y>
    </cdr:to>
    <cdr:sp macro="" textlink="SiartData!$K$558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B154A2CD-5BEA-4138-B0A8-585C651B2FC7}"/>
            </a:ext>
          </a:extLst>
        </cdr:cNvPr>
        <cdr:cNvSpPr txBox="1"/>
      </cdr:nvSpPr>
      <cdr:spPr>
        <a:xfrm xmlns:a="http://schemas.openxmlformats.org/drawingml/2006/main">
          <a:off x="83811" y="643892"/>
          <a:ext cx="1576450" cy="4343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l"/>
          <a:fld id="{22D6BB68-9290-4CFB-A691-1908F50C11A3}" type="TxLink">
            <a:rPr lang="en-US" sz="1000" b="1" i="0" u="none" strike="noStrike">
              <a:solidFill>
                <a:sysClr val="windowText" lastClr="000000"/>
              </a:solidFill>
              <a:latin typeface="Arial"/>
              <a:cs typeface="Arial"/>
            </a:rPr>
            <a:pPr algn="l"/>
            <a:t>Nifer y trafodiadau a ryddhawyd</a:t>
          </a:fld>
          <a:endParaRPr lang="en-US" sz="1100" b="1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0.0062</cdr:x>
      <cdr:y>0.82121</cdr:y>
    </cdr:from>
    <cdr:to>
      <cdr:x>1</cdr:x>
      <cdr:y>1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491E67B6-5BE1-4BB6-8757-039FC123D610}"/>
            </a:ext>
          </a:extLst>
        </cdr:cNvPr>
        <cdr:cNvSpPr txBox="1"/>
      </cdr:nvSpPr>
      <cdr:spPr>
        <a:xfrm xmlns:a="http://schemas.openxmlformats.org/drawingml/2006/main">
          <a:off x="57150" y="2609850"/>
          <a:ext cx="5353050" cy="5619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</cdr:x>
      <cdr:y>0.93636</cdr:y>
    </cdr:from>
    <cdr:to>
      <cdr:x>0.9991</cdr:x>
      <cdr:y>1</cdr:y>
    </cdr:to>
    <cdr:sp macro="" textlink="SiartData!$J$575">
      <cdr:nvSpPr>
        <cdr:cNvPr id="5" name="TextBox 1">
          <a:extLst xmlns:a="http://schemas.openxmlformats.org/drawingml/2006/main">
            <a:ext uri="{FF2B5EF4-FFF2-40B4-BE49-F238E27FC236}">
              <a16:creationId xmlns:a16="http://schemas.microsoft.com/office/drawing/2014/main" id="{8793304B-4F4D-4BAD-9CFA-0834A5099B04}"/>
            </a:ext>
          </a:extLst>
        </cdr:cNvPr>
        <cdr:cNvSpPr txBox="1"/>
      </cdr:nvSpPr>
      <cdr:spPr>
        <a:xfrm xmlns:a="http://schemas.openxmlformats.org/drawingml/2006/main">
          <a:off x="0" y="3924300"/>
          <a:ext cx="5458623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64222689-F48B-4578-ABEA-ABF38E0F21B2}" type="TxLink">
            <a:rPr lang="en-US" sz="1000" b="0" i="0" u="none" strike="noStrike">
              <a:solidFill>
                <a:sysClr val="windowText" lastClr="000000"/>
              </a:solidFill>
              <a:latin typeface="Arial"/>
              <a:cs typeface="Arial"/>
            </a:rPr>
            <a:pPr/>
            <a:t>(r) Mae’r gwerth wedi’i ddiwygio yn y cyhoeddiad hwn.</a:t>
          </a:fld>
          <a:endParaRPr lang="en-US" sz="1100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</cdr:x>
      <cdr:y>0.88727</cdr:y>
    </cdr:from>
    <cdr:to>
      <cdr:x>0.9991</cdr:x>
      <cdr:y>0.93702</cdr:y>
    </cdr:to>
    <cdr:sp macro="" textlink="SiartData!$J$574">
      <cdr:nvSpPr>
        <cdr:cNvPr id="6" name="TextBox 1">
          <a:extLst xmlns:a="http://schemas.openxmlformats.org/drawingml/2006/main">
            <a:ext uri="{FF2B5EF4-FFF2-40B4-BE49-F238E27FC236}">
              <a16:creationId xmlns:a16="http://schemas.microsoft.com/office/drawing/2014/main" id="{8F63B7DF-E974-468A-8A19-ADBBE0049C37}"/>
            </a:ext>
          </a:extLst>
        </cdr:cNvPr>
        <cdr:cNvSpPr txBox="1"/>
      </cdr:nvSpPr>
      <cdr:spPr>
        <a:xfrm xmlns:a="http://schemas.openxmlformats.org/drawingml/2006/main">
          <a:off x="0" y="3718559"/>
          <a:ext cx="5458623" cy="2084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09B3CE97-C6EB-440B-B75D-159585543F3F}" type="TxLink">
            <a:rPr lang="en-US" sz="10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(p) Mae'r gwerth yn un dros dro a chaiff ei adolygu mewn cyhoeddiad yn y dyfodol.</a:t>
          </a:fld>
          <a:endParaRPr lang="en-US" sz="1100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0.00558</cdr:x>
      <cdr:y>0</cdr:y>
    </cdr:from>
    <cdr:to>
      <cdr:x>1</cdr:x>
      <cdr:y>0.12727</cdr:y>
    </cdr:to>
    <cdr:sp macro="" textlink="SiartData!$J$554">
      <cdr:nvSpPr>
        <cdr:cNvPr id="7" name="TextBox 1">
          <a:extLst xmlns:a="http://schemas.openxmlformats.org/drawingml/2006/main">
            <a:ext uri="{FF2B5EF4-FFF2-40B4-BE49-F238E27FC236}">
              <a16:creationId xmlns:a16="http://schemas.microsoft.com/office/drawing/2014/main" id="{F75FA48A-4EF0-4954-8D8D-AD4789830360}"/>
            </a:ext>
          </a:extLst>
        </cdr:cNvPr>
        <cdr:cNvSpPr txBox="1"/>
      </cdr:nvSpPr>
      <cdr:spPr>
        <a:xfrm xmlns:a="http://schemas.openxmlformats.org/drawingml/2006/main">
          <a:off x="30487" y="0"/>
          <a:ext cx="5433053" cy="57145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0FC15D4D-D20F-4AB2-8867-3F08BCE7ACE6}" type="TxLink">
            <a:rPr lang="en-US" sz="1350" b="1" i="0" u="none" strike="noStrike">
              <a:solidFill>
                <a:srgbClr val="000000"/>
              </a:solidFill>
              <a:latin typeface="Arial"/>
              <a:cs typeface="Arial"/>
            </a:rPr>
            <a:pPr/>
            <a:t>Ffigur 5.1  Nifer y trafodiadau sydd wedi'u rhyddhau, yn ôl chwarter y daeth y trafodiad i rym ¹</a:t>
          </a:fld>
          <a:endParaRPr lang="en-US" sz="1350"/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0.01395</cdr:x>
      <cdr:y>0.14671</cdr:y>
    </cdr:from>
    <cdr:to>
      <cdr:x>0.26918</cdr:x>
      <cdr:y>0.23946</cdr:y>
    </cdr:to>
    <cdr:sp macro="" textlink="SiartData!$K$587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B154A2CD-5BEA-4138-B0A8-585C651B2FC7}"/>
            </a:ext>
          </a:extLst>
        </cdr:cNvPr>
        <cdr:cNvSpPr txBox="1"/>
      </cdr:nvSpPr>
      <cdr:spPr>
        <a:xfrm xmlns:a="http://schemas.openxmlformats.org/drawingml/2006/main">
          <a:off x="76216" y="662941"/>
          <a:ext cx="1394444" cy="419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l"/>
          <a:fld id="{7BAF2379-08CB-46BE-8D08-D19A43F8CE2F}" type="TxLink">
            <a:rPr lang="en-US" sz="1000" b="1" i="0" u="none" strike="noStrike">
              <a:solidFill>
                <a:sysClr val="windowText" lastClr="000000"/>
              </a:solidFill>
              <a:latin typeface="Arial"/>
              <a:cs typeface="Arial"/>
            </a:rPr>
            <a:pPr algn="l"/>
            <a:t>Treth wedi’i rhyddhau (£ miliwn)</a:t>
          </a:fld>
          <a:endParaRPr lang="en-US" sz="1100" b="1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</cdr:x>
      <cdr:y>0.88773</cdr:y>
    </cdr:from>
    <cdr:to>
      <cdr:x>0.9991</cdr:x>
      <cdr:y>1</cdr:y>
    </cdr:to>
    <cdr:sp macro="" textlink="SiartData!#REF!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8D07394D-01D3-4D03-93B7-18F37A846301}"/>
            </a:ext>
          </a:extLst>
        </cdr:cNvPr>
        <cdr:cNvSpPr txBox="1"/>
      </cdr:nvSpPr>
      <cdr:spPr>
        <a:xfrm xmlns:a="http://schemas.openxmlformats.org/drawingml/2006/main">
          <a:off x="0" y="3238502"/>
          <a:ext cx="5381625" cy="4095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22115D61-B696-47E6-873F-37DAA6E3BDBD}" type="TxLink">
            <a:rPr lang="en-US" sz="1000" b="0" i="0" u="none" strike="noStrike">
              <a:solidFill>
                <a:srgbClr val="595959"/>
              </a:solidFill>
              <a:latin typeface="Arial"/>
              <a:cs typeface="Arial"/>
            </a:rPr>
            <a:pPr/>
            <a:t> </a:t>
          </a:fld>
          <a:endParaRPr lang="en-US" sz="1100">
            <a:solidFill>
              <a:srgbClr val="595959"/>
            </a:solidFill>
          </a:endParaRPr>
        </a:p>
      </cdr:txBody>
    </cdr:sp>
  </cdr:relSizeAnchor>
  <cdr:relSizeAnchor xmlns:cdr="http://schemas.openxmlformats.org/drawingml/2006/chartDrawing">
    <cdr:from>
      <cdr:x>0</cdr:x>
      <cdr:y>0.93211</cdr:y>
    </cdr:from>
    <cdr:to>
      <cdr:x>0.9991</cdr:x>
      <cdr:y>0.98577</cdr:y>
    </cdr:to>
    <cdr:sp macro="" textlink="SiartData!$J$605">
      <cdr:nvSpPr>
        <cdr:cNvPr id="7" name="TextBox 1">
          <a:extLst xmlns:a="http://schemas.openxmlformats.org/drawingml/2006/main">
            <a:ext uri="{FF2B5EF4-FFF2-40B4-BE49-F238E27FC236}">
              <a16:creationId xmlns:a16="http://schemas.microsoft.com/office/drawing/2014/main" id="{B5742DC1-7528-48EB-BC44-B8E9FED31DE2}"/>
            </a:ext>
          </a:extLst>
        </cdr:cNvPr>
        <cdr:cNvSpPr txBox="1"/>
      </cdr:nvSpPr>
      <cdr:spPr>
        <a:xfrm xmlns:a="http://schemas.openxmlformats.org/drawingml/2006/main">
          <a:off x="0" y="4368165"/>
          <a:ext cx="5458623" cy="2514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89B16ED7-3D94-45F9-B708-990B8A52696C}" type="TxLink">
            <a:rPr lang="en-US" sz="1000" b="0" i="0" u="none" strike="noStrike">
              <a:solidFill>
                <a:sysClr val="windowText" lastClr="000000"/>
              </a:solidFill>
              <a:latin typeface="Arial"/>
              <a:cs typeface="Arial"/>
            </a:rPr>
            <a:pPr/>
            <a:t>(r) Mae’r gwerth wedi’i ddiwygio yn y cyhoeddiad hwn.</a:t>
          </a:fld>
          <a:endParaRPr lang="en-US" sz="11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0.89797</cdr:y>
    </cdr:from>
    <cdr:to>
      <cdr:x>0.9991</cdr:x>
      <cdr:y>0.9435</cdr:y>
    </cdr:to>
    <cdr:sp macro="" textlink="SiartData!$J$604">
      <cdr:nvSpPr>
        <cdr:cNvPr id="5" name="TextBox 1">
          <a:extLst xmlns:a="http://schemas.openxmlformats.org/drawingml/2006/main">
            <a:ext uri="{FF2B5EF4-FFF2-40B4-BE49-F238E27FC236}">
              <a16:creationId xmlns:a16="http://schemas.microsoft.com/office/drawing/2014/main" id="{010329E2-EF6C-4BA3-A5A3-9EBA46A221A4}"/>
            </a:ext>
          </a:extLst>
        </cdr:cNvPr>
        <cdr:cNvSpPr txBox="1"/>
      </cdr:nvSpPr>
      <cdr:spPr>
        <a:xfrm xmlns:a="http://schemas.openxmlformats.org/drawingml/2006/main">
          <a:off x="0" y="4208145"/>
          <a:ext cx="5458623" cy="2133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B2637B8B-4A18-4070-8A1A-D6A270C55222}" type="TxLink">
            <a:rPr lang="en-US" sz="10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(p) Mae'r gwerth yn un dros dro a chaiff ei adolygu mewn cyhoeddiad yn y dyfodol.</a:t>
          </a:fld>
          <a:endParaRPr lang="en-US" sz="11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0.0009</cdr:x>
      <cdr:y>0.82317</cdr:y>
    </cdr:from>
    <cdr:to>
      <cdr:x>1</cdr:x>
      <cdr:y>0.90285</cdr:y>
    </cdr:to>
    <cdr:sp macro="" textlink="SiartData!$J$603">
      <cdr:nvSpPr>
        <cdr:cNvPr id="6" name="TextBox 1">
          <a:extLst xmlns:a="http://schemas.openxmlformats.org/drawingml/2006/main">
            <a:ext uri="{FF2B5EF4-FFF2-40B4-BE49-F238E27FC236}">
              <a16:creationId xmlns:a16="http://schemas.microsoft.com/office/drawing/2014/main" id="{458A34DC-798F-44BC-B5C9-6C51D4EADA59}"/>
            </a:ext>
          </a:extLst>
        </cdr:cNvPr>
        <cdr:cNvSpPr txBox="1"/>
      </cdr:nvSpPr>
      <cdr:spPr>
        <a:xfrm xmlns:a="http://schemas.openxmlformats.org/drawingml/2006/main">
          <a:off x="4917" y="3857625"/>
          <a:ext cx="5458623" cy="3733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CCB4DE35-743F-475D-A9A8-DE228F739331}" type="TxLink">
            <a:rPr lang="en-US" sz="10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¹ Sylwch fod y siart hon yn gwahardd unrhyw rhyddhadau a allai fod wedi'i hawlio ar trafodiadau ychwanegol a ddangosir yn Ffigur 1.2.</a:t>
          </a:fld>
          <a:endParaRPr lang="en-US" sz="11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0.00139</cdr:x>
      <cdr:y>0</cdr:y>
    </cdr:from>
    <cdr:to>
      <cdr:x>1</cdr:x>
      <cdr:y>0.12644</cdr:y>
    </cdr:to>
    <cdr:sp macro="" textlink="SiartData!$J$583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0B8B92F9-CC10-4B1A-92B8-F069F376D3E4}"/>
            </a:ext>
          </a:extLst>
        </cdr:cNvPr>
        <cdr:cNvSpPr txBox="1"/>
      </cdr:nvSpPr>
      <cdr:spPr>
        <a:xfrm xmlns:a="http://schemas.openxmlformats.org/drawingml/2006/main">
          <a:off x="7594" y="0"/>
          <a:ext cx="5455946" cy="6187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8E8587ED-A2C4-4186-B482-C863B02672BB}" type="TxLink">
            <a:rPr lang="en-US" sz="1350" b="1" i="0" u="none" strike="noStrike">
              <a:solidFill>
                <a:srgbClr val="000000"/>
              </a:solidFill>
              <a:latin typeface="Arial"/>
              <a:cs typeface="Arial"/>
            </a:rPr>
            <a:pPr/>
            <a:t>Ffigur 5.2  Treth wedi’i rhyddhau, yn ôl chwarter y daeth y trafodiad i rym (£ miliwn) ¹</a:t>
          </a:fld>
          <a:endParaRPr lang="en-US" sz="1350"/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</cdr:x>
      <cdr:y>0.19334</cdr:y>
    </cdr:from>
    <cdr:to>
      <cdr:x>0.18105</cdr:x>
      <cdr:y>0.29135</cdr:y>
    </cdr:to>
    <cdr:sp macro="" textlink="SiartData!$K$373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B154A2CD-5BEA-4138-B0A8-585C651B2FC7}"/>
            </a:ext>
          </a:extLst>
        </cdr:cNvPr>
        <cdr:cNvSpPr txBox="1"/>
      </cdr:nvSpPr>
      <cdr:spPr>
        <a:xfrm xmlns:a="http://schemas.openxmlformats.org/drawingml/2006/main">
          <a:off x="0" y="962025"/>
          <a:ext cx="986415" cy="4876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l"/>
          <a:fld id="{BC7341B7-0FD8-4ACD-A027-4049062DF321}" type="TxLink">
            <a:rPr lang="en-US" sz="1000" b="1" i="0" u="none" strike="noStrike">
              <a:solidFill>
                <a:sysClr val="windowText" lastClr="000000"/>
              </a:solidFill>
              <a:latin typeface="Arial"/>
              <a:cs typeface="Arial"/>
            </a:rPr>
            <a:pPr algn="l"/>
            <a:t>Treth yn ddyledus 
(£ miliwn)</a:t>
          </a:fld>
          <a:endParaRPr lang="en-US" sz="1100" b="1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</cdr:x>
      <cdr:y>0.89868</cdr:y>
    </cdr:from>
    <cdr:to>
      <cdr:x>0.99756</cdr:x>
      <cdr:y>0.94665</cdr:y>
    </cdr:to>
    <cdr:sp macro="" textlink="SiartData!$J$390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59609F34-1966-47F0-86E6-FDAA6C568E5E}"/>
            </a:ext>
          </a:extLst>
        </cdr:cNvPr>
        <cdr:cNvSpPr txBox="1"/>
      </cdr:nvSpPr>
      <cdr:spPr>
        <a:xfrm xmlns:a="http://schemas.openxmlformats.org/drawingml/2006/main">
          <a:off x="0" y="4139565"/>
          <a:ext cx="5488216" cy="2209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0AFEC4B5-6B50-4960-8150-47D8C1737F0E}" type="TxLink">
            <a:rPr lang="en-US" sz="10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(p) Mae'r gwerth yn un dros dro a chaiff ei adolygu mewn cyhoeddiad yn y dyfodol.</a:t>
          </a:fld>
          <a:endParaRPr lang="en-US" sz="1100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</cdr:x>
      <cdr:y>0.82894</cdr:y>
    </cdr:from>
    <cdr:to>
      <cdr:x>0.99756</cdr:x>
      <cdr:y>0.88269</cdr:y>
    </cdr:to>
    <cdr:sp macro="" textlink="SiartData!$J$389">
      <cdr:nvSpPr>
        <cdr:cNvPr id="5" name="TextBox 1">
          <a:extLst xmlns:a="http://schemas.openxmlformats.org/drawingml/2006/main">
            <a:ext uri="{FF2B5EF4-FFF2-40B4-BE49-F238E27FC236}">
              <a16:creationId xmlns:a16="http://schemas.microsoft.com/office/drawing/2014/main" id="{4EF3CAB8-C83F-4CDA-8096-92500FA6A845}"/>
            </a:ext>
          </a:extLst>
        </cdr:cNvPr>
        <cdr:cNvSpPr txBox="1"/>
      </cdr:nvSpPr>
      <cdr:spPr>
        <a:xfrm xmlns:a="http://schemas.openxmlformats.org/drawingml/2006/main">
          <a:off x="0" y="4258902"/>
          <a:ext cx="5435006" cy="2761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19E6D574-5E1B-4115-AB05-C6C104A2F2BB}" type="TxLink">
            <a:rPr lang="en-US" sz="10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¹ Sylwch fod y siart hon yn gwahardd unrhyw dreth yn ddyledus o'r trafodiadau ychwanegol a ddangosir yn Ffigur 1.2.</a:t>
          </a:fld>
          <a:endParaRPr lang="en-US" sz="1100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</cdr:x>
      <cdr:y>0.945</cdr:y>
    </cdr:from>
    <cdr:to>
      <cdr:x>0.99756</cdr:x>
      <cdr:y>1</cdr:y>
    </cdr:to>
    <cdr:sp macro="" textlink="SiartData!$J$391">
      <cdr:nvSpPr>
        <cdr:cNvPr id="6" name="TextBox 1">
          <a:extLst xmlns:a="http://schemas.openxmlformats.org/drawingml/2006/main">
            <a:ext uri="{FF2B5EF4-FFF2-40B4-BE49-F238E27FC236}">
              <a16:creationId xmlns:a16="http://schemas.microsoft.com/office/drawing/2014/main" id="{065F9BDA-42ED-42A7-B7B7-00AA492AEE9F}"/>
            </a:ext>
          </a:extLst>
        </cdr:cNvPr>
        <cdr:cNvSpPr txBox="1"/>
      </cdr:nvSpPr>
      <cdr:spPr>
        <a:xfrm xmlns:a="http://schemas.openxmlformats.org/drawingml/2006/main">
          <a:off x="0" y="4352925"/>
          <a:ext cx="5488216" cy="2533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20ADD1E4-1216-41EC-B084-1790E5BF9A64}" type="TxLink">
            <a:rPr lang="en-US" sz="10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(r) Mae’r gwerth wedi’i ddiwygio yn y cyhoeddiad hwn.</a:t>
          </a:fld>
          <a:endParaRPr lang="en-US" sz="1100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1</cdr:x>
      <cdr:y>0.10774</cdr:y>
    </cdr:to>
    <cdr:sp macro="" textlink="SiartData!$J$369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3214F61F-5ECB-41D7-BACB-1011C7C5C088}"/>
            </a:ext>
          </a:extLst>
        </cdr:cNvPr>
        <cdr:cNvSpPr txBox="1"/>
      </cdr:nvSpPr>
      <cdr:spPr>
        <a:xfrm xmlns:a="http://schemas.openxmlformats.org/drawingml/2006/main">
          <a:off x="0" y="0"/>
          <a:ext cx="5501640" cy="4876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A3665C8F-0614-4CC1-9F88-389687774D53}" type="TxLink">
            <a:rPr lang="en-US" sz="1350" b="1" i="0" u="none" strike="noStrike">
              <a:solidFill>
                <a:srgbClr val="000000"/>
              </a:solidFill>
              <a:latin typeface="Arial"/>
              <a:cs typeface="Arial"/>
            </a:rPr>
            <a:pPr/>
            <a:t>Ffigur 3.2  Y dreth sy'n ddyledus ar drafodiadau preswyl, yn ôl band treth preswyl a chwarter y daeth y trafodiad i rym ¹ </a:t>
          </a:fld>
          <a:endParaRPr lang="en-US" sz="1350"/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</cdr:x>
      <cdr:y>0.19031</cdr:y>
    </cdr:from>
    <cdr:to>
      <cdr:x>0.21883</cdr:x>
      <cdr:y>0.28884</cdr:y>
    </cdr:to>
    <cdr:sp macro="" textlink="SiartData!$K$342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B154A2CD-5BEA-4138-B0A8-585C651B2FC7}"/>
            </a:ext>
          </a:extLst>
        </cdr:cNvPr>
        <cdr:cNvSpPr txBox="1"/>
      </cdr:nvSpPr>
      <cdr:spPr>
        <a:xfrm xmlns:a="http://schemas.openxmlformats.org/drawingml/2006/main">
          <a:off x="0" y="912497"/>
          <a:ext cx="1198921" cy="4724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l"/>
          <a:fld id="{80E11548-7B55-44E9-96A1-C0D2E75EB54E}" type="TxLink">
            <a:rPr lang="en-US" sz="1000" b="1" i="0" u="none" strike="noStrike">
              <a:solidFill>
                <a:sysClr val="windowText" lastClr="000000"/>
              </a:solidFill>
              <a:latin typeface="Arial"/>
              <a:cs typeface="Arial"/>
            </a:rPr>
            <a:pPr algn="l"/>
            <a:t>Nifer y trafodiadau</a:t>
          </a:fld>
          <a:endParaRPr lang="en-US" sz="1100" b="1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</cdr:x>
      <cdr:y>0.93548</cdr:y>
    </cdr:from>
    <cdr:to>
      <cdr:x>0.99972</cdr:x>
      <cdr:y>1</cdr:y>
    </cdr:to>
    <cdr:sp macro="" textlink="SiartData!$J$359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4AA5E859-F928-4CCC-B19A-DE1634D425A6}"/>
            </a:ext>
          </a:extLst>
        </cdr:cNvPr>
        <cdr:cNvSpPr txBox="1"/>
      </cdr:nvSpPr>
      <cdr:spPr>
        <a:xfrm xmlns:a="http://schemas.openxmlformats.org/drawingml/2006/main">
          <a:off x="0" y="3756660"/>
          <a:ext cx="5462010" cy="2590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4255C0AF-5165-406D-BDF1-7B80F1777711}" type="TxLink">
            <a:rPr lang="en-US" sz="10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(r) Mae’r gwerth wedi’i ddiwygio yn y cyhoeddiad hwn.</a:t>
          </a:fld>
          <a:endParaRPr lang="en-US" sz="1100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</cdr:x>
      <cdr:y>0.86275</cdr:y>
    </cdr:from>
    <cdr:to>
      <cdr:x>0.99972</cdr:x>
      <cdr:y>0.94589</cdr:y>
    </cdr:to>
    <cdr:sp macro="" textlink="SiartData!#REF!">
      <cdr:nvSpPr>
        <cdr:cNvPr id="5" name="TextBox 1">
          <a:extLst xmlns:a="http://schemas.openxmlformats.org/drawingml/2006/main">
            <a:ext uri="{FF2B5EF4-FFF2-40B4-BE49-F238E27FC236}">
              <a16:creationId xmlns:a16="http://schemas.microsoft.com/office/drawing/2014/main" id="{585392C5-96D2-42C3-9DA5-9D6D7B7C1603}"/>
            </a:ext>
          </a:extLst>
        </cdr:cNvPr>
        <cdr:cNvSpPr txBox="1"/>
      </cdr:nvSpPr>
      <cdr:spPr>
        <a:xfrm xmlns:a="http://schemas.openxmlformats.org/drawingml/2006/main">
          <a:off x="0" y="2374900"/>
          <a:ext cx="5551203" cy="2288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22274642-81F1-4CA9-9AB5-A9B4ABA05FD9}" type="TxLink">
            <a:rPr lang="en-US" sz="10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 </a:t>
          </a:fld>
          <a:endParaRPr lang="en-US" sz="1100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</cdr:x>
      <cdr:y>0.89114</cdr:y>
    </cdr:from>
    <cdr:to>
      <cdr:x>0.99972</cdr:x>
      <cdr:y>0.95789</cdr:y>
    </cdr:to>
    <cdr:sp macro="" textlink="SiartData!$J$358">
      <cdr:nvSpPr>
        <cdr:cNvPr id="6" name="TextBox 1">
          <a:extLst xmlns:a="http://schemas.openxmlformats.org/drawingml/2006/main">
            <a:ext uri="{FF2B5EF4-FFF2-40B4-BE49-F238E27FC236}">
              <a16:creationId xmlns:a16="http://schemas.microsoft.com/office/drawing/2014/main" id="{EF65493C-B98A-4D42-B71E-707F061725DF}"/>
            </a:ext>
          </a:extLst>
        </cdr:cNvPr>
        <cdr:cNvSpPr txBox="1"/>
      </cdr:nvSpPr>
      <cdr:spPr>
        <a:xfrm xmlns:a="http://schemas.openxmlformats.org/drawingml/2006/main">
          <a:off x="0" y="4272917"/>
          <a:ext cx="5477246" cy="3200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F0807328-0A6D-4D6C-9CA3-E93B50479BF9}" type="TxLink">
            <a:rPr lang="en-US" sz="10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(p) Mae'r gwerth yn un dros dro a chaiff ei adolygu mewn cyhoeddiad yn y dyfodol.</a:t>
          </a:fld>
          <a:endParaRPr lang="en-US" sz="1100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1</cdr:x>
      <cdr:y>0.14231</cdr:y>
    </cdr:to>
    <cdr:sp macro="" textlink="SiartData!$J$338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2E8D4ED9-8812-4002-A25A-DB68286B9230}"/>
            </a:ext>
          </a:extLst>
        </cdr:cNvPr>
        <cdr:cNvSpPr txBox="1"/>
      </cdr:nvSpPr>
      <cdr:spPr>
        <a:xfrm xmlns:a="http://schemas.openxmlformats.org/drawingml/2006/main">
          <a:off x="0" y="0"/>
          <a:ext cx="5463540" cy="571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1C7F3DB1-7D61-46D2-B4C3-9EB2661A3A1F}" type="TxLink">
            <a:rPr lang="en-US" sz="1350" b="1" i="0" u="none" strike="noStrike">
              <a:solidFill>
                <a:srgbClr val="000000"/>
              </a:solidFill>
              <a:latin typeface="Arial"/>
              <a:cs typeface="Arial"/>
            </a:rPr>
            <a:pPr/>
            <a:t>Ffigur 3.1  Nifer y trafodiadau preswyl, yn ôl band treth preswyl a chwarter y daeth y trafodiad i rym</a:t>
          </a:fld>
          <a:endParaRPr lang="en-US" sz="1350"/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0.01538</cdr:x>
      <cdr:y>0.14542</cdr:y>
    </cdr:from>
    <cdr:to>
      <cdr:x>0.31049</cdr:x>
      <cdr:y>0.25501</cdr:y>
    </cdr:to>
    <cdr:sp macro="" textlink="SiartData!$K$7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72C1BEB3-15A7-4BEA-B78C-4FA481054A8D}"/>
            </a:ext>
          </a:extLst>
        </cdr:cNvPr>
        <cdr:cNvSpPr txBox="1"/>
      </cdr:nvSpPr>
      <cdr:spPr>
        <a:xfrm xmlns:a="http://schemas.openxmlformats.org/drawingml/2006/main">
          <a:off x="83819" y="517483"/>
          <a:ext cx="1607823" cy="3899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l"/>
          <a:fld id="{D9BF492D-80BA-487A-92F9-A86E841C5A2B}" type="TxLink">
            <a:rPr lang="en-US" sz="1000" b="1" i="0" u="none" strike="noStrike">
              <a:solidFill>
                <a:srgbClr val="000000"/>
              </a:solidFill>
              <a:latin typeface="Arial"/>
              <a:cs typeface="Arial"/>
            </a:rPr>
            <a:pPr algn="l"/>
            <a:t>Nifer y trafodiadau y’i cyflwynwyd</a:t>
          </a:fld>
          <a:endParaRPr lang="en-US" sz="1000" b="1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0.90832</cdr:y>
    </cdr:from>
    <cdr:to>
      <cdr:x>1</cdr:x>
      <cdr:y>1</cdr:y>
    </cdr:to>
    <cdr:sp macro="" textlink="SiartData!$J$61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81E3F254-FEAC-4773-9885-C1C1F04333C0}"/>
            </a:ext>
          </a:extLst>
        </cdr:cNvPr>
        <cdr:cNvSpPr txBox="1"/>
      </cdr:nvSpPr>
      <cdr:spPr>
        <a:xfrm xmlns:a="http://schemas.openxmlformats.org/drawingml/2006/main">
          <a:off x="0" y="3284220"/>
          <a:ext cx="5448300" cy="3314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1D3841A3-DF6D-43AA-892E-05BE785FAE71}" type="TxLink">
            <a:rPr lang="en-US" sz="10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¹ Sylwch fod y siart hon yn cynnwys nifer fach o drafodiadau a ddaeth i rym ym mis Awst 2021.</a:t>
          </a:fld>
          <a:endParaRPr lang="en-US" sz="1100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</cdr:x>
      <cdr:y>0.03391</cdr:y>
    </cdr:from>
    <cdr:to>
      <cdr:x>0.9593</cdr:x>
      <cdr:y>0.14331</cdr:y>
    </cdr:to>
    <cdr:sp macro="" textlink="SiartData!$J$3">
      <cdr:nvSpPr>
        <cdr:cNvPr id="4" name="TextBox 3">
          <a:extLst xmlns:a="http://schemas.openxmlformats.org/drawingml/2006/main">
            <a:ext uri="{FF2B5EF4-FFF2-40B4-BE49-F238E27FC236}">
              <a16:creationId xmlns:a16="http://schemas.microsoft.com/office/drawing/2014/main" id="{EA39D318-A050-44BE-97F6-7AE15E599B9F}"/>
            </a:ext>
          </a:extLst>
        </cdr:cNvPr>
        <cdr:cNvSpPr txBox="1"/>
      </cdr:nvSpPr>
      <cdr:spPr>
        <a:xfrm xmlns:a="http://schemas.openxmlformats.org/drawingml/2006/main">
          <a:off x="0" y="142875"/>
          <a:ext cx="5248486" cy="4610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B243C11C-B8FA-4F10-A1B4-A796B024544B}" type="TxLink">
            <a:rPr lang="en-US" sz="1200" b="1" i="0" u="none" strike="noStrike">
              <a:solidFill>
                <a:srgbClr val="000000"/>
              </a:solidFill>
              <a:latin typeface="Arial"/>
              <a:cs typeface="Arial"/>
            </a:rPr>
            <a:pPr/>
            <a:t>Siart: Nifer wythnosol y trafodiadau y'i cyflwynwyd i Awdurdod Cyllid Cymru ¹ </a:t>
          </a:fld>
          <a:endParaRPr lang="en-US" sz="1350" b="1"/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0.00693</cdr:x>
      <cdr:y>0.18693</cdr:y>
    </cdr:from>
    <cdr:to>
      <cdr:x>0.17274</cdr:x>
      <cdr:y>0.27861</cdr:y>
    </cdr:to>
    <cdr:sp macro="" textlink="SiartData!$K$373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B154A2CD-5BEA-4138-B0A8-585C651B2FC7}"/>
            </a:ext>
          </a:extLst>
        </cdr:cNvPr>
        <cdr:cNvSpPr txBox="1"/>
      </cdr:nvSpPr>
      <cdr:spPr>
        <a:xfrm xmlns:a="http://schemas.openxmlformats.org/drawingml/2006/main">
          <a:off x="37968" y="861060"/>
          <a:ext cx="908436" cy="4222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l"/>
          <a:fld id="{BC7341B7-0FD8-4ACD-A027-4049062DF321}" type="TxLink">
            <a:rPr lang="en-US" sz="1000" b="1" i="0" u="none" strike="noStrike">
              <a:solidFill>
                <a:sysClr val="windowText" lastClr="000000"/>
              </a:solidFill>
              <a:latin typeface="Arial"/>
              <a:cs typeface="Arial"/>
            </a:rPr>
            <a:pPr algn="l"/>
            <a:t>Treth yn ddyledus 
(£ miliwn)</a:t>
          </a:fld>
          <a:endParaRPr lang="en-US" sz="1100" b="1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</cdr:x>
      <cdr:y>0.90837</cdr:y>
    </cdr:from>
    <cdr:to>
      <cdr:x>0.99756</cdr:x>
      <cdr:y>0.96051</cdr:y>
    </cdr:to>
    <cdr:sp macro="" textlink="SiartData!$J$481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59609F34-1966-47F0-86E6-FDAA6C568E5E}"/>
            </a:ext>
          </a:extLst>
        </cdr:cNvPr>
        <cdr:cNvSpPr txBox="1"/>
      </cdr:nvSpPr>
      <cdr:spPr>
        <a:xfrm xmlns:a="http://schemas.openxmlformats.org/drawingml/2006/main">
          <a:off x="0" y="4381500"/>
          <a:ext cx="5465412" cy="2514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1B49FBEF-FF77-489E-8025-CA5FDC64F493}" type="TxLink">
            <a:rPr lang="en-US" sz="10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(p) Mae'r gwerth yn un dros dro a chaiff ei adolygu mewn cyhoeddiad yn y dyfodol.</a:t>
          </a:fld>
          <a:endParaRPr lang="en-US" sz="1100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0.00244</cdr:x>
      <cdr:y>0.84044</cdr:y>
    </cdr:from>
    <cdr:to>
      <cdr:x>1</cdr:x>
      <cdr:y>0.92259</cdr:y>
    </cdr:to>
    <cdr:sp macro="" textlink="SiartData!$J$480">
      <cdr:nvSpPr>
        <cdr:cNvPr id="5" name="TextBox 1">
          <a:extLst xmlns:a="http://schemas.openxmlformats.org/drawingml/2006/main">
            <a:ext uri="{FF2B5EF4-FFF2-40B4-BE49-F238E27FC236}">
              <a16:creationId xmlns:a16="http://schemas.microsoft.com/office/drawing/2014/main" id="{7BC9B80F-CE6E-46AA-8997-D7D8B8708FCD}"/>
            </a:ext>
          </a:extLst>
        </cdr:cNvPr>
        <cdr:cNvSpPr txBox="1"/>
      </cdr:nvSpPr>
      <cdr:spPr>
        <a:xfrm xmlns:a="http://schemas.openxmlformats.org/drawingml/2006/main">
          <a:off x="13369" y="4053840"/>
          <a:ext cx="5465411" cy="3962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7F0D4688-9C05-4858-86F1-90D9FC22E009}" type="TxLink">
            <a:rPr lang="en-US" sz="10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¹ Sylwch fod y siart hon yn gwahardd unrhyw dreth yn ddyledus o'r trafodiadau ychwanegol a ddangosir yn Ffigur 1.2.</a:t>
          </a:fld>
          <a:endParaRPr lang="en-US" sz="1100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0.00244</cdr:x>
      <cdr:y>0.95103</cdr:y>
    </cdr:from>
    <cdr:to>
      <cdr:x>1</cdr:x>
      <cdr:y>1</cdr:y>
    </cdr:to>
    <cdr:sp macro="" textlink="SiartData!$J$482">
      <cdr:nvSpPr>
        <cdr:cNvPr id="6" name="TextBox 1">
          <a:extLst xmlns:a="http://schemas.openxmlformats.org/drawingml/2006/main">
            <a:ext uri="{FF2B5EF4-FFF2-40B4-BE49-F238E27FC236}">
              <a16:creationId xmlns:a16="http://schemas.microsoft.com/office/drawing/2014/main" id="{69F6DDD1-79E2-4761-BE04-0978C933C5AA}"/>
            </a:ext>
          </a:extLst>
        </cdr:cNvPr>
        <cdr:cNvSpPr txBox="1"/>
      </cdr:nvSpPr>
      <cdr:spPr>
        <a:xfrm xmlns:a="http://schemas.openxmlformats.org/drawingml/2006/main">
          <a:off x="13368" y="4587240"/>
          <a:ext cx="5465412" cy="236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EAFB215D-4BEC-4C6F-A703-C482DEDE7589}" type="TxLink">
            <a:rPr lang="en-US" sz="10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(r) Mae’r gwerth wedi’i ddiwygio yn y cyhoeddiad hwn.</a:t>
          </a:fld>
          <a:endParaRPr lang="en-US" sz="1100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</cdr:x>
      <cdr:y>0.00166</cdr:y>
    </cdr:from>
    <cdr:to>
      <cdr:x>1</cdr:x>
      <cdr:y>0.11443</cdr:y>
    </cdr:to>
    <cdr:sp macro="" textlink="SiartData!$J$459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A004C93C-2BD6-4010-B50A-6490113774F6}"/>
            </a:ext>
          </a:extLst>
        </cdr:cNvPr>
        <cdr:cNvSpPr txBox="1"/>
      </cdr:nvSpPr>
      <cdr:spPr>
        <a:xfrm xmlns:a="http://schemas.openxmlformats.org/drawingml/2006/main">
          <a:off x="0" y="7620"/>
          <a:ext cx="5501640" cy="5181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B867C203-3B4A-41E9-98DC-BF2F3A3FBC32}" type="TxLink">
            <a:rPr lang="en-US" sz="1350" b="1" i="0" u="none" strike="noStrike">
              <a:solidFill>
                <a:srgbClr val="000000"/>
              </a:solidFill>
              <a:latin typeface="Arial"/>
              <a:cs typeface="Arial"/>
            </a:rPr>
            <a:pPr/>
            <a:t>Ffigur 4.2  Y dreth sy'n ddyledus ar drafodiadau amhreswyl, yn ôl gwerth a dyddiad dod i rym ¹ </a:t>
          </a:fld>
          <a:endParaRPr lang="en-US" sz="1350"/>
        </a:p>
      </cdr:txBody>
    </cdr: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</cdr:x>
      <cdr:y>0.18919</cdr:y>
    </cdr:from>
    <cdr:to>
      <cdr:x>0.19378</cdr:x>
      <cdr:y>0.27177</cdr:y>
    </cdr:to>
    <cdr:sp macro="" textlink="SiartData!$K$342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B154A2CD-5BEA-4138-B0A8-585C651B2FC7}"/>
            </a:ext>
          </a:extLst>
        </cdr:cNvPr>
        <cdr:cNvSpPr txBox="1"/>
      </cdr:nvSpPr>
      <cdr:spPr>
        <a:xfrm xmlns:a="http://schemas.openxmlformats.org/drawingml/2006/main">
          <a:off x="0" y="974540"/>
          <a:ext cx="1057275" cy="4253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l"/>
          <a:fld id="{80E11548-7B55-44E9-96A1-C0D2E75EB54E}" type="TxLink">
            <a:rPr lang="en-US" sz="1000" b="1" i="0" u="none" strike="noStrike">
              <a:solidFill>
                <a:sysClr val="windowText" lastClr="000000"/>
              </a:solidFill>
              <a:latin typeface="Arial"/>
              <a:cs typeface="Arial"/>
            </a:rPr>
            <a:pPr algn="l"/>
            <a:t>Nifer y trafodiadau</a:t>
          </a:fld>
          <a:endParaRPr lang="en-US" sz="1100" b="1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</cdr:x>
      <cdr:y>0.90533</cdr:y>
    </cdr:from>
    <cdr:to>
      <cdr:x>0.99972</cdr:x>
      <cdr:y>0.95167</cdr:y>
    </cdr:to>
    <cdr:sp macro="" textlink="SiartData!$J$453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4AA5E859-F928-4CCC-B19A-DE1634D425A6}"/>
            </a:ext>
          </a:extLst>
        </cdr:cNvPr>
        <cdr:cNvSpPr txBox="1"/>
      </cdr:nvSpPr>
      <cdr:spPr>
        <a:xfrm xmlns:a="http://schemas.openxmlformats.org/drawingml/2006/main">
          <a:off x="0" y="4663440"/>
          <a:ext cx="5454392" cy="2387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35311210-1C00-418F-A730-6DF5DCE1DFB7}" type="TxLink">
            <a:rPr lang="en-US" sz="10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(p) Mae'r gwerth yn un dros dro a chaiff ei adolygu mewn cyhoeddiad yn y dyfodol.</a:t>
          </a:fld>
          <a:endParaRPr lang="en-US" sz="1100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</cdr:x>
      <cdr:y>0.80473</cdr:y>
    </cdr:from>
    <cdr:to>
      <cdr:x>0.99972</cdr:x>
      <cdr:y>0.90333</cdr:y>
    </cdr:to>
    <cdr:sp macro="" textlink="SiartData!$J$451">
      <cdr:nvSpPr>
        <cdr:cNvPr id="5" name="TextBox 1">
          <a:extLst xmlns:a="http://schemas.openxmlformats.org/drawingml/2006/main">
            <a:ext uri="{FF2B5EF4-FFF2-40B4-BE49-F238E27FC236}">
              <a16:creationId xmlns:a16="http://schemas.microsoft.com/office/drawing/2014/main" id="{5F5E5E92-5201-4898-895F-B75DEE641365}"/>
            </a:ext>
          </a:extLst>
        </cdr:cNvPr>
        <cdr:cNvSpPr txBox="1"/>
      </cdr:nvSpPr>
      <cdr:spPr>
        <a:xfrm xmlns:a="http://schemas.openxmlformats.org/drawingml/2006/main">
          <a:off x="0" y="4145280"/>
          <a:ext cx="5454392" cy="5078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C61FD15E-CE89-4D07-8606-DA0625B9CAE5}" type="TxLink">
            <a:rPr lang="en-US" sz="10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¹ Cofiwch fod gan nifer fach o'r prydlesau newydd a ganiatawyd bremiwm a gwerth rhent. Felly, mae'r trafodiadau hyn wedi'u cynnwys ddwywaith yn Ffigur 4.1, o dan y gwerth nad yw'n werth rhent a'r gwerth rhent.</a:t>
          </a:fld>
          <a:endParaRPr lang="en-US" sz="1100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</cdr:x>
      <cdr:y>0.94167</cdr:y>
    </cdr:from>
    <cdr:to>
      <cdr:x>0.99972</cdr:x>
      <cdr:y>1</cdr:y>
    </cdr:to>
    <cdr:sp macro="" textlink="SiartData!$J$454">
      <cdr:nvSpPr>
        <cdr:cNvPr id="6" name="TextBox 1">
          <a:extLst xmlns:a="http://schemas.openxmlformats.org/drawingml/2006/main">
            <a:ext uri="{FF2B5EF4-FFF2-40B4-BE49-F238E27FC236}">
              <a16:creationId xmlns:a16="http://schemas.microsoft.com/office/drawing/2014/main" id="{0B6A3ECD-8D29-45D3-9BA6-8083443E5B53}"/>
            </a:ext>
          </a:extLst>
        </cdr:cNvPr>
        <cdr:cNvSpPr txBox="1"/>
      </cdr:nvSpPr>
      <cdr:spPr>
        <a:xfrm xmlns:a="http://schemas.openxmlformats.org/drawingml/2006/main">
          <a:off x="0" y="4305300"/>
          <a:ext cx="5454392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fld id="{8D909C5D-9E19-4D4F-9290-C7F2120B7F3A}" type="TxLink">
            <a:rPr lang="en-US" sz="10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(r) Mae’r gwerth wedi’i ddiwygio yn y cyhoeddiad hwn.</a:t>
          </a:fld>
          <a:endParaRPr lang="en-US"/>
        </a:p>
      </cdr:txBody>
    </cdr:sp>
  </cdr:relSizeAnchor>
  <cdr:relSizeAnchor xmlns:cdr="http://schemas.openxmlformats.org/drawingml/2006/chartDrawing">
    <cdr:from>
      <cdr:x>0.00412</cdr:x>
      <cdr:y>0.00159</cdr:y>
    </cdr:from>
    <cdr:to>
      <cdr:x>1</cdr:x>
      <cdr:y>0.09838</cdr:y>
    </cdr:to>
    <cdr:sp macro="" textlink="SiartData!$J$428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BF0F5562-E419-46AF-998E-11942DB7B38E}"/>
            </a:ext>
          </a:extLst>
        </cdr:cNvPr>
        <cdr:cNvSpPr txBox="1"/>
      </cdr:nvSpPr>
      <cdr:spPr>
        <a:xfrm xmlns:a="http://schemas.openxmlformats.org/drawingml/2006/main">
          <a:off x="22735" y="8262"/>
          <a:ext cx="5499543" cy="5022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D6D515EC-2B8E-4BAA-99DC-2B7F104721A6}" type="TxLink">
            <a:rPr lang="en-US" sz="1350" b="1" i="0" u="none" strike="noStrike">
              <a:solidFill>
                <a:srgbClr val="000000"/>
              </a:solidFill>
              <a:latin typeface="Arial"/>
              <a:cs typeface="Arial"/>
            </a:rPr>
            <a:pPr/>
            <a:t>Ffigur 4.1  Nifer y trafodiadau amhreswyl, yn ôl gwerth a dyddiad dod i rym </a:t>
          </a:fld>
          <a:endParaRPr lang="en-US" sz="1350"/>
        </a:p>
      </cdr:txBody>
    </cdr:sp>
  </cdr:relSizeAnchor>
</c:userShapes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</cdr:x>
      <cdr:y>0.00305</cdr:y>
    </cdr:from>
    <cdr:to>
      <cdr:x>0.23522</cdr:x>
      <cdr:y>0.1721</cdr:y>
    </cdr:to>
    <cdr:sp macro="" textlink="SiartData!#REF!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7800BD82-BDD9-4077-8653-51F7D8BDCF44}"/>
            </a:ext>
          </a:extLst>
        </cdr:cNvPr>
        <cdr:cNvSpPr txBox="1"/>
      </cdr:nvSpPr>
      <cdr:spPr>
        <a:xfrm xmlns:a="http://schemas.openxmlformats.org/drawingml/2006/main">
          <a:off x="0" y="8102"/>
          <a:ext cx="1295400" cy="44909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3D8E0799-37A4-4F04-8383-64D147B49554}" type="TxLink">
            <a:rPr lang="en-US" sz="1000" b="1" i="0" u="none" strike="noStrike">
              <a:solidFill>
                <a:srgbClr val="629DF4"/>
              </a:solidFill>
              <a:latin typeface="Arial"/>
              <a:cs typeface="Arial"/>
            </a:rPr>
            <a:pPr algn="ctr"/>
            <a:t> </a:t>
          </a:fld>
          <a:endParaRPr lang="en-US" sz="1100" b="1">
            <a:solidFill>
              <a:srgbClr val="629DF4"/>
            </a:solidFill>
          </a:endParaRPr>
        </a:p>
      </cdr:txBody>
    </cdr:sp>
  </cdr:relSizeAnchor>
  <cdr:relSizeAnchor xmlns:cdr="http://schemas.openxmlformats.org/drawingml/2006/chartDrawing">
    <cdr:from>
      <cdr:x>0.70913</cdr:x>
      <cdr:y>0.00611</cdr:y>
    </cdr:from>
    <cdr:to>
      <cdr:x>1</cdr:x>
      <cdr:y>0.15272</cdr:y>
    </cdr:to>
    <cdr:sp macro="" textlink="SiartData!#REF!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A5A9096D-858E-47F0-A7AB-CC092E717BBD}"/>
            </a:ext>
          </a:extLst>
        </cdr:cNvPr>
        <cdr:cNvSpPr txBox="1"/>
      </cdr:nvSpPr>
      <cdr:spPr>
        <a:xfrm xmlns:a="http://schemas.openxmlformats.org/drawingml/2006/main">
          <a:off x="3905250" y="16232"/>
          <a:ext cx="1601853" cy="3894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49846638-2A1F-4492-9E5C-6953F025D8FE}" type="TxLink">
            <a:rPr lang="en-US" sz="1000" b="1" i="0" u="none" strike="noStrike">
              <a:solidFill>
                <a:srgbClr val="272262"/>
              </a:solidFill>
              <a:latin typeface="Arial"/>
              <a:cs typeface="Arial"/>
            </a:rPr>
            <a:pPr algn="ctr"/>
            <a:t> </a:t>
          </a:fld>
          <a:endParaRPr lang="en-US" sz="1100" b="1">
            <a:solidFill>
              <a:srgbClr val="272262"/>
            </a:solidFill>
          </a:endParaRPr>
        </a:p>
      </cdr:txBody>
    </cdr:sp>
  </cdr:relSizeAnchor>
  <cdr:relSizeAnchor xmlns:cdr="http://schemas.openxmlformats.org/drawingml/2006/chartDrawing">
    <cdr:from>
      <cdr:x>0</cdr:x>
      <cdr:y>0.12308</cdr:y>
    </cdr:from>
    <cdr:to>
      <cdr:x>0.20063</cdr:x>
      <cdr:y>0.22805</cdr:y>
    </cdr:to>
    <cdr:sp macro="" textlink="SiartData!$K$618">
      <cdr:nvSpPr>
        <cdr:cNvPr id="6" name="TextBox 1">
          <a:extLst xmlns:a="http://schemas.openxmlformats.org/drawingml/2006/main">
            <a:ext uri="{FF2B5EF4-FFF2-40B4-BE49-F238E27FC236}">
              <a16:creationId xmlns:a16="http://schemas.microsoft.com/office/drawing/2014/main" id="{567068AC-2DF4-465F-9DD0-5F1E687A1B63}"/>
            </a:ext>
          </a:extLst>
        </cdr:cNvPr>
        <cdr:cNvSpPr txBox="1"/>
      </cdr:nvSpPr>
      <cdr:spPr>
        <a:xfrm xmlns:a="http://schemas.openxmlformats.org/drawingml/2006/main">
          <a:off x="0" y="518161"/>
          <a:ext cx="1095717" cy="4419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fld id="{F3214BD8-DD1E-4BAE-A4CD-6900B76A7447}" type="TxLink">
            <a:rPr lang="en-US" sz="1000" b="1" i="0" u="none" strike="noStrike">
              <a:solidFill>
                <a:schemeClr val="accent4">
                  <a:lumMod val="50000"/>
                </a:schemeClr>
              </a:solidFill>
              <a:latin typeface="Arial"/>
              <a:cs typeface="Arial"/>
            </a:rPr>
            <a:pPr algn="l"/>
            <a:t>Nifer yr ad-daliadau</a:t>
          </a:fld>
          <a:endParaRPr lang="en-US" sz="1100" b="1">
            <a:solidFill>
              <a:schemeClr val="accent4">
                <a:lumMod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0.7646</cdr:x>
      <cdr:y>0.11946</cdr:y>
    </cdr:from>
    <cdr:to>
      <cdr:x>1</cdr:x>
      <cdr:y>0.22443</cdr:y>
    </cdr:to>
    <cdr:sp macro="" textlink="SiartData!$K$619">
      <cdr:nvSpPr>
        <cdr:cNvPr id="7" name="TextBox 1">
          <a:extLst xmlns:a="http://schemas.openxmlformats.org/drawingml/2006/main">
            <a:ext uri="{FF2B5EF4-FFF2-40B4-BE49-F238E27FC236}">
              <a16:creationId xmlns:a16="http://schemas.microsoft.com/office/drawing/2014/main" id="{E86A17F7-C1FF-4EB6-82D6-06102CC5B4EC}"/>
            </a:ext>
          </a:extLst>
        </cdr:cNvPr>
        <cdr:cNvSpPr txBox="1"/>
      </cdr:nvSpPr>
      <cdr:spPr>
        <a:xfrm xmlns:a="http://schemas.openxmlformats.org/drawingml/2006/main">
          <a:off x="4175773" y="502920"/>
          <a:ext cx="1285610" cy="4419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C3F30732-DBDC-427C-9D88-95EB9C12DDAD}" type="TxLink">
            <a:rPr lang="en-US" sz="1000" b="1" i="0" u="none" strike="noStrike">
              <a:solidFill>
                <a:srgbClr val="272262"/>
              </a:solidFill>
              <a:latin typeface="Arial"/>
              <a:cs typeface="Arial"/>
            </a:rPr>
            <a:pPr algn="r"/>
            <a:t>Ad-daliadau (£ miliwn)</a:t>
          </a:fld>
          <a:endParaRPr lang="en-US" sz="1100" b="1">
            <a:solidFill>
              <a:srgbClr val="272262"/>
            </a:solidFill>
          </a:endParaRPr>
        </a:p>
      </cdr:txBody>
    </cdr:sp>
  </cdr:relSizeAnchor>
  <cdr:relSizeAnchor xmlns:cdr="http://schemas.openxmlformats.org/drawingml/2006/chartDrawing">
    <cdr:from>
      <cdr:x>0</cdr:x>
      <cdr:y>0.86599</cdr:y>
    </cdr:from>
    <cdr:to>
      <cdr:x>0.97721</cdr:x>
      <cdr:y>0.93491</cdr:y>
    </cdr:to>
    <cdr:sp macro="" textlink="">
      <cdr:nvSpPr>
        <cdr:cNvPr id="8" name="TextBox 1">
          <a:extLst xmlns:a="http://schemas.openxmlformats.org/drawingml/2006/main">
            <a:ext uri="{FF2B5EF4-FFF2-40B4-BE49-F238E27FC236}">
              <a16:creationId xmlns:a16="http://schemas.microsoft.com/office/drawing/2014/main" id="{645B46A4-1DC2-406B-B84D-876E9A60E081}"/>
            </a:ext>
          </a:extLst>
        </cdr:cNvPr>
        <cdr:cNvSpPr txBox="1"/>
      </cdr:nvSpPr>
      <cdr:spPr>
        <a:xfrm xmlns:a="http://schemas.openxmlformats.org/drawingml/2006/main">
          <a:off x="0" y="2441575"/>
          <a:ext cx="5381605" cy="19431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 sz="11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0.89982</cdr:y>
    </cdr:from>
    <cdr:to>
      <cdr:x>0.97721</cdr:x>
      <cdr:y>0.95811</cdr:y>
    </cdr:to>
    <cdr:sp macro="" textlink="SiartData!$J$635">
      <cdr:nvSpPr>
        <cdr:cNvPr id="9" name="TextBox 1">
          <a:extLst xmlns:a="http://schemas.openxmlformats.org/drawingml/2006/main">
            <a:ext uri="{FF2B5EF4-FFF2-40B4-BE49-F238E27FC236}">
              <a16:creationId xmlns:a16="http://schemas.microsoft.com/office/drawing/2014/main" id="{3973BBBA-F8E9-47C7-91B8-09946018F205}"/>
            </a:ext>
          </a:extLst>
        </cdr:cNvPr>
        <cdr:cNvSpPr txBox="1"/>
      </cdr:nvSpPr>
      <cdr:spPr>
        <a:xfrm xmlns:a="http://schemas.openxmlformats.org/drawingml/2006/main">
          <a:off x="0" y="3764280"/>
          <a:ext cx="5336918" cy="2438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D62EC96B-80A7-4A79-B5B2-DA9AC1319362}" type="TxLink">
            <a:rPr lang="en-US" sz="10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(p) Mae'r gwerth yn un dros dro a chaiff ei adolygu mewn cyhoeddiad yn y dyfodol.</a:t>
          </a:fld>
          <a:endParaRPr lang="en-US" sz="11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0.94208</cdr:y>
    </cdr:from>
    <cdr:to>
      <cdr:x>0.97721</cdr:x>
      <cdr:y>0.9991</cdr:y>
    </cdr:to>
    <cdr:sp macro="" textlink="SiartData!$J$636">
      <cdr:nvSpPr>
        <cdr:cNvPr id="10" name="TextBox 1">
          <a:extLst xmlns:a="http://schemas.openxmlformats.org/drawingml/2006/main">
            <a:ext uri="{FF2B5EF4-FFF2-40B4-BE49-F238E27FC236}">
              <a16:creationId xmlns:a16="http://schemas.microsoft.com/office/drawing/2014/main" id="{F9EE5D93-F7B3-4745-AFF1-A16A59FF6587}"/>
            </a:ext>
          </a:extLst>
        </cdr:cNvPr>
        <cdr:cNvSpPr txBox="1"/>
      </cdr:nvSpPr>
      <cdr:spPr>
        <a:xfrm xmlns:a="http://schemas.openxmlformats.org/drawingml/2006/main">
          <a:off x="0" y="3718560"/>
          <a:ext cx="5336918" cy="2250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F2ABD3CA-3A91-4215-997E-33DCAC326AB7}" type="TxLink">
            <a:rPr lang="en-US" sz="10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(r) Mae’r gwerth wedi’i ddiwygio yn y cyhoeddiad hwn.</a:t>
          </a:fld>
          <a:endParaRPr lang="en-US" sz="11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0.00379</cdr:x>
      <cdr:y>0.00579</cdr:y>
    </cdr:from>
    <cdr:to>
      <cdr:x>1</cdr:x>
      <cdr:y>0.16029</cdr:y>
    </cdr:to>
    <cdr:sp macro="" textlink="SiartData!$J$614">
      <cdr:nvSpPr>
        <cdr:cNvPr id="4" name="TextBox 3">
          <a:extLst xmlns:a="http://schemas.openxmlformats.org/drawingml/2006/main">
            <a:ext uri="{FF2B5EF4-FFF2-40B4-BE49-F238E27FC236}">
              <a16:creationId xmlns:a16="http://schemas.microsoft.com/office/drawing/2014/main" id="{5AD5FA79-E6B3-4AA5-A01E-A7776939DCCD}"/>
            </a:ext>
          </a:extLst>
        </cdr:cNvPr>
        <cdr:cNvSpPr txBox="1"/>
      </cdr:nvSpPr>
      <cdr:spPr>
        <a:xfrm xmlns:a="http://schemas.openxmlformats.org/drawingml/2006/main">
          <a:off x="20699" y="24222"/>
          <a:ext cx="5440684" cy="6463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845414C0-EE04-4EDA-8915-1E9B5E2D3E14}" type="TxLink">
            <a:rPr lang="en-US" sz="1350" b="1" i="0" u="none" strike="noStrike">
              <a:solidFill>
                <a:srgbClr val="000000"/>
              </a:solidFill>
              <a:latin typeface="Arial"/>
              <a:cs typeface="Arial"/>
            </a:rPr>
            <a:pPr/>
            <a:t>Ffigur 6.1  Nifer a gwerth ad-daliadau preswyl cyfradd uwch a gyhoeddwyd, yn ôl dyddiad dod i rym </a:t>
          </a:fld>
          <a:endParaRPr lang="en-US" sz="1350"/>
        </a:p>
      </cdr:txBody>
    </cdr:sp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0.01273</cdr:x>
      <cdr:y>0.11029</cdr:y>
    </cdr:from>
    <cdr:to>
      <cdr:x>0.24931</cdr:x>
      <cdr:y>0.22601</cdr:y>
    </cdr:to>
    <cdr:sp macro="" textlink="SiartData!$K$256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72C1BEB3-15A7-4BEA-B78C-4FA481054A8D}"/>
            </a:ext>
          </a:extLst>
        </cdr:cNvPr>
        <cdr:cNvSpPr txBox="1"/>
      </cdr:nvSpPr>
      <cdr:spPr>
        <a:xfrm xmlns:a="http://schemas.openxmlformats.org/drawingml/2006/main">
          <a:off x="70424" y="523173"/>
          <a:ext cx="1308789" cy="5489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l"/>
          <a:fld id="{B5CC732C-E739-4C88-9397-33768E99964A}" type="TxLink">
            <a:rPr lang="en-US" sz="1000" b="1" i="0" u="none" strike="noStrike">
              <a:solidFill>
                <a:sysClr val="windowText" lastClr="000000"/>
              </a:solidFill>
              <a:latin typeface="Arial"/>
              <a:cs typeface="Arial"/>
            </a:rPr>
            <a:pPr algn="l"/>
            <a:t>Treth yn ddyledus 
(£ miliwn)</a:t>
          </a:fld>
          <a:endParaRPr lang="en-US" sz="1000" b="1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0.89197</cdr:y>
    </cdr:from>
    <cdr:to>
      <cdr:x>0.98778</cdr:x>
      <cdr:y>0.93553</cdr:y>
    </cdr:to>
    <cdr:sp macro="" textlink="SiartData!$J$307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0D9E6881-A38F-4A51-A848-E950C1DA564A}"/>
            </a:ext>
          </a:extLst>
        </cdr:cNvPr>
        <cdr:cNvSpPr txBox="1"/>
      </cdr:nvSpPr>
      <cdr:spPr>
        <a:xfrm xmlns:a="http://schemas.openxmlformats.org/drawingml/2006/main">
          <a:off x="0" y="4231014"/>
          <a:ext cx="5464518" cy="2066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3EEDAE27-6971-4F09-8CF4-DC98C23E8C8D}" type="TxLink">
            <a:rPr lang="en-US" sz="10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(p) Mae'r gwerth ar gyfer Mehefin 2021 yn dros dro a chaiff ei adolygu mewn cyhoeddiad yn y dyfodol.</a:t>
          </a:fld>
          <a:endParaRPr lang="en-US" sz="1100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</cdr:x>
      <cdr:y>0.75857</cdr:y>
    </cdr:from>
    <cdr:to>
      <cdr:x>0.98778</cdr:x>
      <cdr:y>0.85309</cdr:y>
    </cdr:to>
    <cdr:sp macro="" textlink="SiartData!$J$305">
      <cdr:nvSpPr>
        <cdr:cNvPr id="5" name="TextBox 1">
          <a:extLst xmlns:a="http://schemas.openxmlformats.org/drawingml/2006/main">
            <a:ext uri="{FF2B5EF4-FFF2-40B4-BE49-F238E27FC236}">
              <a16:creationId xmlns:a16="http://schemas.microsoft.com/office/drawing/2014/main" id="{73068EA2-0460-4CFA-8660-322BF74A50F8}"/>
            </a:ext>
          </a:extLst>
        </cdr:cNvPr>
        <cdr:cNvSpPr txBox="1"/>
      </cdr:nvSpPr>
      <cdr:spPr>
        <a:xfrm xmlns:a="http://schemas.openxmlformats.org/drawingml/2006/main">
          <a:off x="0" y="3598236"/>
          <a:ext cx="5464517" cy="4483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6FC832B0-216F-4CFB-97BC-3F82080140A7}" type="TxLink">
            <a:rPr lang="en-US" sz="10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¹ Sylwch fod y siart hon yn gwahardd unrhyw dreth yn ddyledus o'r trafodiadau ychwanegol a ddangosir yn Ffigur 1.2.</a:t>
          </a:fld>
          <a:endParaRPr lang="en-US" sz="1100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</cdr:x>
      <cdr:y>0.95321</cdr:y>
    </cdr:from>
    <cdr:to>
      <cdr:x>0.98778</cdr:x>
      <cdr:y>0.99838</cdr:y>
    </cdr:to>
    <cdr:sp macro="" textlink="SiartData!$J$308">
      <cdr:nvSpPr>
        <cdr:cNvPr id="6" name="TextBox 1">
          <a:extLst xmlns:a="http://schemas.openxmlformats.org/drawingml/2006/main">
            <a:ext uri="{FF2B5EF4-FFF2-40B4-BE49-F238E27FC236}">
              <a16:creationId xmlns:a16="http://schemas.microsoft.com/office/drawing/2014/main" id="{F5F34E15-FB7D-4D43-9BA8-8ADE5E969591}"/>
            </a:ext>
          </a:extLst>
        </cdr:cNvPr>
        <cdr:cNvSpPr txBox="1"/>
      </cdr:nvSpPr>
      <cdr:spPr>
        <a:xfrm xmlns:a="http://schemas.openxmlformats.org/drawingml/2006/main">
          <a:off x="0" y="4521516"/>
          <a:ext cx="5464517" cy="2142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D197264F-6108-47D4-9765-B06AFF398520}" type="TxLink">
            <a:rPr lang="en-US" sz="10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(r) Mae'r gweth ar gyfer Mawrth i Fai 2021 wedi’i ddiwygio yn y cyhoeddiad hwn.</a:t>
          </a:fld>
          <a:endParaRPr lang="en-US" sz="1100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0.00392</cdr:x>
      <cdr:y>0</cdr:y>
    </cdr:from>
    <cdr:to>
      <cdr:x>0.98474</cdr:x>
      <cdr:y>0.12458</cdr:y>
    </cdr:to>
    <cdr:sp macro="" textlink="SiartData!$J$286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69643810-F4FB-4A13-8D3A-2573F14FACE0}"/>
            </a:ext>
          </a:extLst>
        </cdr:cNvPr>
        <cdr:cNvSpPr txBox="1"/>
      </cdr:nvSpPr>
      <cdr:spPr>
        <a:xfrm xmlns:a="http://schemas.openxmlformats.org/drawingml/2006/main">
          <a:off x="21661" y="0"/>
          <a:ext cx="5426014" cy="5909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F061218A-3875-402D-9F3D-A08F9855960A}" type="TxLink">
            <a:rPr lang="en-US" sz="1350" b="1" i="0" u="none" strike="noStrike">
              <a:solidFill>
                <a:srgbClr val="000000"/>
              </a:solidFill>
              <a:latin typeface="Arial"/>
              <a:cs typeface="Arial"/>
            </a:rPr>
            <a:pPr/>
            <a:t>Ffigur 2.6b  Treth yn ddyledus ar y trafodiadau amrheswyl, yn ôl mis dod i rym ¹ ² </a:t>
          </a:fld>
          <a:endParaRPr lang="en-US" sz="1350"/>
        </a:p>
      </cdr:txBody>
    </cdr:sp>
  </cdr:relSizeAnchor>
  <cdr:relSizeAnchor xmlns:cdr="http://schemas.openxmlformats.org/drawingml/2006/chartDrawing">
    <cdr:from>
      <cdr:x>0</cdr:x>
      <cdr:y>0.82798</cdr:y>
    </cdr:from>
    <cdr:to>
      <cdr:x>0.98778</cdr:x>
      <cdr:y>0.9225</cdr:y>
    </cdr:to>
    <cdr:sp macro="" textlink="SiartData!$J$306">
      <cdr:nvSpPr>
        <cdr:cNvPr id="7" name="TextBox 1">
          <a:extLst xmlns:a="http://schemas.openxmlformats.org/drawingml/2006/main">
            <a:ext uri="{FF2B5EF4-FFF2-40B4-BE49-F238E27FC236}">
              <a16:creationId xmlns:a16="http://schemas.microsoft.com/office/drawing/2014/main" id="{9FCCF3FE-4469-4897-AE30-0CB12DF462C3}"/>
            </a:ext>
          </a:extLst>
        </cdr:cNvPr>
        <cdr:cNvSpPr txBox="1"/>
      </cdr:nvSpPr>
      <cdr:spPr>
        <a:xfrm xmlns:a="http://schemas.openxmlformats.org/drawingml/2006/main">
          <a:off x="0" y="3927475"/>
          <a:ext cx="5464517" cy="4483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87DE09DE-1BF3-4C0C-899A-C4A64CDE103B}" type="TxLink">
            <a:rPr lang="en-US" sz="10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² Mae’r categori ‘eiddo amhreswyl’ yn cynnwys eiddo nad ydynt yn gyfan gwbl breswyl (sef, y rheini sy’n cynnwys elfennau preswyl a masnachol). </a:t>
          </a:fld>
          <a:endParaRPr lang="en-US" sz="1100">
            <a:solidFill>
              <a:sysClr val="windowText" lastClr="000000"/>
            </a:solidFill>
          </a:endParaRPr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0.00591</cdr:x>
      <cdr:y>0.00251</cdr:y>
    </cdr:from>
    <cdr:to>
      <cdr:x>0.99896</cdr:x>
      <cdr:y>0.12069</cdr:y>
    </cdr:to>
    <cdr:sp macro="" textlink="SiartData!#REF!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9680519B-B046-49AE-9795-3ACAF8DC6724}"/>
            </a:ext>
          </a:extLst>
        </cdr:cNvPr>
        <cdr:cNvSpPr txBox="1"/>
      </cdr:nvSpPr>
      <cdr:spPr>
        <a:xfrm xmlns:a="http://schemas.openxmlformats.org/drawingml/2006/main">
          <a:off x="32384" y="9525"/>
          <a:ext cx="5438775" cy="4476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761300E9-8248-4059-9C96-68B4A605755E}" type="TxLink">
            <a:rPr lang="en-US" sz="1350" b="1" i="0" u="none" strike="noStrike">
              <a:solidFill>
                <a:sysClr val="windowText" lastClr="000000"/>
              </a:solidFill>
              <a:latin typeface="Arial"/>
              <a:cs typeface="Arial"/>
            </a:rPr>
            <a:pPr/>
            <a:t> </a:t>
          </a:fld>
          <a:endParaRPr lang="en-US" sz="1350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0.00243</cdr:x>
      <cdr:y>0.10029</cdr:y>
    </cdr:from>
    <cdr:to>
      <cdr:x>0.18852</cdr:x>
      <cdr:y>0.19633</cdr:y>
    </cdr:to>
    <cdr:sp macro="" textlink="SiartData!#REF!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88DE5D24-082E-47BB-B7DD-19B7128DE85C}"/>
            </a:ext>
          </a:extLst>
        </cdr:cNvPr>
        <cdr:cNvSpPr txBox="1"/>
      </cdr:nvSpPr>
      <cdr:spPr>
        <a:xfrm xmlns:a="http://schemas.openxmlformats.org/drawingml/2006/main">
          <a:off x="12952" y="455680"/>
          <a:ext cx="991896" cy="4363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l"/>
          <a:fld id="{D7710614-9FEE-4DC6-A8E0-0C93D9626DA9}" type="TxLink">
            <a:rPr lang="en-US" sz="1000" b="1" i="0" u="none" strike="noStrike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pPr algn="l"/>
            <a:t> </a:t>
          </a:fld>
          <a:endParaRPr lang="en-US" sz="1100" b="1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0.00348</cdr:x>
      <cdr:y>0.85102</cdr:y>
    </cdr:from>
    <cdr:to>
      <cdr:x>1</cdr:x>
      <cdr:y>0.94082</cdr:y>
    </cdr:to>
    <cdr:sp macro="" textlink="SiartData!$J$79:$O$79">
      <cdr:nvSpPr>
        <cdr:cNvPr id="4" name="TextBox 3">
          <a:extLst xmlns:a="http://schemas.openxmlformats.org/drawingml/2006/main">
            <a:ext uri="{FF2B5EF4-FFF2-40B4-BE49-F238E27FC236}">
              <a16:creationId xmlns:a16="http://schemas.microsoft.com/office/drawing/2014/main" id="{6D63D157-BADC-491F-B8D3-08265CB7BA48}"/>
            </a:ext>
          </a:extLst>
        </cdr:cNvPr>
        <cdr:cNvSpPr txBox="1"/>
      </cdr:nvSpPr>
      <cdr:spPr>
        <a:xfrm xmlns:a="http://schemas.openxmlformats.org/drawingml/2006/main">
          <a:off x="18549" y="3971923"/>
          <a:ext cx="5311642" cy="4191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FE9F0FC2-9DE1-4C78-A54B-4F2CD13B7226}" type="TxLink">
            <a:rPr lang="en-US" sz="10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 </a:t>
          </a:fld>
          <a:endParaRPr lang="en-US" sz="1100"/>
        </a:p>
      </cdr:txBody>
    </cdr:sp>
  </cdr:relSizeAnchor>
  <cdr:relSizeAnchor xmlns:cdr="http://schemas.openxmlformats.org/drawingml/2006/chartDrawing">
    <cdr:from>
      <cdr:x>0.39921</cdr:x>
      <cdr:y>0.79954</cdr:y>
    </cdr:from>
    <cdr:to>
      <cdr:x>0.7092</cdr:x>
      <cdr:y>0.8526</cdr:y>
    </cdr:to>
    <cdr:sp macro="" textlink="SiartData!#REF!">
      <cdr:nvSpPr>
        <cdr:cNvPr id="5" name="TextBox 4">
          <a:extLst xmlns:a="http://schemas.openxmlformats.org/drawingml/2006/main">
            <a:ext uri="{FF2B5EF4-FFF2-40B4-BE49-F238E27FC236}">
              <a16:creationId xmlns:a16="http://schemas.microsoft.com/office/drawing/2014/main" id="{4E9E585E-BC90-412A-81FB-4652CCD57617}"/>
            </a:ext>
          </a:extLst>
        </cdr:cNvPr>
        <cdr:cNvSpPr txBox="1"/>
      </cdr:nvSpPr>
      <cdr:spPr>
        <a:xfrm xmlns:a="http://schemas.openxmlformats.org/drawingml/2006/main">
          <a:off x="2140018" y="3693596"/>
          <a:ext cx="1661754" cy="2451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65486BAE-CCD1-4F93-9920-9AA09A52F862}" type="TxLink">
            <a:rPr lang="en-US" sz="1000" b="1" i="0" u="none" strike="noStrike">
              <a:solidFill>
                <a:sysClr val="windowText" lastClr="000000"/>
              </a:solidFill>
              <a:latin typeface="Arial"/>
              <a:cs typeface="Arial"/>
            </a:rPr>
            <a:pPr/>
            <a:t> </a:t>
          </a:fld>
          <a:endParaRPr lang="en-US" sz="1100" b="1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0.00179</cdr:x>
      <cdr:y>0.92857</cdr:y>
    </cdr:from>
    <cdr:to>
      <cdr:x>0.99893</cdr:x>
      <cdr:y>0.99345</cdr:y>
    </cdr:to>
    <cdr:sp macro="" textlink="SiartData!$J$79">
      <cdr:nvSpPr>
        <cdr:cNvPr id="6" name="TextBox 5">
          <a:extLst xmlns:a="http://schemas.openxmlformats.org/drawingml/2006/main">
            <a:ext uri="{FF2B5EF4-FFF2-40B4-BE49-F238E27FC236}">
              <a16:creationId xmlns:a16="http://schemas.microsoft.com/office/drawing/2014/main" id="{663137F6-DE6A-4F83-9B78-4B51CDC642AE}"/>
            </a:ext>
          </a:extLst>
        </cdr:cNvPr>
        <cdr:cNvSpPr txBox="1"/>
      </cdr:nvSpPr>
      <cdr:spPr>
        <a:xfrm xmlns:a="http://schemas.openxmlformats.org/drawingml/2006/main">
          <a:off x="9541" y="4333873"/>
          <a:ext cx="5314947" cy="3028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C7643CAC-26B9-4149-AB82-8FD7B1E79AB4}" type="TxLink">
            <a:rPr lang="en-US" sz="1000" b="0" i="0" u="none" strike="noStrike">
              <a:solidFill>
                <a:sysClr val="windowText" lastClr="000000"/>
              </a:solidFill>
              <a:latin typeface="Arial"/>
              <a:cs typeface="Arial"/>
            </a:rPr>
            <a:pPr/>
            <a:t> </a:t>
          </a:fld>
          <a:endParaRPr lang="en-US" sz="1100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0.42823</cdr:x>
      <cdr:y>0.11916</cdr:y>
    </cdr:from>
    <cdr:to>
      <cdr:x>0.88141</cdr:x>
      <cdr:y>0.23704</cdr:y>
    </cdr:to>
    <cdr:grpSp>
      <cdr:nvGrpSpPr>
        <cdr:cNvPr id="9" name="Group 8">
          <a:extLst xmlns:a="http://schemas.openxmlformats.org/drawingml/2006/main">
            <a:ext uri="{FF2B5EF4-FFF2-40B4-BE49-F238E27FC236}">
              <a16:creationId xmlns:a16="http://schemas.microsoft.com/office/drawing/2014/main" id="{FB866640-8477-4637-B4AC-976AC9941073}"/>
            </a:ext>
          </a:extLst>
        </cdr:cNvPr>
        <cdr:cNvGrpSpPr/>
      </cdr:nvGrpSpPr>
      <cdr:grpSpPr>
        <a:xfrm xmlns:a="http://schemas.openxmlformats.org/drawingml/2006/main">
          <a:off x="2149213" y="621891"/>
          <a:ext cx="2274432" cy="615211"/>
          <a:chOff x="1655005" y="512180"/>
          <a:chExt cx="3498010" cy="396505"/>
        </a:xfrm>
      </cdr:grpSpPr>
      <cdr:sp macro="" textlink="SiartData!$P$73">
        <cdr:nvSpPr>
          <cdr:cNvPr id="7" name="TextBox 6">
            <a:extLst xmlns:a="http://schemas.openxmlformats.org/drawingml/2006/main">
              <a:ext uri="{FF2B5EF4-FFF2-40B4-BE49-F238E27FC236}">
                <a16:creationId xmlns:a16="http://schemas.microsoft.com/office/drawing/2014/main" id="{D4D602C7-2CB3-4FB4-B233-AC1DA4AE6C56}"/>
              </a:ext>
            </a:extLst>
          </cdr:cNvPr>
          <cdr:cNvSpPr txBox="1"/>
        </cdr:nvSpPr>
        <cdr:spPr>
          <a:xfrm xmlns:a="http://schemas.openxmlformats.org/drawingml/2006/main">
            <a:off x="3028934" y="512180"/>
            <a:ext cx="2124081" cy="396505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vertOverflow="clip" wrap="square" rtlCol="0"/>
          <a:lstStyle xmlns:a="http://schemas.openxmlformats.org/drawingml/2006/main"/>
          <a:p xmlns:a="http://schemas.openxmlformats.org/drawingml/2006/main">
            <a:pPr algn="r"/>
            <a:fld id="{325CFE6C-9A22-4D17-86E8-48611AA775FB}" type="TxLink">
              <a:rPr lang="en-US" sz="1000" b="0" i="0" u="none" strike="noStrike">
                <a:solidFill>
                  <a:srgbClr val="000000"/>
                </a:solidFill>
                <a:latin typeface="Arial"/>
                <a:cs typeface="Arial"/>
              </a:rPr>
              <a:pPr algn="r"/>
              <a:t> </a:t>
            </a:fld>
            <a:endParaRPr lang="en-US" sz="1100"/>
          </a:p>
        </cdr:txBody>
      </cdr:sp>
      <cdr:sp macro="" textlink="">
        <cdr:nvSpPr>
          <cdr:cNvPr id="8" name="TextBox 7">
            <a:extLst xmlns:a="http://schemas.openxmlformats.org/drawingml/2006/main">
              <a:ext uri="{FF2B5EF4-FFF2-40B4-BE49-F238E27FC236}">
                <a16:creationId xmlns:a16="http://schemas.microsoft.com/office/drawing/2014/main" id="{35A47411-2EC5-419C-8672-1973696FC91B}"/>
              </a:ext>
            </a:extLst>
          </cdr:cNvPr>
          <cdr:cNvSpPr txBox="1"/>
        </cdr:nvSpPr>
        <cdr:spPr>
          <a:xfrm xmlns:a="http://schemas.openxmlformats.org/drawingml/2006/main">
            <a:off x="1655005" y="556702"/>
            <a:ext cx="684622" cy="99515"/>
          </a:xfrm>
          <a:prstGeom xmlns:a="http://schemas.openxmlformats.org/drawingml/2006/main" prst="rect">
            <a:avLst/>
          </a:prstGeom>
          <a:pattFill xmlns:a="http://schemas.openxmlformats.org/drawingml/2006/main" prst="lgCheck">
            <a:fgClr>
              <a:srgbClr val="FFFFFF"/>
            </a:fgClr>
            <a:bgClr>
              <a:srgbClr val="4D4D4D"/>
            </a:bgClr>
          </a:pattFill>
          <a:ln xmlns:a="http://schemas.openxmlformats.org/drawingml/2006/main" w="3175">
            <a:solidFill>
              <a:srgbClr val="000000"/>
            </a:solidFill>
          </a:ln>
        </cdr:spPr>
        <cdr:txBody>
          <a:bodyPr xmlns:a="http://schemas.openxmlformats.org/drawingml/2006/main" vertOverflow="clip" wrap="square" rtlCol="0"/>
          <a:lstStyle xmlns:a="http://schemas.openxmlformats.org/drawingml/2006/main"/>
          <a:p xmlns:a="http://schemas.openxmlformats.org/drawingml/2006/main">
            <a:endParaRPr lang="en-US" sz="1100"/>
          </a:p>
        </cdr:txBody>
      </cdr:sp>
    </cdr:grpSp>
  </cdr:relSizeAnchor>
  <cdr:relSizeAnchor xmlns:cdr="http://schemas.openxmlformats.org/drawingml/2006/chartDrawing">
    <cdr:from>
      <cdr:x>0.00534</cdr:x>
      <cdr:y>0</cdr:y>
    </cdr:from>
    <cdr:to>
      <cdr:x>0.99893</cdr:x>
      <cdr:y>0.11476</cdr:y>
    </cdr:to>
    <cdr:sp macro="" textlink="SiartData!$J$63">
      <cdr:nvSpPr>
        <cdr:cNvPr id="10" name="TextBox 9">
          <a:extLst xmlns:a="http://schemas.openxmlformats.org/drawingml/2006/main">
            <a:ext uri="{FF2B5EF4-FFF2-40B4-BE49-F238E27FC236}">
              <a16:creationId xmlns:a16="http://schemas.microsoft.com/office/drawing/2014/main" id="{187247C9-4E46-417F-B233-6E174F203D34}"/>
            </a:ext>
          </a:extLst>
        </cdr:cNvPr>
        <cdr:cNvSpPr txBox="1"/>
      </cdr:nvSpPr>
      <cdr:spPr>
        <a:xfrm xmlns:a="http://schemas.openxmlformats.org/drawingml/2006/main">
          <a:off x="31118" y="0"/>
          <a:ext cx="5790042" cy="6096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8FDFE50B-A60B-4D48-84B0-96A3E6DD123B}" type="TxLink">
            <a:rPr lang="en-US" sz="1350" b="1" i="0" u="none" strike="noStrike">
              <a:solidFill>
                <a:srgbClr val="000000"/>
              </a:solidFill>
              <a:latin typeface="Arial"/>
              <a:cs typeface="Arial"/>
            </a:rPr>
            <a:pPr/>
            <a:t>Ffigur 2.2  Nifer y trafodiadau, yn ôl math o drafodiad a chwarter y daeth y trafodiad i rym</a:t>
          </a:fld>
          <a:endParaRPr lang="en-US" sz="1350"/>
        </a:p>
      </cdr:txBody>
    </cdr:sp>
  </cdr:relSizeAnchor>
  <cdr:relSizeAnchor xmlns:cdr="http://schemas.openxmlformats.org/drawingml/2006/chartDrawing">
    <cdr:from>
      <cdr:x>0.54683</cdr:x>
      <cdr:y>0.125</cdr:y>
    </cdr:from>
    <cdr:to>
      <cdr:x>0.97043</cdr:x>
      <cdr:y>0.19601</cdr:y>
    </cdr:to>
    <cdr:sp macro="" textlink="SiartData!$K$69">
      <cdr:nvSpPr>
        <cdr:cNvPr id="11" name="TextBox 10">
          <a:extLst xmlns:a="http://schemas.openxmlformats.org/drawingml/2006/main">
            <a:ext uri="{FF2B5EF4-FFF2-40B4-BE49-F238E27FC236}">
              <a16:creationId xmlns:a16="http://schemas.microsoft.com/office/drawing/2014/main" id="{F54D66A2-B64D-4E10-9FAB-93500D5B67E2}"/>
            </a:ext>
          </a:extLst>
        </cdr:cNvPr>
        <cdr:cNvSpPr txBox="1"/>
      </cdr:nvSpPr>
      <cdr:spPr>
        <a:xfrm xmlns:a="http://schemas.openxmlformats.org/drawingml/2006/main">
          <a:off x="2936558" y="664012"/>
          <a:ext cx="2274841" cy="3772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16F9C88F-A2B0-401C-A13D-93726980C0F3}" type="TxLink">
            <a:rPr lang="en-US" sz="10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o'r rhain: cyfraddau uwch preswyl (r) </a:t>
          </a:fld>
          <a:endParaRPr lang="en-US" sz="1100"/>
        </a:p>
      </cdr:txBody>
    </cdr:sp>
  </cdr:relSizeAnchor>
  <cdr:relSizeAnchor xmlns:cdr="http://schemas.openxmlformats.org/drawingml/2006/chartDrawing">
    <cdr:from>
      <cdr:x>0.00356</cdr:x>
      <cdr:y>0.12204</cdr:y>
    </cdr:from>
    <cdr:to>
      <cdr:x>0.20655</cdr:x>
      <cdr:y>0.2034</cdr:y>
    </cdr:to>
    <cdr:sp macro="" textlink="SiartData!$K$67">
      <cdr:nvSpPr>
        <cdr:cNvPr id="12" name="TextBox 11">
          <a:extLst xmlns:a="http://schemas.openxmlformats.org/drawingml/2006/main">
            <a:ext uri="{FF2B5EF4-FFF2-40B4-BE49-F238E27FC236}">
              <a16:creationId xmlns:a16="http://schemas.microsoft.com/office/drawing/2014/main" id="{960C877F-642C-494E-BCFD-AE71A65BABD8}"/>
            </a:ext>
          </a:extLst>
        </cdr:cNvPr>
        <cdr:cNvSpPr txBox="1"/>
      </cdr:nvSpPr>
      <cdr:spPr>
        <a:xfrm xmlns:a="http://schemas.openxmlformats.org/drawingml/2006/main">
          <a:off x="19525" y="628650"/>
          <a:ext cx="1113297" cy="4190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4DD94858-86A4-41DA-BBD8-1DFCB8C47E7E}" type="TxLink">
            <a:rPr lang="en-US" sz="1000" b="1" i="0" u="none" strike="noStrike">
              <a:solidFill>
                <a:sysClr val="windowText" lastClr="000000"/>
              </a:solidFill>
              <a:latin typeface="Arial"/>
              <a:cs typeface="Arial"/>
            </a:rPr>
            <a:pPr/>
            <a:t>Nifer y trafodiadau</a:t>
          </a:fld>
          <a:endParaRPr lang="en-US" sz="1100" b="1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0.00348</cdr:x>
      <cdr:y>0.82056</cdr:y>
    </cdr:from>
    <cdr:to>
      <cdr:x>1</cdr:x>
      <cdr:y>0.90637</cdr:y>
    </cdr:to>
    <cdr:sp macro="" textlink="SiartData!$J$100">
      <cdr:nvSpPr>
        <cdr:cNvPr id="13" name="TextBox 12">
          <a:extLst xmlns:a="http://schemas.openxmlformats.org/drawingml/2006/main">
            <a:ext uri="{FF2B5EF4-FFF2-40B4-BE49-F238E27FC236}">
              <a16:creationId xmlns:a16="http://schemas.microsoft.com/office/drawing/2014/main" id="{FC418177-1A75-455B-AE2D-C8070EB6E871}"/>
            </a:ext>
          </a:extLst>
        </cdr:cNvPr>
        <cdr:cNvSpPr txBox="1"/>
      </cdr:nvSpPr>
      <cdr:spPr>
        <a:xfrm xmlns:a="http://schemas.openxmlformats.org/drawingml/2006/main">
          <a:off x="18821" y="4440960"/>
          <a:ext cx="5389474" cy="4644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DE65C8D6-70C9-4152-A76E-CF663F6E57F0}" type="TxLink">
            <a:rPr lang="en-US" sz="10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¹ Mae’r categori ‘eiddo amhreswyl’ yn cynnwys eiddo nad ydynt yn gyfan gwbl breswyl (sef, y rheini sy’n cynnwys elfennau preswyl a masnachol). </a:t>
          </a:fld>
          <a:endParaRPr lang="en-US" sz="1100"/>
        </a:p>
      </cdr:txBody>
    </cdr:sp>
  </cdr:relSizeAnchor>
  <cdr:relSizeAnchor xmlns:cdr="http://schemas.openxmlformats.org/drawingml/2006/chartDrawing">
    <cdr:from>
      <cdr:x>0.00174</cdr:x>
      <cdr:y>0.8976</cdr:y>
    </cdr:from>
    <cdr:to>
      <cdr:x>0.99652</cdr:x>
      <cdr:y>0.95029</cdr:y>
    </cdr:to>
    <cdr:sp macro="" textlink="SiartData!$J$101">
      <cdr:nvSpPr>
        <cdr:cNvPr id="14" name="TextBox 13">
          <a:extLst xmlns:a="http://schemas.openxmlformats.org/drawingml/2006/main">
            <a:ext uri="{FF2B5EF4-FFF2-40B4-BE49-F238E27FC236}">
              <a16:creationId xmlns:a16="http://schemas.microsoft.com/office/drawing/2014/main" id="{19F44D6F-3A8D-44B0-AB2D-3447E3D3C79E}"/>
            </a:ext>
          </a:extLst>
        </cdr:cNvPr>
        <cdr:cNvSpPr txBox="1"/>
      </cdr:nvSpPr>
      <cdr:spPr>
        <a:xfrm xmlns:a="http://schemas.openxmlformats.org/drawingml/2006/main">
          <a:off x="9410" y="4857908"/>
          <a:ext cx="5380064" cy="2851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B11E0710-1178-48A5-B64D-4AC5F69F5250}" type="TxLink">
            <a:rPr lang="en-US" sz="10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(p) Mae'r gwerth yn un dros dro a chaiff ei adolygu mewn cyhoeddiad yn y dyfodol.</a:t>
          </a:fld>
          <a:endParaRPr lang="en-US" sz="1100"/>
        </a:p>
      </cdr:txBody>
    </cdr:sp>
  </cdr:relSizeAnchor>
  <cdr:relSizeAnchor xmlns:cdr="http://schemas.openxmlformats.org/drawingml/2006/chartDrawing">
    <cdr:from>
      <cdr:x>0.00174</cdr:x>
      <cdr:y>0.94753</cdr:y>
    </cdr:from>
    <cdr:to>
      <cdr:x>0.99826</cdr:x>
      <cdr:y>1</cdr:y>
    </cdr:to>
    <cdr:sp macro="" textlink="SiartData!$J$102">
      <cdr:nvSpPr>
        <cdr:cNvPr id="15" name="TextBox 14">
          <a:extLst xmlns:a="http://schemas.openxmlformats.org/drawingml/2006/main">
            <a:ext uri="{FF2B5EF4-FFF2-40B4-BE49-F238E27FC236}">
              <a16:creationId xmlns:a16="http://schemas.microsoft.com/office/drawing/2014/main" id="{E0948122-6092-40E7-A3D4-5C8ACC89218B}"/>
            </a:ext>
          </a:extLst>
        </cdr:cNvPr>
        <cdr:cNvSpPr txBox="1"/>
      </cdr:nvSpPr>
      <cdr:spPr>
        <a:xfrm xmlns:a="http://schemas.openxmlformats.org/drawingml/2006/main">
          <a:off x="9525" y="5160647"/>
          <a:ext cx="5457825" cy="2857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4284A0C3-325C-42FF-9F2B-E6B4BB2F4E08}" type="TxLink">
            <a:rPr lang="en-US" sz="10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(r) Mae’r gwerth wedi’i ddiwygio yn y cyhoeddiad hwn.</a:t>
          </a:fld>
          <a:endParaRPr lang="en-US" sz="1100"/>
        </a:p>
      </cdr:txBody>
    </cdr:sp>
  </cdr:relSizeAnchor>
  <cdr:relSizeAnchor xmlns:cdr="http://schemas.openxmlformats.org/drawingml/2006/chartDrawing">
    <cdr:from>
      <cdr:x>0.40656</cdr:x>
      <cdr:y>0.75816</cdr:y>
    </cdr:from>
    <cdr:to>
      <cdr:x>0.83439</cdr:x>
      <cdr:y>0.81325</cdr:y>
    </cdr:to>
    <cdr:sp macro="" textlink="SiartData!$K$66">
      <cdr:nvSpPr>
        <cdr:cNvPr id="16" name="TextBox 15">
          <a:extLst xmlns:a="http://schemas.openxmlformats.org/drawingml/2006/main">
            <a:ext uri="{FF2B5EF4-FFF2-40B4-BE49-F238E27FC236}">
              <a16:creationId xmlns:a16="http://schemas.microsoft.com/office/drawing/2014/main" id="{6242820E-51BF-4F93-B62F-28A0ADD112B7}"/>
            </a:ext>
          </a:extLst>
        </cdr:cNvPr>
        <cdr:cNvSpPr txBox="1"/>
      </cdr:nvSpPr>
      <cdr:spPr>
        <a:xfrm xmlns:a="http://schemas.openxmlformats.org/drawingml/2006/main">
          <a:off x="2198808" y="4103248"/>
          <a:ext cx="2313831" cy="29815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C47EBBEC-F97D-44B9-A49B-4E6FEB77B616}" type="TxLink">
            <a:rPr lang="en-US" sz="1000" b="1" i="0" u="none" strike="noStrike">
              <a:solidFill>
                <a:srgbClr val="000000"/>
              </a:solidFill>
              <a:latin typeface="Arial"/>
              <a:cs typeface="Arial"/>
            </a:rPr>
            <a:pPr/>
            <a:t>Math o drafodiad</a:t>
          </a:fld>
          <a:endParaRPr lang="en-US" sz="1100" b="1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30481</xdr:colOff>
      <xdr:row>640</xdr:row>
      <xdr:rowOff>3810</xdr:rowOff>
    </xdr:from>
    <xdr:to>
      <xdr:col>8</xdr:col>
      <xdr:colOff>160861</xdr:colOff>
      <xdr:row>663</xdr:row>
      <xdr:rowOff>115253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DBA0E60-72E2-439D-8B2E-FB404058F4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38101</xdr:colOff>
      <xdr:row>398</xdr:row>
      <xdr:rowOff>76623</xdr:rowOff>
    </xdr:from>
    <xdr:to>
      <xdr:col>8</xdr:col>
      <xdr:colOff>85719</xdr:colOff>
      <xdr:row>423</xdr:row>
      <xdr:rowOff>152400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17BCBC3E-CBCF-454B-827F-1B2555026F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0</xdr:col>
      <xdr:colOff>38100</xdr:colOff>
      <xdr:row>488</xdr:row>
      <xdr:rowOff>139064</xdr:rowOff>
    </xdr:from>
    <xdr:ext cx="5367338" cy="5133975"/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9A5CE426-A92C-4A18-B72F-668183A88A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  <xdr:oneCellAnchor>
    <xdr:from>
      <xdr:col>0</xdr:col>
      <xdr:colOff>39052</xdr:colOff>
      <xdr:row>251</xdr:row>
      <xdr:rowOff>28575</xdr:rowOff>
    </xdr:from>
    <xdr:ext cx="5461636" cy="5755005"/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99FAAF76-B74F-4AA3-A069-98D7FE0120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  <xdr:twoCellAnchor editAs="oneCell">
    <xdr:from>
      <xdr:col>0</xdr:col>
      <xdr:colOff>34291</xdr:colOff>
      <xdr:row>314</xdr:row>
      <xdr:rowOff>3810</xdr:rowOff>
    </xdr:from>
    <xdr:to>
      <xdr:col>8</xdr:col>
      <xdr:colOff>114300</xdr:colOff>
      <xdr:row>336</xdr:row>
      <xdr:rowOff>47513</xdr:rowOff>
    </xdr:to>
    <xdr:graphicFrame macro="">
      <xdr:nvGraphicFramePr>
        <xdr:cNvPr id="6" name="Chart 1">
          <a:extLst>
            <a:ext uri="{FF2B5EF4-FFF2-40B4-BE49-F238E27FC236}">
              <a16:creationId xmlns:a16="http://schemas.microsoft.com/office/drawing/2014/main" id="{ED873947-74F5-4E04-9FEC-1914FA2886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oneCellAnchor>
    <xdr:from>
      <xdr:col>0</xdr:col>
      <xdr:colOff>41909</xdr:colOff>
      <xdr:row>223</xdr:row>
      <xdr:rowOff>112395</xdr:rowOff>
    </xdr:from>
    <xdr:ext cx="5473065" cy="4756785"/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CF398782-4C32-4230-8B9A-465854228D3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oneCellAnchor>
  <xdr:oneCellAnchor>
    <xdr:from>
      <xdr:col>0</xdr:col>
      <xdr:colOff>38100</xdr:colOff>
      <xdr:row>520</xdr:row>
      <xdr:rowOff>1482</xdr:rowOff>
    </xdr:from>
    <xdr:ext cx="5391150" cy="5200650"/>
    <xdr:graphicFrame macro="">
      <xdr:nvGraphicFramePr>
        <xdr:cNvPr id="8" name="Chart 1">
          <a:extLst>
            <a:ext uri="{FF2B5EF4-FFF2-40B4-BE49-F238E27FC236}">
              <a16:creationId xmlns:a16="http://schemas.microsoft.com/office/drawing/2014/main" id="{BA9A6D57-49B4-467B-81E7-3FFA82BAB6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oneCellAnchor>
  <xdr:oneCellAnchor>
    <xdr:from>
      <xdr:col>0</xdr:col>
      <xdr:colOff>41910</xdr:colOff>
      <xdr:row>553</xdr:row>
      <xdr:rowOff>5714</xdr:rowOff>
    </xdr:from>
    <xdr:ext cx="5463540" cy="4490085"/>
    <xdr:graphicFrame macro="">
      <xdr:nvGraphicFramePr>
        <xdr:cNvPr id="9" name="Chart 1">
          <a:extLst>
            <a:ext uri="{FF2B5EF4-FFF2-40B4-BE49-F238E27FC236}">
              <a16:creationId xmlns:a16="http://schemas.microsoft.com/office/drawing/2014/main" id="{46D90914-01A3-4C4C-A907-7BF4656070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oneCellAnchor>
  <xdr:oneCellAnchor>
    <xdr:from>
      <xdr:col>0</xdr:col>
      <xdr:colOff>37677</xdr:colOff>
      <xdr:row>581</xdr:row>
      <xdr:rowOff>141817</xdr:rowOff>
    </xdr:from>
    <xdr:ext cx="5463540" cy="4893945"/>
    <xdr:graphicFrame macro="">
      <xdr:nvGraphicFramePr>
        <xdr:cNvPr id="10" name="Chart 1">
          <a:extLst>
            <a:ext uri="{FF2B5EF4-FFF2-40B4-BE49-F238E27FC236}">
              <a16:creationId xmlns:a16="http://schemas.microsoft.com/office/drawing/2014/main" id="{D0219F85-6CF5-4548-812E-1051F90E57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oneCellAnchor>
  <xdr:oneCellAnchor>
    <xdr:from>
      <xdr:col>0</xdr:col>
      <xdr:colOff>64770</xdr:colOff>
      <xdr:row>368</xdr:row>
      <xdr:rowOff>10476</xdr:rowOff>
    </xdr:from>
    <xdr:ext cx="5448300" cy="5137785"/>
    <xdr:graphicFrame macro="">
      <xdr:nvGraphicFramePr>
        <xdr:cNvPr id="11" name="Chart 1">
          <a:extLst>
            <a:ext uri="{FF2B5EF4-FFF2-40B4-BE49-F238E27FC236}">
              <a16:creationId xmlns:a16="http://schemas.microsoft.com/office/drawing/2014/main" id="{4B027A63-C32B-4496-B1A9-44AC239EEE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oneCellAnchor>
  <xdr:twoCellAnchor editAs="oneCell">
    <xdr:from>
      <xdr:col>0</xdr:col>
      <xdr:colOff>34291</xdr:colOff>
      <xdr:row>337</xdr:row>
      <xdr:rowOff>32382</xdr:rowOff>
    </xdr:from>
    <xdr:to>
      <xdr:col>8</xdr:col>
      <xdr:colOff>182040</xdr:colOff>
      <xdr:row>366</xdr:row>
      <xdr:rowOff>142985</xdr:rowOff>
    </xdr:to>
    <xdr:graphicFrame macro="">
      <xdr:nvGraphicFramePr>
        <xdr:cNvPr id="12" name="Chart 1">
          <a:extLst>
            <a:ext uri="{FF2B5EF4-FFF2-40B4-BE49-F238E27FC236}">
              <a16:creationId xmlns:a16="http://schemas.microsoft.com/office/drawing/2014/main" id="{9813FF43-CB6F-43D0-BF99-4FB1D31414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oneCellAnchor>
    <xdr:from>
      <xdr:col>0</xdr:col>
      <xdr:colOff>28364</xdr:colOff>
      <xdr:row>2</xdr:row>
      <xdr:rowOff>0</xdr:rowOff>
    </xdr:from>
    <xdr:ext cx="5471160" cy="4213860"/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ED4FA772-2010-4339-BBB6-4F71A3D689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oneCellAnchor>
  <xdr:oneCellAnchor>
    <xdr:from>
      <xdr:col>0</xdr:col>
      <xdr:colOff>34290</xdr:colOff>
      <xdr:row>457</xdr:row>
      <xdr:rowOff>120014</xdr:rowOff>
    </xdr:from>
    <xdr:ext cx="5418773" cy="5015865"/>
    <xdr:graphicFrame macro="">
      <xdr:nvGraphicFramePr>
        <xdr:cNvPr id="14" name="Chart 1">
          <a:extLst>
            <a:ext uri="{FF2B5EF4-FFF2-40B4-BE49-F238E27FC236}">
              <a16:creationId xmlns:a16="http://schemas.microsoft.com/office/drawing/2014/main" id="{4C54BA76-0CDB-4138-AE88-7839387EB95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oneCellAnchor>
  <xdr:oneCellAnchor>
    <xdr:from>
      <xdr:col>0</xdr:col>
      <xdr:colOff>38100</xdr:colOff>
      <xdr:row>426</xdr:row>
      <xdr:rowOff>0</xdr:rowOff>
    </xdr:from>
    <xdr:ext cx="5395913" cy="5151120"/>
    <xdr:graphicFrame macro="">
      <xdr:nvGraphicFramePr>
        <xdr:cNvPr id="15" name="Chart 1">
          <a:extLst>
            <a:ext uri="{FF2B5EF4-FFF2-40B4-BE49-F238E27FC236}">
              <a16:creationId xmlns:a16="http://schemas.microsoft.com/office/drawing/2014/main" id="{DC85AA0F-90B2-4B0F-9AA1-E38D596A55A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oneCellAnchor>
  <xdr:oneCellAnchor>
    <xdr:from>
      <xdr:col>0</xdr:col>
      <xdr:colOff>43816</xdr:colOff>
      <xdr:row>613</xdr:row>
      <xdr:rowOff>0</xdr:rowOff>
    </xdr:from>
    <xdr:ext cx="5375910" cy="4210050"/>
    <xdr:graphicFrame macro="">
      <xdr:nvGraphicFramePr>
        <xdr:cNvPr id="16" name="Chart 1">
          <a:extLst>
            <a:ext uri="{FF2B5EF4-FFF2-40B4-BE49-F238E27FC236}">
              <a16:creationId xmlns:a16="http://schemas.microsoft.com/office/drawing/2014/main" id="{3556FA07-B22A-41F6-8ECA-FD38229ECE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oneCellAnchor>
  <xdr:oneCellAnchor>
    <xdr:from>
      <xdr:col>0</xdr:col>
      <xdr:colOff>38523</xdr:colOff>
      <xdr:row>284</xdr:row>
      <xdr:rowOff>144145</xdr:rowOff>
    </xdr:from>
    <xdr:ext cx="5532120" cy="4743450"/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E6DAD05F-DFA4-4499-AEF6-A6170F3BB1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oneCellAnchor>
  <xdr:twoCellAnchor editAs="oneCell">
    <xdr:from>
      <xdr:col>0</xdr:col>
      <xdr:colOff>29422</xdr:colOff>
      <xdr:row>62</xdr:row>
      <xdr:rowOff>20743</xdr:rowOff>
    </xdr:from>
    <xdr:to>
      <xdr:col>8</xdr:col>
      <xdr:colOff>114300</xdr:colOff>
      <xdr:row>94</xdr:row>
      <xdr:rowOff>20002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C6DD5BE2-6BBD-47E2-8A02-981AA1C4DC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 editAs="oneCell">
    <xdr:from>
      <xdr:col>0</xdr:col>
      <xdr:colOff>38100</xdr:colOff>
      <xdr:row>104</xdr:row>
      <xdr:rowOff>11640</xdr:rowOff>
    </xdr:from>
    <xdr:to>
      <xdr:col>8</xdr:col>
      <xdr:colOff>103723</xdr:colOff>
      <xdr:row>137</xdr:row>
      <xdr:rowOff>141823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B20140E7-2070-4F08-BC00-7F4C72D14F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 editAs="oneCell">
    <xdr:from>
      <xdr:col>0</xdr:col>
      <xdr:colOff>38100</xdr:colOff>
      <xdr:row>148</xdr:row>
      <xdr:rowOff>141923</xdr:rowOff>
    </xdr:from>
    <xdr:to>
      <xdr:col>8</xdr:col>
      <xdr:colOff>122761</xdr:colOff>
      <xdr:row>187</xdr:row>
      <xdr:rowOff>304801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AFEE05ED-C175-4B9B-8A48-CDD8EC03F6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 editAs="oneCell">
    <xdr:from>
      <xdr:col>0</xdr:col>
      <xdr:colOff>38100</xdr:colOff>
      <xdr:row>666</xdr:row>
      <xdr:rowOff>0</xdr:rowOff>
    </xdr:from>
    <xdr:to>
      <xdr:col>8</xdr:col>
      <xdr:colOff>142881</xdr:colOff>
      <xdr:row>686</xdr:row>
      <xdr:rowOff>133350</xdr:rowOff>
    </xdr:to>
    <xdr:graphicFrame macro="">
      <xdr:nvGraphicFramePr>
        <xdr:cNvPr id="21" name="Chart 1">
          <a:extLst>
            <a:ext uri="{FF2B5EF4-FFF2-40B4-BE49-F238E27FC236}">
              <a16:creationId xmlns:a16="http://schemas.microsoft.com/office/drawing/2014/main" id="{73B4DDFF-5B77-47DB-A89A-78CF92F4FD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 editAs="oneCell">
    <xdr:from>
      <xdr:col>0</xdr:col>
      <xdr:colOff>41910</xdr:colOff>
      <xdr:row>691</xdr:row>
      <xdr:rowOff>1</xdr:rowOff>
    </xdr:from>
    <xdr:to>
      <xdr:col>8</xdr:col>
      <xdr:colOff>131233</xdr:colOff>
      <xdr:row>714</xdr:row>
      <xdr:rowOff>951</xdr:rowOff>
    </xdr:to>
    <xdr:graphicFrame macro="">
      <xdr:nvGraphicFramePr>
        <xdr:cNvPr id="22" name="Chart 1">
          <a:extLst>
            <a:ext uri="{FF2B5EF4-FFF2-40B4-BE49-F238E27FC236}">
              <a16:creationId xmlns:a16="http://schemas.microsoft.com/office/drawing/2014/main" id="{BD0ECF46-D8A6-4134-B3EA-364B582584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oneCellAnchor>
    <xdr:from>
      <xdr:col>0</xdr:col>
      <xdr:colOff>47729</xdr:colOff>
      <xdr:row>194</xdr:row>
      <xdr:rowOff>112395</xdr:rowOff>
    </xdr:from>
    <xdr:ext cx="5473065" cy="4970145"/>
    <xdr:graphicFrame macro="">
      <xdr:nvGraphicFramePr>
        <xdr:cNvPr id="23" name="Chart 22">
          <a:extLst>
            <a:ext uri="{FF2B5EF4-FFF2-40B4-BE49-F238E27FC236}">
              <a16:creationId xmlns:a16="http://schemas.microsoft.com/office/drawing/2014/main" id="{7CF1B586-0E01-4C15-BBA2-7DDDD6806C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oneCellAnchor>
</xdr:wsDr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0.00591</cdr:x>
      <cdr:y>0.00251</cdr:y>
    </cdr:from>
    <cdr:to>
      <cdr:x>0.99896</cdr:x>
      <cdr:y>0.12069</cdr:y>
    </cdr:to>
    <cdr:sp macro="" textlink="SiartData!$J$75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9680519B-B046-49AE-9795-3ACAF8DC6724}"/>
            </a:ext>
          </a:extLst>
        </cdr:cNvPr>
        <cdr:cNvSpPr txBox="1"/>
      </cdr:nvSpPr>
      <cdr:spPr>
        <a:xfrm xmlns:a="http://schemas.openxmlformats.org/drawingml/2006/main">
          <a:off x="32384" y="9525"/>
          <a:ext cx="5438775" cy="4476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8D702AB7-9D32-40B6-B0F6-0DA66880889F}" type="TxLink">
            <a:rPr lang="en-US" sz="1350" b="1" i="0" u="none" strike="noStrike">
              <a:solidFill>
                <a:sysClr val="windowText" lastClr="000000"/>
              </a:solidFill>
              <a:latin typeface="Arial"/>
              <a:cs typeface="Arial"/>
            </a:rPr>
            <a:pPr/>
            <a:t> </a:t>
          </a:fld>
          <a:endParaRPr lang="en-US" sz="1350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</cdr:x>
      <cdr:y>0.10218</cdr:y>
    </cdr:from>
    <cdr:to>
      <cdr:x>0.25763</cdr:x>
      <cdr:y>0.19835</cdr:y>
    </cdr:to>
    <cdr:sp macro="" textlink="SiartData!$K$109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88DE5D24-082E-47BB-B7DD-19B7128DE85C}"/>
            </a:ext>
          </a:extLst>
        </cdr:cNvPr>
        <cdr:cNvSpPr txBox="1"/>
      </cdr:nvSpPr>
      <cdr:spPr>
        <a:xfrm xmlns:a="http://schemas.openxmlformats.org/drawingml/2006/main">
          <a:off x="0" y="565463"/>
          <a:ext cx="1388922" cy="5322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l"/>
          <a:fld id="{10E6D942-A809-4217-9B2D-3841E0021F5B}" type="TxLink">
            <a:rPr lang="en-US" sz="1000" b="1" i="0" u="none" strike="noStrike">
              <a:solidFill>
                <a:srgbClr val="000000"/>
              </a:solidFill>
              <a:latin typeface="Arial"/>
              <a:cs typeface="Arial"/>
            </a:rPr>
            <a:pPr algn="l"/>
            <a:t>Treth yn ddyledus 
(£ miliwn)</a:t>
          </a:fld>
          <a:endParaRPr lang="en-US" sz="1100" b="1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0.80802</cdr:y>
    </cdr:from>
    <cdr:to>
      <cdr:x>0.99652</cdr:x>
      <cdr:y>0.89545</cdr:y>
    </cdr:to>
    <cdr:sp macro="" textlink="SiartData!$J$110">
      <cdr:nvSpPr>
        <cdr:cNvPr id="4" name="TextBox 3">
          <a:extLst xmlns:a="http://schemas.openxmlformats.org/drawingml/2006/main">
            <a:ext uri="{FF2B5EF4-FFF2-40B4-BE49-F238E27FC236}">
              <a16:creationId xmlns:a16="http://schemas.microsoft.com/office/drawing/2014/main" id="{6D63D157-BADC-491F-B8D3-08265CB7BA48}"/>
            </a:ext>
          </a:extLst>
        </cdr:cNvPr>
        <cdr:cNvSpPr txBox="1"/>
      </cdr:nvSpPr>
      <cdr:spPr>
        <a:xfrm xmlns:a="http://schemas.openxmlformats.org/drawingml/2006/main">
          <a:off x="0" y="3986740"/>
          <a:ext cx="5296454" cy="431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AD9242A7-49C7-48D0-80EC-2A016E7736A0}" type="TxLink">
            <a:rPr lang="en-US" sz="10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 </a:t>
          </a:fld>
          <a:endParaRPr lang="en-US" sz="1100"/>
        </a:p>
      </cdr:txBody>
    </cdr:sp>
  </cdr:relSizeAnchor>
  <cdr:relSizeAnchor xmlns:cdr="http://schemas.openxmlformats.org/drawingml/2006/chartDrawing">
    <cdr:from>
      <cdr:x>0.39164</cdr:x>
      <cdr:y>0.69992</cdr:y>
    </cdr:from>
    <cdr:to>
      <cdr:x>0.79687</cdr:x>
      <cdr:y>0.75004</cdr:y>
    </cdr:to>
    <cdr:sp macro="" textlink="SiartData!$K$108">
      <cdr:nvSpPr>
        <cdr:cNvPr id="5" name="TextBox 4">
          <a:extLst xmlns:a="http://schemas.openxmlformats.org/drawingml/2006/main">
            <a:ext uri="{FF2B5EF4-FFF2-40B4-BE49-F238E27FC236}">
              <a16:creationId xmlns:a16="http://schemas.microsoft.com/office/drawing/2014/main" id="{44C62B7C-03D0-425F-AD69-BA4307822270}"/>
            </a:ext>
          </a:extLst>
        </cdr:cNvPr>
        <cdr:cNvSpPr txBox="1"/>
      </cdr:nvSpPr>
      <cdr:spPr>
        <a:xfrm xmlns:a="http://schemas.openxmlformats.org/drawingml/2006/main">
          <a:off x="2111365" y="3873385"/>
          <a:ext cx="2184656" cy="2773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38C55670-8C11-4BD9-8CD8-A35125BD79DC}" type="TxLink">
            <a:rPr lang="en-US" sz="1000" b="1" i="0" u="none" strike="noStrike">
              <a:solidFill>
                <a:srgbClr val="000000"/>
              </a:solidFill>
              <a:latin typeface="Arial"/>
              <a:cs typeface="Arial"/>
            </a:rPr>
            <a:pPr/>
            <a:t>Math o drafodiad</a:t>
          </a:fld>
          <a:endParaRPr lang="en-US" sz="1100" b="1">
            <a:solidFill>
              <a:srgbClr val="FF0000"/>
            </a:solidFill>
          </a:endParaRPr>
        </a:p>
      </cdr:txBody>
    </cdr:sp>
  </cdr:relSizeAnchor>
  <cdr:relSizeAnchor xmlns:cdr="http://schemas.openxmlformats.org/drawingml/2006/chartDrawing">
    <cdr:from>
      <cdr:x>0</cdr:x>
      <cdr:y>0.94816</cdr:y>
    </cdr:from>
    <cdr:to>
      <cdr:x>0.9882</cdr:x>
      <cdr:y>0.98768</cdr:y>
    </cdr:to>
    <cdr:sp macro="" textlink="SiartData!$J$112">
      <cdr:nvSpPr>
        <cdr:cNvPr id="7" name="TextBox 6">
          <a:extLst xmlns:a="http://schemas.openxmlformats.org/drawingml/2006/main">
            <a:ext uri="{FF2B5EF4-FFF2-40B4-BE49-F238E27FC236}">
              <a16:creationId xmlns:a16="http://schemas.microsoft.com/office/drawing/2014/main" id="{D47C3588-690E-4B7F-99D9-540CD8AD6F68}"/>
            </a:ext>
          </a:extLst>
        </cdr:cNvPr>
        <cdr:cNvSpPr txBox="1"/>
      </cdr:nvSpPr>
      <cdr:spPr>
        <a:xfrm xmlns:a="http://schemas.openxmlformats.org/drawingml/2006/main">
          <a:off x="0" y="4398209"/>
          <a:ext cx="5252233" cy="1833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97571229-7144-4192-A783-D295E079D584}" type="TxLink">
            <a:rPr lang="en-US" sz="1000" b="0" i="0" u="none" strike="noStrike">
              <a:solidFill>
                <a:sysClr val="windowText" lastClr="000000"/>
              </a:solidFill>
              <a:latin typeface="Arial"/>
              <a:cs typeface="Arial"/>
            </a:rPr>
            <a:pPr/>
            <a:t> </a:t>
          </a:fld>
          <a:endParaRPr lang="en-US" sz="1100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0.47849</cdr:x>
      <cdr:y>0.12241</cdr:y>
    </cdr:from>
    <cdr:to>
      <cdr:x>0.58781</cdr:x>
      <cdr:y>0.16805</cdr:y>
    </cdr:to>
    <cdr:sp macro="" textlink="">
      <cdr:nvSpPr>
        <cdr:cNvPr id="9" name="TextBox 8">
          <a:extLst xmlns:a="http://schemas.openxmlformats.org/drawingml/2006/main">
            <a:ext uri="{FF2B5EF4-FFF2-40B4-BE49-F238E27FC236}">
              <a16:creationId xmlns:a16="http://schemas.microsoft.com/office/drawing/2014/main" id="{5E9E22D3-A385-47DA-9631-4AC7A2BDE6EB}"/>
            </a:ext>
          </a:extLst>
        </cdr:cNvPr>
        <cdr:cNvSpPr txBox="1"/>
      </cdr:nvSpPr>
      <cdr:spPr>
        <a:xfrm xmlns:a="http://schemas.openxmlformats.org/drawingml/2006/main">
          <a:off x="2543174" y="561974"/>
          <a:ext cx="581025" cy="209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0.53047</cdr:x>
      <cdr:y>0.12241</cdr:y>
    </cdr:from>
    <cdr:to>
      <cdr:x>0.6129</cdr:x>
      <cdr:y>0.17012</cdr:y>
    </cdr:to>
    <cdr:sp macro="" textlink="">
      <cdr:nvSpPr>
        <cdr:cNvPr id="10" name="TextBox 9">
          <a:extLst xmlns:a="http://schemas.openxmlformats.org/drawingml/2006/main">
            <a:ext uri="{FF2B5EF4-FFF2-40B4-BE49-F238E27FC236}">
              <a16:creationId xmlns:a16="http://schemas.microsoft.com/office/drawing/2014/main" id="{1E124D33-6231-45F3-A88D-A2B612ABDB0D}"/>
            </a:ext>
          </a:extLst>
        </cdr:cNvPr>
        <cdr:cNvSpPr txBox="1"/>
      </cdr:nvSpPr>
      <cdr:spPr>
        <a:xfrm xmlns:a="http://schemas.openxmlformats.org/drawingml/2006/main">
          <a:off x="2819399" y="561974"/>
          <a:ext cx="438150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0.53211</cdr:x>
      <cdr:y>0.10404</cdr:y>
    </cdr:from>
    <cdr:to>
      <cdr:x>0.96581</cdr:x>
      <cdr:y>0.20451</cdr:y>
    </cdr:to>
    <cdr:sp macro="" textlink="SiartData!$K$100">
      <cdr:nvSpPr>
        <cdr:cNvPr id="8" name="TextBox 7">
          <a:extLst xmlns:a="http://schemas.openxmlformats.org/drawingml/2006/main">
            <a:ext uri="{FF2B5EF4-FFF2-40B4-BE49-F238E27FC236}">
              <a16:creationId xmlns:a16="http://schemas.microsoft.com/office/drawing/2014/main" id="{DFEA3A82-7C2B-418A-A998-5BB3AA41BB59}"/>
            </a:ext>
          </a:extLst>
        </cdr:cNvPr>
        <cdr:cNvSpPr txBox="1"/>
      </cdr:nvSpPr>
      <cdr:spPr>
        <a:xfrm xmlns:a="http://schemas.openxmlformats.org/drawingml/2006/main">
          <a:off x="3081049" y="574774"/>
          <a:ext cx="2511201" cy="5550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E15AB367-A789-4444-8D0E-8BF596738EA5}" type="TxLink">
            <a:rPr lang="en-US" sz="10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 </a:t>
          </a:fld>
          <a:endParaRPr lang="en-US" sz="1100"/>
        </a:p>
      </cdr:txBody>
    </cdr:sp>
  </cdr:relSizeAnchor>
  <cdr:relSizeAnchor xmlns:cdr="http://schemas.openxmlformats.org/drawingml/2006/chartDrawing">
    <cdr:from>
      <cdr:x>0</cdr:x>
      <cdr:y>0.87061</cdr:y>
    </cdr:from>
    <cdr:to>
      <cdr:x>0.99652</cdr:x>
      <cdr:y>0.9884</cdr:y>
    </cdr:to>
    <cdr:sp macro="" textlink="SiartData!#REF!">
      <cdr:nvSpPr>
        <cdr:cNvPr id="14" name="TextBox 1">
          <a:extLst xmlns:a="http://schemas.openxmlformats.org/drawingml/2006/main">
            <a:ext uri="{FF2B5EF4-FFF2-40B4-BE49-F238E27FC236}">
              <a16:creationId xmlns:a16="http://schemas.microsoft.com/office/drawing/2014/main" id="{AF7F2327-E922-43E6-93E8-B8654776757A}"/>
            </a:ext>
          </a:extLst>
        </cdr:cNvPr>
        <cdr:cNvSpPr txBox="1"/>
      </cdr:nvSpPr>
      <cdr:spPr>
        <a:xfrm xmlns:a="http://schemas.openxmlformats.org/drawingml/2006/main">
          <a:off x="0" y="4718475"/>
          <a:ext cx="5296454" cy="638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9B510485-D9CC-4F86-A771-973180BC4BCB}" type="TxLink">
            <a:rPr lang="en-US" sz="10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 </a:t>
          </a:fld>
          <a:endParaRPr lang="en-US" sz="1100"/>
        </a:p>
      </cdr:txBody>
    </cdr:sp>
  </cdr:relSizeAnchor>
  <cdr:relSizeAnchor xmlns:cdr="http://schemas.openxmlformats.org/drawingml/2006/chartDrawing">
    <cdr:from>
      <cdr:x>0</cdr:x>
      <cdr:y>0.87516</cdr:y>
    </cdr:from>
    <cdr:to>
      <cdr:x>0.99652</cdr:x>
      <cdr:y>0.96259</cdr:y>
    </cdr:to>
    <cdr:sp macro="" textlink="SiartData!$J$111">
      <cdr:nvSpPr>
        <cdr:cNvPr id="15" name="TextBox 1">
          <a:extLst xmlns:a="http://schemas.openxmlformats.org/drawingml/2006/main">
            <a:ext uri="{FF2B5EF4-FFF2-40B4-BE49-F238E27FC236}">
              <a16:creationId xmlns:a16="http://schemas.microsoft.com/office/drawing/2014/main" id="{2682643C-A163-4BAE-8E29-7871F5F57210}"/>
            </a:ext>
          </a:extLst>
        </cdr:cNvPr>
        <cdr:cNvSpPr txBox="1"/>
      </cdr:nvSpPr>
      <cdr:spPr>
        <a:xfrm xmlns:a="http://schemas.openxmlformats.org/drawingml/2006/main">
          <a:off x="0" y="4318000"/>
          <a:ext cx="5296454" cy="431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A001FEA4-2148-471C-A886-8468C9F2729D}" type="TxLink">
            <a:rPr lang="en-US" sz="10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 </a:t>
          </a:fld>
          <a:endParaRPr lang="en-US" sz="1100"/>
        </a:p>
      </cdr:txBody>
    </cdr:sp>
  </cdr:relSizeAnchor>
  <cdr:relSizeAnchor xmlns:cdr="http://schemas.openxmlformats.org/drawingml/2006/chartDrawing">
    <cdr:from>
      <cdr:x>0.00175</cdr:x>
      <cdr:y>0.00204</cdr:y>
    </cdr:from>
    <cdr:to>
      <cdr:x>1</cdr:x>
      <cdr:y>0.12016</cdr:y>
    </cdr:to>
    <cdr:sp macro="" textlink="SiartData!$J$105">
      <cdr:nvSpPr>
        <cdr:cNvPr id="13" name="TextBox 12">
          <a:extLst xmlns:a="http://schemas.openxmlformats.org/drawingml/2006/main">
            <a:ext uri="{FF2B5EF4-FFF2-40B4-BE49-F238E27FC236}">
              <a16:creationId xmlns:a16="http://schemas.microsoft.com/office/drawing/2014/main" id="{050B4DDA-FD5E-4B72-9364-0F4CC6DDD2DA}"/>
            </a:ext>
          </a:extLst>
        </cdr:cNvPr>
        <cdr:cNvSpPr txBox="1"/>
      </cdr:nvSpPr>
      <cdr:spPr>
        <a:xfrm xmlns:a="http://schemas.openxmlformats.org/drawingml/2006/main">
          <a:off x="9526" y="9524"/>
          <a:ext cx="5429250" cy="552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391935ED-E7DC-4F57-9ACA-40FD09223758}" type="TxLink">
            <a:rPr lang="en-US" sz="1350" b="1" i="0" u="none" strike="noStrike">
              <a:solidFill>
                <a:srgbClr val="000000"/>
              </a:solidFill>
              <a:latin typeface="Arial"/>
              <a:cs typeface="Arial"/>
            </a:rPr>
            <a:pPr/>
            <a:t>Ffigur 2.3  Treth yn ddyledus ar drafodiadau, yn ôl math o drafodiad a chwarter y daeth y trafodiad i rym ¹ </a:t>
          </a:fld>
          <a:endParaRPr lang="en-US" sz="1350"/>
        </a:p>
      </cdr:txBody>
    </cdr:sp>
  </cdr:relSizeAnchor>
  <cdr:relSizeAnchor xmlns:cdr="http://schemas.openxmlformats.org/drawingml/2006/chartDrawing">
    <cdr:from>
      <cdr:x>0.43479</cdr:x>
      <cdr:y>0.11401</cdr:y>
    </cdr:from>
    <cdr:to>
      <cdr:x>0.5035</cdr:x>
      <cdr:y>0.15919</cdr:y>
    </cdr:to>
    <cdr:sp macro="" textlink="">
      <cdr:nvSpPr>
        <cdr:cNvPr id="11" name="TextBox 10">
          <a:extLst xmlns:a="http://schemas.openxmlformats.org/drawingml/2006/main">
            <a:ext uri="{FF2B5EF4-FFF2-40B4-BE49-F238E27FC236}">
              <a16:creationId xmlns:a16="http://schemas.microsoft.com/office/drawing/2014/main" id="{353C3744-B746-4D95-8C9E-80B6C935DF40}"/>
            </a:ext>
          </a:extLst>
        </cdr:cNvPr>
        <cdr:cNvSpPr txBox="1"/>
      </cdr:nvSpPr>
      <cdr:spPr>
        <a:xfrm xmlns:a="http://schemas.openxmlformats.org/drawingml/2006/main">
          <a:off x="2343999" y="630960"/>
          <a:ext cx="370428" cy="250023"/>
        </a:xfrm>
        <a:prstGeom xmlns:a="http://schemas.openxmlformats.org/drawingml/2006/main" prst="rect">
          <a:avLst/>
        </a:prstGeom>
        <a:pattFill xmlns:a="http://schemas.openxmlformats.org/drawingml/2006/main" prst="lgCheck">
          <a:fgClr>
            <a:srgbClr val="FFFFFF"/>
          </a:fgClr>
          <a:bgClr>
            <a:srgbClr val="4D4D4D"/>
          </a:bgClr>
        </a:pattFill>
        <a:ln xmlns:a="http://schemas.openxmlformats.org/drawingml/2006/main" w="3175">
          <a:solidFill>
            <a:srgbClr val="000000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0.50846</cdr:x>
      <cdr:y>0.10111</cdr:y>
    </cdr:from>
    <cdr:to>
      <cdr:x>0.97606</cdr:x>
      <cdr:y>0.20752</cdr:y>
    </cdr:to>
    <cdr:sp macro="" textlink="SiartData!$K$112">
      <cdr:nvSpPr>
        <cdr:cNvPr id="16" name="TextBox 15">
          <a:extLst xmlns:a="http://schemas.openxmlformats.org/drawingml/2006/main">
            <a:ext uri="{FF2B5EF4-FFF2-40B4-BE49-F238E27FC236}">
              <a16:creationId xmlns:a16="http://schemas.microsoft.com/office/drawing/2014/main" id="{3D5DE6F5-453C-4A27-BDF0-386C799BAE73}"/>
            </a:ext>
          </a:extLst>
        </cdr:cNvPr>
        <cdr:cNvSpPr txBox="1"/>
      </cdr:nvSpPr>
      <cdr:spPr>
        <a:xfrm xmlns:a="http://schemas.openxmlformats.org/drawingml/2006/main">
          <a:off x="2741200" y="559529"/>
          <a:ext cx="2520867" cy="5888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003A65DB-5812-418F-AD87-C806B642FEBE}" type="TxLink">
            <a:rPr lang="en-US" sz="10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o'r rhain: refeniw ychwanegol o’r gyfradd uwch ² (r) </a:t>
          </a:fld>
          <a:endParaRPr lang="en-US" sz="1100"/>
        </a:p>
      </cdr:txBody>
    </cdr:sp>
  </cdr:relSizeAnchor>
  <cdr:relSizeAnchor xmlns:cdr="http://schemas.openxmlformats.org/drawingml/2006/chartDrawing">
    <cdr:from>
      <cdr:x>0</cdr:x>
      <cdr:y>0.72789</cdr:y>
    </cdr:from>
    <cdr:to>
      <cdr:x>0.9993</cdr:x>
      <cdr:y>0.80548</cdr:y>
    </cdr:to>
    <cdr:sp macro="" textlink="SiartData!$J$143">
      <cdr:nvSpPr>
        <cdr:cNvPr id="6" name="TextBox 5">
          <a:extLst xmlns:a="http://schemas.openxmlformats.org/drawingml/2006/main">
            <a:ext uri="{FF2B5EF4-FFF2-40B4-BE49-F238E27FC236}">
              <a16:creationId xmlns:a16="http://schemas.microsoft.com/office/drawing/2014/main" id="{6179B43B-F934-4CFE-957C-D217DD4AA1F4}"/>
            </a:ext>
          </a:extLst>
        </cdr:cNvPr>
        <cdr:cNvSpPr txBox="1"/>
      </cdr:nvSpPr>
      <cdr:spPr>
        <a:xfrm xmlns:a="http://schemas.openxmlformats.org/drawingml/2006/main">
          <a:off x="0" y="4028140"/>
          <a:ext cx="5387376" cy="4293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DF5249B2-CC7E-41C8-8072-CE00B044A262}" type="TxLink">
            <a:rPr lang="en-US" sz="10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¹ Sylwch fod y siart hon yn gwahardd unrhyw dreth yn ddyledus o'r trafodiadau ychwanegol a ddangosir yn Ffigur 1.2.</a:t>
          </a:fld>
          <a:endParaRPr lang="en-US" sz="1100"/>
        </a:p>
      </cdr:txBody>
    </cdr:sp>
  </cdr:relSizeAnchor>
  <cdr:relSizeAnchor xmlns:cdr="http://schemas.openxmlformats.org/drawingml/2006/chartDrawing">
    <cdr:from>
      <cdr:x>0</cdr:x>
      <cdr:y>0.92211</cdr:y>
    </cdr:from>
    <cdr:to>
      <cdr:x>0.9951</cdr:x>
      <cdr:y>0.96921</cdr:y>
    </cdr:to>
    <cdr:sp macro="" textlink="SiartData!$J$146">
      <cdr:nvSpPr>
        <cdr:cNvPr id="17" name="TextBox 16">
          <a:extLst xmlns:a="http://schemas.openxmlformats.org/drawingml/2006/main">
            <a:ext uri="{FF2B5EF4-FFF2-40B4-BE49-F238E27FC236}">
              <a16:creationId xmlns:a16="http://schemas.microsoft.com/office/drawing/2014/main" id="{6030AC2A-510F-404C-8498-6C7144EC22BF}"/>
            </a:ext>
          </a:extLst>
        </cdr:cNvPr>
        <cdr:cNvSpPr txBox="1"/>
      </cdr:nvSpPr>
      <cdr:spPr>
        <a:xfrm xmlns:a="http://schemas.openxmlformats.org/drawingml/2006/main">
          <a:off x="0" y="5102961"/>
          <a:ext cx="5364733" cy="26065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B4C8099C-DABB-43CC-A190-D4F4E2F85F58}" type="TxLink">
            <a:rPr lang="en-US" sz="10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(p) Mae'r gwerth yn un dros dro a chaiff ei adolygu mewn cyhoeddiad yn y dyfodol.</a:t>
          </a:fld>
          <a:endParaRPr lang="en-US" sz="1100"/>
        </a:p>
      </cdr:txBody>
    </cdr:sp>
  </cdr:relSizeAnchor>
  <cdr:relSizeAnchor xmlns:cdr="http://schemas.openxmlformats.org/drawingml/2006/chartDrawing">
    <cdr:from>
      <cdr:x>0.0007</cdr:x>
      <cdr:y>0.96121</cdr:y>
    </cdr:from>
    <cdr:to>
      <cdr:x>1</cdr:x>
      <cdr:y>1</cdr:y>
    </cdr:to>
    <cdr:sp macro="" textlink="SiartData!$J$147">
      <cdr:nvSpPr>
        <cdr:cNvPr id="18" name="TextBox 17">
          <a:extLst xmlns:a="http://schemas.openxmlformats.org/drawingml/2006/main">
            <a:ext uri="{FF2B5EF4-FFF2-40B4-BE49-F238E27FC236}">
              <a16:creationId xmlns:a16="http://schemas.microsoft.com/office/drawing/2014/main" id="{BB09A9CE-0372-49FE-BFE8-666363CBA115}"/>
            </a:ext>
          </a:extLst>
        </cdr:cNvPr>
        <cdr:cNvSpPr txBox="1"/>
      </cdr:nvSpPr>
      <cdr:spPr>
        <a:xfrm xmlns:a="http://schemas.openxmlformats.org/drawingml/2006/main">
          <a:off x="15241" y="5297805"/>
          <a:ext cx="5440680" cy="2133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090A70B5-134F-4017-B4D4-5277272BE318}" type="TxLink">
            <a:rPr lang="en-US" sz="10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(r) Mae’r gwerth wedi’i ddiwygio yn y cyhoeddiad hwn.</a:t>
          </a:fld>
          <a:endParaRPr lang="en-US" sz="1100"/>
        </a:p>
      </cdr:txBody>
    </cdr:sp>
  </cdr:relSizeAnchor>
  <cdr:relSizeAnchor xmlns:cdr="http://schemas.openxmlformats.org/drawingml/2006/chartDrawing">
    <cdr:from>
      <cdr:x>0.0007</cdr:x>
      <cdr:y>0.86052</cdr:y>
    </cdr:from>
    <cdr:to>
      <cdr:x>1</cdr:x>
      <cdr:y>0.93811</cdr:y>
    </cdr:to>
    <cdr:sp macro="" textlink="SiartData!$J$145">
      <cdr:nvSpPr>
        <cdr:cNvPr id="19" name="TextBox 1">
          <a:extLst xmlns:a="http://schemas.openxmlformats.org/drawingml/2006/main">
            <a:ext uri="{FF2B5EF4-FFF2-40B4-BE49-F238E27FC236}">
              <a16:creationId xmlns:a16="http://schemas.microsoft.com/office/drawing/2014/main" id="{16C21458-2AAF-428E-A5E1-881E743786A9}"/>
            </a:ext>
          </a:extLst>
        </cdr:cNvPr>
        <cdr:cNvSpPr txBox="1"/>
      </cdr:nvSpPr>
      <cdr:spPr>
        <a:xfrm xmlns:a="http://schemas.openxmlformats.org/drawingml/2006/main">
          <a:off x="3774" y="4762121"/>
          <a:ext cx="5387376" cy="4293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75A53BDE-A2CB-4278-B715-3D1C998F761B}" type="TxLink">
            <a:rPr lang="en-US" sz="10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³ Mae’r categori ‘eiddo amhreswyl’ yn cynnwys eiddo nad ydynt yn gyfan gwbl breswyl (sef, y rheini sy’n cynnwys elfennau preswyl a masnachol). </a:t>
          </a:fld>
          <a:endParaRPr lang="en-US" sz="1100"/>
        </a:p>
      </cdr:txBody>
    </cdr:sp>
  </cdr:relSizeAnchor>
  <cdr:relSizeAnchor xmlns:cdr="http://schemas.openxmlformats.org/drawingml/2006/chartDrawing">
    <cdr:from>
      <cdr:x>0</cdr:x>
      <cdr:y>0.79312</cdr:y>
    </cdr:from>
    <cdr:to>
      <cdr:x>0.9993</cdr:x>
      <cdr:y>0.87071</cdr:y>
    </cdr:to>
    <cdr:sp macro="" textlink="SiartData!$J$144">
      <cdr:nvSpPr>
        <cdr:cNvPr id="20" name="TextBox 1">
          <a:extLst xmlns:a="http://schemas.openxmlformats.org/drawingml/2006/main">
            <a:ext uri="{FF2B5EF4-FFF2-40B4-BE49-F238E27FC236}">
              <a16:creationId xmlns:a16="http://schemas.microsoft.com/office/drawing/2014/main" id="{04680B7E-097B-467D-A26D-C3FBAC16FCC8}"/>
            </a:ext>
          </a:extLst>
        </cdr:cNvPr>
        <cdr:cNvSpPr txBox="1"/>
      </cdr:nvSpPr>
      <cdr:spPr>
        <a:xfrm xmlns:a="http://schemas.openxmlformats.org/drawingml/2006/main">
          <a:off x="0" y="4389144"/>
          <a:ext cx="5387376" cy="4293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C59AD8E1-551C-4096-8532-66C7942FC3CD}" type="TxLink">
            <a:rPr lang="en-US" sz="10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² Nodwch mai dim ond refeniw ychwanegol o drafodiadau cyfradd uwch sydd yn yr eitem hon. Nid yw'r cynnwys elfen prif gyfradd trafodiadau cyfradd uwch. </a:t>
          </a:fld>
          <a:endParaRPr lang="en-US" sz="1100"/>
        </a:p>
      </cdr:txBody>
    </cdr:sp>
  </cdr:relSizeAnchor>
</c:userShapes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0.99305</cdr:x>
      <cdr:y>0.11005</cdr:y>
    </cdr:to>
    <cdr:sp macro="" textlink="SiartData!$J$150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9680519B-B046-49AE-9795-3ACAF8DC6724}"/>
            </a:ext>
          </a:extLst>
        </cdr:cNvPr>
        <cdr:cNvSpPr txBox="1"/>
      </cdr:nvSpPr>
      <cdr:spPr>
        <a:xfrm xmlns:a="http://schemas.openxmlformats.org/drawingml/2006/main">
          <a:off x="0" y="0"/>
          <a:ext cx="5334764" cy="734377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E473B3EA-BDF2-4C80-8058-8E249A5CD219}" type="TxLink">
            <a:rPr lang="en-US" sz="1350" b="1" i="0" u="none" strike="noStrike">
              <a:solidFill>
                <a:srgbClr val="000000"/>
              </a:solidFill>
              <a:latin typeface="Arial"/>
              <a:cs typeface="Arial"/>
            </a:rPr>
            <a:pPr/>
            <a:t>Ffigur 2.4  Gwerth a briodolir i eiddo sy’n agored i Dreth Trafodiadau Tir, yn ôl math o drafodiad a chwarter y daeth y trafodiad i rym ¹ </a:t>
          </a:fld>
          <a:endParaRPr lang="en-US" sz="1350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</cdr:x>
      <cdr:y>0.10113</cdr:y>
    </cdr:from>
    <cdr:to>
      <cdr:x>0.26299</cdr:x>
      <cdr:y>0.18647</cdr:y>
    </cdr:to>
    <cdr:sp macro="" textlink="SiartData!$K$130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88DE5D24-082E-47BB-B7DD-19B7128DE85C}"/>
            </a:ext>
          </a:extLst>
        </cdr:cNvPr>
        <cdr:cNvSpPr txBox="1"/>
      </cdr:nvSpPr>
      <cdr:spPr>
        <a:xfrm xmlns:a="http://schemas.openxmlformats.org/drawingml/2006/main">
          <a:off x="0" y="603017"/>
          <a:ext cx="1400284" cy="5088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l"/>
          <a:fld id="{42940CFF-BF0A-436C-B17C-31C7D67A4722}" type="TxLink">
            <a:rPr lang="en-US" sz="1000" b="1" i="0" u="none" strike="noStrike">
              <a:solidFill>
                <a:sysClr val="windowText" lastClr="000000"/>
              </a:solidFill>
              <a:latin typeface="Arial"/>
              <a:cs typeface="Arial"/>
            </a:rPr>
            <a:pPr algn="l"/>
            <a:t> </a:t>
          </a:fld>
          <a:endParaRPr lang="en-US" sz="1100" b="1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0.6911</cdr:y>
    </cdr:from>
    <cdr:to>
      <cdr:x>0.99724</cdr:x>
      <cdr:y>0.77157</cdr:y>
    </cdr:to>
    <cdr:sp macro="" textlink="SiartData!$J$157">
      <cdr:nvSpPr>
        <cdr:cNvPr id="4" name="TextBox 3">
          <a:extLst xmlns:a="http://schemas.openxmlformats.org/drawingml/2006/main">
            <a:ext uri="{FF2B5EF4-FFF2-40B4-BE49-F238E27FC236}">
              <a16:creationId xmlns:a16="http://schemas.microsoft.com/office/drawing/2014/main" id="{6D63D157-BADC-491F-B8D3-08265CB7BA48}"/>
            </a:ext>
          </a:extLst>
        </cdr:cNvPr>
        <cdr:cNvSpPr txBox="1"/>
      </cdr:nvSpPr>
      <cdr:spPr>
        <a:xfrm xmlns:a="http://schemas.openxmlformats.org/drawingml/2006/main">
          <a:off x="0" y="4120771"/>
          <a:ext cx="5309780" cy="4798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47B3E0B3-A178-4814-AB0D-20CD57C875CF}" type="TxLink">
            <a:rPr lang="en-US" sz="10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 </a:t>
          </a:fld>
          <a:endParaRPr lang="en-US" sz="1100"/>
        </a:p>
      </cdr:txBody>
    </cdr:sp>
  </cdr:relSizeAnchor>
  <cdr:relSizeAnchor xmlns:cdr="http://schemas.openxmlformats.org/drawingml/2006/chartDrawing">
    <cdr:from>
      <cdr:x>0</cdr:x>
      <cdr:y>0.63356</cdr:y>
    </cdr:from>
    <cdr:to>
      <cdr:x>0.99305</cdr:x>
      <cdr:y>0.69993</cdr:y>
    </cdr:to>
    <cdr:sp macro="" textlink="SiartData!$J$156">
      <cdr:nvSpPr>
        <cdr:cNvPr id="5" name="TextBox 4">
          <a:extLst xmlns:a="http://schemas.openxmlformats.org/drawingml/2006/main">
            <a:ext uri="{FF2B5EF4-FFF2-40B4-BE49-F238E27FC236}">
              <a16:creationId xmlns:a16="http://schemas.microsoft.com/office/drawing/2014/main" id="{44C62B7C-03D0-425F-AD69-BA4307822270}"/>
            </a:ext>
          </a:extLst>
        </cdr:cNvPr>
        <cdr:cNvSpPr txBox="1"/>
      </cdr:nvSpPr>
      <cdr:spPr>
        <a:xfrm xmlns:a="http://schemas.openxmlformats.org/drawingml/2006/main">
          <a:off x="0" y="3777684"/>
          <a:ext cx="5287470" cy="3957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7CFD845D-4CC0-44F3-A64A-06D6063D99EC}" type="TxLink">
            <a:rPr lang="en-US" sz="10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 </a:t>
          </a:fld>
          <a:endParaRPr lang="en-US" sz="1100"/>
        </a:p>
      </cdr:txBody>
    </cdr:sp>
  </cdr:relSizeAnchor>
  <cdr:relSizeAnchor xmlns:cdr="http://schemas.openxmlformats.org/drawingml/2006/chartDrawing">
    <cdr:from>
      <cdr:x>0</cdr:x>
      <cdr:y>0.74423</cdr:y>
    </cdr:from>
    <cdr:to>
      <cdr:x>0.99285</cdr:x>
      <cdr:y>0.84026</cdr:y>
    </cdr:to>
    <cdr:sp macro="" textlink="SiartData!$J$158">
      <cdr:nvSpPr>
        <cdr:cNvPr id="7" name="TextBox 6">
          <a:extLst xmlns:a="http://schemas.openxmlformats.org/drawingml/2006/main">
            <a:ext uri="{FF2B5EF4-FFF2-40B4-BE49-F238E27FC236}">
              <a16:creationId xmlns:a16="http://schemas.microsoft.com/office/drawing/2014/main" id="{84016809-D28D-4808-B9FC-5306153A3B16}"/>
            </a:ext>
          </a:extLst>
        </cdr:cNvPr>
        <cdr:cNvSpPr txBox="1"/>
      </cdr:nvSpPr>
      <cdr:spPr>
        <a:xfrm xmlns:a="http://schemas.openxmlformats.org/drawingml/2006/main">
          <a:off x="0" y="4437560"/>
          <a:ext cx="5286405" cy="5725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A0EC864C-CC96-4BC7-AFAB-FF3FCEEF3C1A}" type="TxLink">
            <a:rPr lang="en-US" sz="10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 </a:t>
          </a:fld>
          <a:endParaRPr lang="en-US" sz="1100"/>
        </a:p>
      </cdr:txBody>
    </cdr:sp>
  </cdr:relSizeAnchor>
  <cdr:relSizeAnchor xmlns:cdr="http://schemas.openxmlformats.org/drawingml/2006/chartDrawing">
    <cdr:from>
      <cdr:x>0</cdr:x>
      <cdr:y>0.89974</cdr:y>
    </cdr:from>
    <cdr:to>
      <cdr:x>0.99643</cdr:x>
      <cdr:y>0.97284</cdr:y>
    </cdr:to>
    <cdr:sp macro="" textlink="SiartData!$J$160">
      <cdr:nvSpPr>
        <cdr:cNvPr id="9" name="TextBox 8">
          <a:extLst xmlns:a="http://schemas.openxmlformats.org/drawingml/2006/main">
            <a:ext uri="{FF2B5EF4-FFF2-40B4-BE49-F238E27FC236}">
              <a16:creationId xmlns:a16="http://schemas.microsoft.com/office/drawing/2014/main" id="{B8A6CDFF-2B04-4CBB-B893-BF96693FAD6C}"/>
            </a:ext>
          </a:extLst>
        </cdr:cNvPr>
        <cdr:cNvSpPr txBox="1"/>
      </cdr:nvSpPr>
      <cdr:spPr>
        <a:xfrm xmlns:a="http://schemas.openxmlformats.org/drawingml/2006/main">
          <a:off x="0" y="5364827"/>
          <a:ext cx="5305467" cy="4358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A569804D-AD64-4DDA-BEA6-2FB7F98D5D0F}" type="TxLink">
            <a:rPr lang="en-US" sz="1000" b="0" i="0" u="none" strike="noStrike">
              <a:solidFill>
                <a:sysClr val="windowText" lastClr="000000"/>
              </a:solidFill>
              <a:latin typeface="Arial"/>
              <a:cs typeface="Arial"/>
            </a:rPr>
            <a:pPr/>
            <a:t> </a:t>
          </a:fld>
          <a:endParaRPr lang="en-US" sz="1100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</cdr:x>
      <cdr:y>0.95713</cdr:y>
    </cdr:from>
    <cdr:to>
      <cdr:x>1</cdr:x>
      <cdr:y>1</cdr:y>
    </cdr:to>
    <cdr:sp macro="" textlink="SiartData!$J$161">
      <cdr:nvSpPr>
        <cdr:cNvPr id="10" name="TextBox 9">
          <a:extLst xmlns:a="http://schemas.openxmlformats.org/drawingml/2006/main">
            <a:ext uri="{FF2B5EF4-FFF2-40B4-BE49-F238E27FC236}">
              <a16:creationId xmlns:a16="http://schemas.microsoft.com/office/drawing/2014/main" id="{DF28E3B6-28C8-445C-84AF-AA097709A613}"/>
            </a:ext>
          </a:extLst>
        </cdr:cNvPr>
        <cdr:cNvSpPr txBox="1"/>
      </cdr:nvSpPr>
      <cdr:spPr>
        <a:xfrm xmlns:a="http://schemas.openxmlformats.org/drawingml/2006/main">
          <a:off x="0" y="5707031"/>
          <a:ext cx="5324475" cy="2556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3A8883AF-44F8-438B-AEC1-A2B70225F10A}" type="TxLink">
            <a:rPr lang="en-US" sz="1000" b="0" i="0" u="none" strike="noStrike">
              <a:solidFill>
                <a:sysClr val="windowText" lastClr="000000"/>
              </a:solidFill>
              <a:latin typeface="Arial"/>
              <a:cs typeface="Arial"/>
            </a:rPr>
            <a:pPr/>
            <a:t> </a:t>
          </a:fld>
          <a:endParaRPr lang="en-US" sz="1100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0.52487</cdr:x>
      <cdr:y>0.09351</cdr:y>
    </cdr:from>
    <cdr:to>
      <cdr:x>0.61073</cdr:x>
      <cdr:y>0.12519</cdr:y>
    </cdr:to>
    <cdr:sp macro="" textlink="">
      <cdr:nvSpPr>
        <cdr:cNvPr id="15" name="TextBox 14">
          <a:extLst xmlns:a="http://schemas.openxmlformats.org/drawingml/2006/main">
            <a:ext uri="{FF2B5EF4-FFF2-40B4-BE49-F238E27FC236}">
              <a16:creationId xmlns:a16="http://schemas.microsoft.com/office/drawing/2014/main" id="{019F05B5-1C9E-4A60-BA23-DAE18138A37D}"/>
            </a:ext>
          </a:extLst>
        </cdr:cNvPr>
        <cdr:cNvSpPr txBox="1"/>
      </cdr:nvSpPr>
      <cdr:spPr>
        <a:xfrm xmlns:a="http://schemas.openxmlformats.org/drawingml/2006/main">
          <a:off x="2794634" y="590550"/>
          <a:ext cx="457200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0.53154</cdr:x>
      <cdr:y>0.10582</cdr:y>
    </cdr:from>
    <cdr:to>
      <cdr:x>0.98768</cdr:x>
      <cdr:y>0.15169</cdr:y>
    </cdr:to>
    <cdr:sp macro="" textlink="SiartData!$K$156">
      <cdr:nvSpPr>
        <cdr:cNvPr id="28" name="TextBox 2">
          <a:extLst xmlns:a="http://schemas.openxmlformats.org/drawingml/2006/main">
            <a:ext uri="{FF2B5EF4-FFF2-40B4-BE49-F238E27FC236}">
              <a16:creationId xmlns:a16="http://schemas.microsoft.com/office/drawing/2014/main" id="{6E240FFE-BB34-4DB7-83A3-5A8941443B2B}"/>
            </a:ext>
          </a:extLst>
        </cdr:cNvPr>
        <cdr:cNvSpPr txBox="1"/>
      </cdr:nvSpPr>
      <cdr:spPr>
        <a:xfrm xmlns:a="http://schemas.openxmlformats.org/drawingml/2006/main">
          <a:off x="2875723" y="707652"/>
          <a:ext cx="2467802" cy="3067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2122BC49-9596-47C1-BBF2-993D4ED660BE}" type="TxLink">
            <a:rPr lang="en-US" sz="10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o'r rhain: cyfraddau uwch preswyl (r) </a:t>
          </a:fld>
          <a:endParaRPr lang="en-US" sz="1100"/>
        </a:p>
      </cdr:txBody>
    </cdr:sp>
  </cdr:relSizeAnchor>
  <cdr:relSizeAnchor xmlns:cdr="http://schemas.openxmlformats.org/drawingml/2006/chartDrawing">
    <cdr:from>
      <cdr:x>0.10447</cdr:x>
      <cdr:y>0.51917</cdr:y>
    </cdr:from>
    <cdr:to>
      <cdr:x>0.98462</cdr:x>
      <cdr:y>0.60543</cdr:y>
    </cdr:to>
    <cdr:grpSp>
      <cdr:nvGrpSpPr>
        <cdr:cNvPr id="44" name="Group 43">
          <a:extLst xmlns:a="http://schemas.openxmlformats.org/drawingml/2006/main">
            <a:ext uri="{FF2B5EF4-FFF2-40B4-BE49-F238E27FC236}">
              <a16:creationId xmlns:a16="http://schemas.microsoft.com/office/drawing/2014/main" id="{24DD158E-0C5B-48A3-B1C8-77328E1435B5}"/>
            </a:ext>
          </a:extLst>
        </cdr:cNvPr>
        <cdr:cNvGrpSpPr/>
      </cdr:nvGrpSpPr>
      <cdr:grpSpPr>
        <a:xfrm xmlns:a="http://schemas.openxmlformats.org/drawingml/2006/main">
          <a:off x="565092" y="3471951"/>
          <a:ext cx="4760851" cy="576864"/>
          <a:chOff x="508634" y="3181350"/>
          <a:chExt cx="4686300" cy="514350"/>
        </a:xfrm>
      </cdr:grpSpPr>
      <cdr:sp macro="" textlink="SiartData!$O$131">
        <cdr:nvSpPr>
          <cdr:cNvPr id="40" name="TextBox 39">
            <a:extLst xmlns:a="http://schemas.openxmlformats.org/drawingml/2006/main">
              <a:ext uri="{FF2B5EF4-FFF2-40B4-BE49-F238E27FC236}">
                <a16:creationId xmlns:a16="http://schemas.microsoft.com/office/drawing/2014/main" id="{32D75CCC-D53B-4014-BD9F-C96636BB489F}"/>
              </a:ext>
            </a:extLst>
          </cdr:cNvPr>
          <cdr:cNvSpPr txBox="1"/>
        </cdr:nvSpPr>
        <cdr:spPr>
          <a:xfrm xmlns:a="http://schemas.openxmlformats.org/drawingml/2006/main">
            <a:off x="508634" y="3181350"/>
            <a:ext cx="1114425" cy="314325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vertOverflow="clip" wrap="square" rtlCol="0"/>
          <a:lstStyle xmlns:a="http://schemas.openxmlformats.org/drawingml/2006/main"/>
          <a:p xmlns:a="http://schemas.openxmlformats.org/drawingml/2006/main">
            <a:fld id="{BD24AD0E-CFF4-4D42-AD4D-F74504ECBFD2}" type="TxLink">
              <a:rPr lang="en-US" sz="850" b="0" i="0" u="none" strike="noStrike">
                <a:solidFill>
                  <a:srgbClr val="000000"/>
                </a:solidFill>
                <a:latin typeface="Arial"/>
                <a:cs typeface="Arial"/>
              </a:rPr>
              <a:pPr/>
              <a:t> </a:t>
            </a:fld>
            <a:endParaRPr lang="en-US" sz="850"/>
          </a:p>
        </cdr:txBody>
      </cdr:sp>
      <cdr:sp macro="" textlink="SiartData!$O$134">
        <cdr:nvSpPr>
          <cdr:cNvPr id="41" name="TextBox 1">
            <a:extLst xmlns:a="http://schemas.openxmlformats.org/drawingml/2006/main">
              <a:ext uri="{FF2B5EF4-FFF2-40B4-BE49-F238E27FC236}">
                <a16:creationId xmlns:a16="http://schemas.microsoft.com/office/drawing/2014/main" id="{A167F653-5166-43D3-935C-2A1AC59E70E2}"/>
              </a:ext>
            </a:extLst>
          </cdr:cNvPr>
          <cdr:cNvSpPr txBox="1"/>
        </cdr:nvSpPr>
        <cdr:spPr>
          <a:xfrm xmlns:a="http://schemas.openxmlformats.org/drawingml/2006/main">
            <a:off x="1574800" y="3184525"/>
            <a:ext cx="1114425" cy="314325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fld id="{CD59DD6A-62C3-46DD-B827-2FE5552C09B5}" type="TxLink">
              <a:rPr lang="en-US" sz="850" b="0" i="0" u="none" strike="noStrike">
                <a:solidFill>
                  <a:srgbClr val="000000"/>
                </a:solidFill>
                <a:latin typeface="Arial"/>
                <a:cs typeface="Arial"/>
              </a:rPr>
              <a:pPr/>
              <a:t> </a:t>
            </a:fld>
            <a:endParaRPr lang="en-US" sz="850"/>
          </a:p>
        </cdr:txBody>
      </cdr:sp>
      <cdr:sp macro="" textlink="SiartData!$O$137">
        <cdr:nvSpPr>
          <cdr:cNvPr id="42" name="TextBox 1">
            <a:extLst xmlns:a="http://schemas.openxmlformats.org/drawingml/2006/main">
              <a:ext uri="{FF2B5EF4-FFF2-40B4-BE49-F238E27FC236}">
                <a16:creationId xmlns:a16="http://schemas.microsoft.com/office/drawing/2014/main" id="{8CE57F5B-BD7F-43D8-8694-CE967B77663D}"/>
              </a:ext>
            </a:extLst>
          </cdr:cNvPr>
          <cdr:cNvSpPr txBox="1"/>
        </cdr:nvSpPr>
        <cdr:spPr>
          <a:xfrm xmlns:a="http://schemas.openxmlformats.org/drawingml/2006/main">
            <a:off x="2832100" y="3184525"/>
            <a:ext cx="886459" cy="314325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fld id="{D9112504-DAC7-4DEA-A964-CD035A483DA7}" type="TxLink">
              <a:rPr lang="en-US" sz="850" b="0" i="0" u="none" strike="noStrike">
                <a:solidFill>
                  <a:srgbClr val="000000"/>
                </a:solidFill>
                <a:latin typeface="Arial"/>
                <a:cs typeface="Arial"/>
              </a:rPr>
              <a:pPr/>
              <a:t> </a:t>
            </a:fld>
            <a:endParaRPr lang="en-US" sz="850"/>
          </a:p>
        </cdr:txBody>
      </cdr:sp>
      <cdr:sp macro="" textlink="SiartData!$O$141">
        <cdr:nvSpPr>
          <cdr:cNvPr id="43" name="TextBox 1">
            <a:extLst xmlns:a="http://schemas.openxmlformats.org/drawingml/2006/main">
              <a:ext uri="{FF2B5EF4-FFF2-40B4-BE49-F238E27FC236}">
                <a16:creationId xmlns:a16="http://schemas.microsoft.com/office/drawing/2014/main" id="{2C086055-5FA3-42FA-8C3B-E429EB00A38B}"/>
              </a:ext>
            </a:extLst>
          </cdr:cNvPr>
          <cdr:cNvSpPr txBox="1"/>
        </cdr:nvSpPr>
        <cdr:spPr>
          <a:xfrm xmlns:a="http://schemas.openxmlformats.org/drawingml/2006/main">
            <a:off x="3756660" y="3184525"/>
            <a:ext cx="1438274" cy="511175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fld id="{C354B4B6-701E-4BE6-ADB9-117026D972DA}" type="TxLink">
              <a:rPr lang="en-US" sz="850" b="0" i="0" u="none" strike="noStrike">
                <a:solidFill>
                  <a:srgbClr val="000000"/>
                </a:solidFill>
                <a:latin typeface="Arial"/>
                <a:cs typeface="Arial"/>
              </a:rPr>
              <a:pPr/>
              <a:t> </a:t>
            </a:fld>
            <a:endParaRPr lang="en-US" sz="850"/>
          </a:p>
        </cdr:txBody>
      </cdr:sp>
    </cdr:grpSp>
  </cdr:relSizeAnchor>
  <cdr:relSizeAnchor xmlns:cdr="http://schemas.openxmlformats.org/drawingml/2006/chartDrawing">
    <cdr:from>
      <cdr:x>0.00695</cdr:x>
      <cdr:y>0.5229</cdr:y>
    </cdr:from>
    <cdr:to>
      <cdr:x>1</cdr:x>
      <cdr:y>0.58927</cdr:y>
    </cdr:to>
    <cdr:sp macro="" textlink="">
      <cdr:nvSpPr>
        <cdr:cNvPr id="24" name="TextBox 1">
          <a:extLst xmlns:a="http://schemas.openxmlformats.org/drawingml/2006/main">
            <a:ext uri="{FF2B5EF4-FFF2-40B4-BE49-F238E27FC236}">
              <a16:creationId xmlns:a16="http://schemas.microsoft.com/office/drawing/2014/main" id="{575CFEB4-92EA-4DE1-90F6-22D90283C2D5}"/>
            </a:ext>
          </a:extLst>
        </cdr:cNvPr>
        <cdr:cNvSpPr txBox="1"/>
      </cdr:nvSpPr>
      <cdr:spPr>
        <a:xfrm xmlns:a="http://schemas.openxmlformats.org/drawingml/2006/main">
          <a:off x="37005" y="3117850"/>
          <a:ext cx="5287470" cy="3957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0.10614</cdr:x>
      <cdr:y>0.5213</cdr:y>
    </cdr:from>
    <cdr:to>
      <cdr:x>0.99535</cdr:x>
      <cdr:y>0.62141</cdr:y>
    </cdr:to>
    <cdr:grpSp>
      <cdr:nvGrpSpPr>
        <cdr:cNvPr id="11" name="Group 10">
          <a:extLst xmlns:a="http://schemas.openxmlformats.org/drawingml/2006/main">
            <a:ext uri="{FF2B5EF4-FFF2-40B4-BE49-F238E27FC236}">
              <a16:creationId xmlns:a16="http://schemas.microsoft.com/office/drawing/2014/main" id="{3A26FEF5-2270-440C-A806-83485C6C6399}"/>
            </a:ext>
          </a:extLst>
        </cdr:cNvPr>
        <cdr:cNvGrpSpPr/>
      </cdr:nvGrpSpPr>
      <cdr:grpSpPr>
        <a:xfrm xmlns:a="http://schemas.openxmlformats.org/drawingml/2006/main">
          <a:off x="574126" y="3486195"/>
          <a:ext cx="4809858" cy="669486"/>
          <a:chOff x="565150" y="3108325"/>
          <a:chExt cx="4734559" cy="596900"/>
        </a:xfrm>
      </cdr:grpSpPr>
      <cdr:sp macro="" textlink="SiartData!$O$132">
        <cdr:nvSpPr>
          <cdr:cNvPr id="25" name="TextBox 2">
            <a:extLst xmlns:a="http://schemas.openxmlformats.org/drawingml/2006/main">
              <a:ext uri="{FF2B5EF4-FFF2-40B4-BE49-F238E27FC236}">
                <a16:creationId xmlns:a16="http://schemas.microsoft.com/office/drawing/2014/main" id="{17C192AD-28C5-475E-9082-E28CE3D83227}"/>
              </a:ext>
            </a:extLst>
          </cdr:cNvPr>
          <cdr:cNvSpPr txBox="1"/>
        </cdr:nvSpPr>
        <cdr:spPr>
          <a:xfrm xmlns:a="http://schemas.openxmlformats.org/drawingml/2006/main">
            <a:off x="565150" y="3108325"/>
            <a:ext cx="1076959" cy="273507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fld id="{300CB95C-B19A-4610-ABDA-230537AA4A91}" type="TxLink">
              <a:rPr lang="en-US" sz="1000" b="0" i="0" u="none" strike="noStrike">
                <a:solidFill>
                  <a:srgbClr val="000000"/>
                </a:solidFill>
                <a:latin typeface="Arial"/>
                <a:cs typeface="Arial"/>
              </a:rPr>
              <a:pPr/>
              <a:t> </a:t>
            </a:fld>
            <a:endParaRPr lang="en-US" sz="1100"/>
          </a:p>
        </cdr:txBody>
      </cdr:sp>
      <cdr:sp macro="" textlink="SiartData!$O$138">
        <cdr:nvSpPr>
          <cdr:cNvPr id="27" name="TextBox 2">
            <a:extLst xmlns:a="http://schemas.openxmlformats.org/drawingml/2006/main">
              <a:ext uri="{FF2B5EF4-FFF2-40B4-BE49-F238E27FC236}">
                <a16:creationId xmlns:a16="http://schemas.microsoft.com/office/drawing/2014/main" id="{16BBC666-BF76-4E4C-B9C5-D9AE80C8E1A7}"/>
              </a:ext>
            </a:extLst>
          </cdr:cNvPr>
          <cdr:cNvSpPr txBox="1"/>
        </cdr:nvSpPr>
        <cdr:spPr>
          <a:xfrm xmlns:a="http://schemas.openxmlformats.org/drawingml/2006/main">
            <a:off x="2917826" y="3108325"/>
            <a:ext cx="895984" cy="273507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fld id="{0B837D65-3738-437C-BAB9-3AFDAE30C975}" type="TxLink">
              <a:rPr lang="en-US" sz="1000" b="0" i="0" u="none" strike="noStrike">
                <a:solidFill>
                  <a:srgbClr val="000000"/>
                </a:solidFill>
                <a:latin typeface="Arial"/>
                <a:cs typeface="Arial"/>
              </a:rPr>
              <a:pPr/>
              <a:t> </a:t>
            </a:fld>
            <a:endParaRPr lang="en-US" sz="1100"/>
          </a:p>
        </cdr:txBody>
      </cdr:sp>
      <cdr:sp macro="" textlink="SiartData!$O$142">
        <cdr:nvSpPr>
          <cdr:cNvPr id="30" name="TextBox 2">
            <a:extLst xmlns:a="http://schemas.openxmlformats.org/drawingml/2006/main">
              <a:ext uri="{FF2B5EF4-FFF2-40B4-BE49-F238E27FC236}">
                <a16:creationId xmlns:a16="http://schemas.microsoft.com/office/drawing/2014/main" id="{5BFBCDA5-6856-4205-9CA4-227092E6B03D}"/>
              </a:ext>
            </a:extLst>
          </cdr:cNvPr>
          <cdr:cNvSpPr txBox="1"/>
        </cdr:nvSpPr>
        <cdr:spPr>
          <a:xfrm xmlns:a="http://schemas.openxmlformats.org/drawingml/2006/main">
            <a:off x="3937634" y="3117850"/>
            <a:ext cx="1362075" cy="587375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fld id="{40686480-ADF2-4667-A140-9C1CEA298A06}" type="TxLink">
              <a:rPr lang="en-US" sz="1000" b="0" i="0" u="none" strike="noStrike">
                <a:solidFill>
                  <a:srgbClr val="000000"/>
                </a:solidFill>
                <a:latin typeface="Arial"/>
                <a:cs typeface="Arial"/>
              </a:rPr>
              <a:pPr/>
              <a:t> </a:t>
            </a:fld>
            <a:endParaRPr lang="en-US" sz="1100"/>
          </a:p>
        </cdr:txBody>
      </cdr:sp>
    </cdr:grpSp>
  </cdr:relSizeAnchor>
  <cdr:relSizeAnchor xmlns:cdr="http://schemas.openxmlformats.org/drawingml/2006/chartDrawing">
    <cdr:from>
      <cdr:x>0</cdr:x>
      <cdr:y>0.95745</cdr:y>
    </cdr:from>
    <cdr:to>
      <cdr:x>1</cdr:x>
      <cdr:y>0.99003</cdr:y>
    </cdr:to>
    <cdr:sp macro="" textlink="SiartData!$J$193">
      <cdr:nvSpPr>
        <cdr:cNvPr id="12" name="TextBox 11">
          <a:extLst xmlns:a="http://schemas.openxmlformats.org/drawingml/2006/main">
            <a:ext uri="{FF2B5EF4-FFF2-40B4-BE49-F238E27FC236}">
              <a16:creationId xmlns:a16="http://schemas.microsoft.com/office/drawing/2014/main" id="{AB7CE95E-071A-43AF-B3A7-C453E8ACD4B5}"/>
            </a:ext>
          </a:extLst>
        </cdr:cNvPr>
        <cdr:cNvSpPr txBox="1"/>
      </cdr:nvSpPr>
      <cdr:spPr>
        <a:xfrm xmlns:a="http://schemas.openxmlformats.org/drawingml/2006/main">
          <a:off x="0" y="6402949"/>
          <a:ext cx="5410200" cy="2178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CE6911A9-9A41-4894-8A42-B66C6FC66CBA}" type="TxLink">
            <a:rPr lang="en-US" sz="10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(r) Mae’r gwerth wedi’i ddiwygio yn y cyhoeddiad hwn.</a:t>
          </a:fld>
          <a:endParaRPr lang="en-US" sz="1100"/>
        </a:p>
      </cdr:txBody>
    </cdr:sp>
  </cdr:relSizeAnchor>
  <cdr:relSizeAnchor xmlns:cdr="http://schemas.openxmlformats.org/drawingml/2006/chartDrawing">
    <cdr:from>
      <cdr:x>0</cdr:x>
      <cdr:y>0.86794</cdr:y>
    </cdr:from>
    <cdr:to>
      <cdr:x>0.99607</cdr:x>
      <cdr:y>0.92844</cdr:y>
    </cdr:to>
    <cdr:sp macro="" textlink="SiartData!$J$191">
      <cdr:nvSpPr>
        <cdr:cNvPr id="13" name="TextBox 12">
          <a:extLst xmlns:a="http://schemas.openxmlformats.org/drawingml/2006/main">
            <a:ext uri="{FF2B5EF4-FFF2-40B4-BE49-F238E27FC236}">
              <a16:creationId xmlns:a16="http://schemas.microsoft.com/office/drawing/2014/main" id="{CF51E3CF-5446-4D88-A138-2812278BAB48}"/>
            </a:ext>
          </a:extLst>
        </cdr:cNvPr>
        <cdr:cNvSpPr txBox="1"/>
      </cdr:nvSpPr>
      <cdr:spPr>
        <a:xfrm xmlns:a="http://schemas.openxmlformats.org/drawingml/2006/main">
          <a:off x="0" y="5804370"/>
          <a:ext cx="5388938" cy="4045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3578659B-EBAE-4051-BD2F-92B83EF9F6DD}" type="TxLink">
            <a:rPr lang="en-US" sz="10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gwahanol.  Ceir mwy o wybodaeth am elfen rhent y trafodiadau hyn yn Adran 4 yn y datganaid hwn.</a:t>
          </a:fld>
          <a:endParaRPr lang="en-US" sz="1100"/>
        </a:p>
      </cdr:txBody>
    </cdr:sp>
  </cdr:relSizeAnchor>
  <cdr:relSizeAnchor xmlns:cdr="http://schemas.openxmlformats.org/drawingml/2006/chartDrawing">
    <cdr:from>
      <cdr:x>0</cdr:x>
      <cdr:y>0.79436</cdr:y>
    </cdr:from>
    <cdr:to>
      <cdr:x>0.99321</cdr:x>
      <cdr:y>0.88053</cdr:y>
    </cdr:to>
    <cdr:sp macro="" textlink="SiartData!$J$190">
      <cdr:nvSpPr>
        <cdr:cNvPr id="16" name="TextBox 15">
          <a:extLst xmlns:a="http://schemas.openxmlformats.org/drawingml/2006/main">
            <a:ext uri="{FF2B5EF4-FFF2-40B4-BE49-F238E27FC236}">
              <a16:creationId xmlns:a16="http://schemas.microsoft.com/office/drawing/2014/main" id="{6ED39728-4964-4853-8A5E-EAB325474106}"/>
            </a:ext>
          </a:extLst>
        </cdr:cNvPr>
        <cdr:cNvSpPr txBox="1"/>
      </cdr:nvSpPr>
      <cdr:spPr>
        <a:xfrm xmlns:a="http://schemas.openxmlformats.org/drawingml/2006/main">
          <a:off x="0" y="5312313"/>
          <a:ext cx="5373465" cy="5762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D73B630E-7805-4CA3-8B2D-559810724D08}" type="TxLink">
            <a:rPr lang="en-US" sz="1000" b="0" i="0" u="none" strike="noStrike">
              <a:solidFill>
                <a:sysClr val="windowText" lastClr="000000"/>
              </a:solidFill>
              <a:latin typeface="Arial"/>
              <a:cs typeface="Arial"/>
            </a:rPr>
            <a:pPr/>
            <a:t>Yn y siart hwn, dim ond yr elfen bremiwm sy'n cael ei chynnwys yn y cyfanswm. Ni gyflwynir y gwerth rhent yn y siart hon. Ni ddylid ychwanegu'r gwerth rhent at gyfanswm gwerth yr eiddo sydd wedi’i drethu, gan eu bod yn gysyniadau </a:t>
          </a:fld>
          <a:endParaRPr lang="en-US" sz="1100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</cdr:x>
      <cdr:y>0.72141</cdr:y>
    </cdr:from>
    <cdr:to>
      <cdr:x>0.99464</cdr:x>
      <cdr:y>0.80641</cdr:y>
    </cdr:to>
    <cdr:sp macro="" textlink="SiartData!$J$189">
      <cdr:nvSpPr>
        <cdr:cNvPr id="17" name="TextBox 16">
          <a:extLst xmlns:a="http://schemas.openxmlformats.org/drawingml/2006/main">
            <a:ext uri="{FF2B5EF4-FFF2-40B4-BE49-F238E27FC236}">
              <a16:creationId xmlns:a16="http://schemas.microsoft.com/office/drawing/2014/main" id="{39C2E03A-2ABB-4F67-81A6-27690B3F2CA4}"/>
            </a:ext>
          </a:extLst>
        </cdr:cNvPr>
        <cdr:cNvSpPr txBox="1"/>
      </cdr:nvSpPr>
      <cdr:spPr>
        <a:xfrm xmlns:a="http://schemas.openxmlformats.org/drawingml/2006/main">
          <a:off x="0" y="4824431"/>
          <a:ext cx="5381201" cy="5684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932ABF9F-413C-4060-B950-F8A6B3CA96C3}" type="TxLink">
            <a:rPr lang="en-US" sz="10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³ Gall lesoedd amhreswyl sydd wedi’u rhoi o’r newydd fod â naill ai gwerth premiwm, gwerth rhent neu'r ddau (caiff y term 'premiwm' ei ddisgrifio'n fwy cywir fel 'cydnabyddiaeth heblaw am rent'). Y gwerth rhent yw gwerth net presennol (NPV) y rhenti. </a:t>
          </a:fld>
          <a:endParaRPr lang="en-US" sz="1100"/>
        </a:p>
      </cdr:txBody>
    </cdr:sp>
  </cdr:relSizeAnchor>
  <cdr:relSizeAnchor xmlns:cdr="http://schemas.openxmlformats.org/drawingml/2006/chartDrawing">
    <cdr:from>
      <cdr:x>0</cdr:x>
      <cdr:y>0.66826</cdr:y>
    </cdr:from>
    <cdr:to>
      <cdr:x>1</cdr:x>
      <cdr:y>0.73231</cdr:y>
    </cdr:to>
    <cdr:sp macro="" textlink="SiartData!$J$188">
      <cdr:nvSpPr>
        <cdr:cNvPr id="18" name="TextBox 17">
          <a:extLst xmlns:a="http://schemas.openxmlformats.org/drawingml/2006/main">
            <a:ext uri="{FF2B5EF4-FFF2-40B4-BE49-F238E27FC236}">
              <a16:creationId xmlns:a16="http://schemas.microsoft.com/office/drawing/2014/main" id="{B23433D6-46F1-4CF5-9E09-5FED49FEA6EB}"/>
            </a:ext>
          </a:extLst>
        </cdr:cNvPr>
        <cdr:cNvSpPr txBox="1"/>
      </cdr:nvSpPr>
      <cdr:spPr>
        <a:xfrm xmlns:a="http://schemas.openxmlformats.org/drawingml/2006/main">
          <a:off x="0" y="4468990"/>
          <a:ext cx="5410200" cy="4283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AAC97CBA-EE6E-4F01-8AB7-EC54F3DBB4B4}" type="TxLink">
            <a:rPr lang="en-US" sz="10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² Mae’r categori ‘eiddo amhreswyl’ yn cynnwys eiddo nad ydynt yn gyfan gwbl breswyl (sef, y rheini sy’n cynnwys elfennau preswyl a masnachol). </a:t>
          </a:fld>
          <a:endParaRPr lang="en-US" sz="1100"/>
        </a:p>
      </cdr:txBody>
    </cdr:sp>
  </cdr:relSizeAnchor>
  <cdr:relSizeAnchor xmlns:cdr="http://schemas.openxmlformats.org/drawingml/2006/chartDrawing">
    <cdr:from>
      <cdr:x>0</cdr:x>
      <cdr:y>0.61538</cdr:y>
    </cdr:from>
    <cdr:to>
      <cdr:x>0.99607</cdr:x>
      <cdr:y>0.68054</cdr:y>
    </cdr:to>
    <cdr:sp macro="" textlink="SiartData!$J$187">
      <cdr:nvSpPr>
        <cdr:cNvPr id="19" name="TextBox 18">
          <a:extLst xmlns:a="http://schemas.openxmlformats.org/drawingml/2006/main">
            <a:ext uri="{FF2B5EF4-FFF2-40B4-BE49-F238E27FC236}">
              <a16:creationId xmlns:a16="http://schemas.microsoft.com/office/drawing/2014/main" id="{D12A36A7-D0AE-4219-9D49-5B4BFB7FEA48}"/>
            </a:ext>
          </a:extLst>
        </cdr:cNvPr>
        <cdr:cNvSpPr txBox="1"/>
      </cdr:nvSpPr>
      <cdr:spPr>
        <a:xfrm xmlns:a="http://schemas.openxmlformats.org/drawingml/2006/main">
          <a:off x="0" y="4115326"/>
          <a:ext cx="5388938" cy="4357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D003274C-8BEA-48E4-8DA4-B678C872DE52}" type="TxLink">
            <a:rPr lang="en-US" sz="10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¹ Mae unrhyw werth eiddo sy'n gysylltiedig â'r trafodiadau ychwanegol a ddangosir yn Ffigur 1.2 wedi'i hepgor.</a:t>
          </a:fld>
          <a:endParaRPr lang="en-US" sz="1100"/>
        </a:p>
      </cdr:txBody>
    </cdr:sp>
  </cdr:relSizeAnchor>
  <cdr:relSizeAnchor xmlns:cdr="http://schemas.openxmlformats.org/drawingml/2006/chartDrawing">
    <cdr:from>
      <cdr:x>0</cdr:x>
      <cdr:y>0.09625</cdr:y>
    </cdr:from>
    <cdr:to>
      <cdr:x>0.25975</cdr:x>
      <cdr:y>0.16379</cdr:y>
    </cdr:to>
    <cdr:sp macro="" textlink="SiartData!$K$154">
      <cdr:nvSpPr>
        <cdr:cNvPr id="20" name="TextBox 19">
          <a:extLst xmlns:a="http://schemas.openxmlformats.org/drawingml/2006/main">
            <a:ext uri="{FF2B5EF4-FFF2-40B4-BE49-F238E27FC236}">
              <a16:creationId xmlns:a16="http://schemas.microsoft.com/office/drawing/2014/main" id="{E158BF8A-A5AA-42EB-8C57-4103875EB649}"/>
            </a:ext>
          </a:extLst>
        </cdr:cNvPr>
        <cdr:cNvSpPr txBox="1"/>
      </cdr:nvSpPr>
      <cdr:spPr>
        <a:xfrm xmlns:a="http://schemas.openxmlformats.org/drawingml/2006/main">
          <a:off x="0" y="642293"/>
          <a:ext cx="1395412" cy="4507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4063129E-749F-418E-B349-D7BB77F0D584}" type="TxLink">
            <a:rPr lang="en-US" sz="1000" b="1" i="0" u="none" strike="noStrike">
              <a:solidFill>
                <a:srgbClr val="000000"/>
              </a:solidFill>
              <a:latin typeface="Arial"/>
              <a:cs typeface="Arial"/>
            </a:rPr>
            <a:pPr/>
            <a:t>Gwerth yr eiddo a drethwyd (£ miliwn) </a:t>
          </a:fld>
          <a:endParaRPr lang="en-US" sz="1100" b="1"/>
        </a:p>
      </cdr:txBody>
    </cdr:sp>
  </cdr:relSizeAnchor>
  <cdr:relSizeAnchor xmlns:cdr="http://schemas.openxmlformats.org/drawingml/2006/chartDrawing">
    <cdr:from>
      <cdr:x>0.38798</cdr:x>
      <cdr:y>0.58645</cdr:y>
    </cdr:from>
    <cdr:to>
      <cdr:x>0.7854</cdr:x>
      <cdr:y>0.62837</cdr:y>
    </cdr:to>
    <cdr:sp macro="" textlink="SiartData!$K$153">
      <cdr:nvSpPr>
        <cdr:cNvPr id="21" name="TextBox 20">
          <a:extLst xmlns:a="http://schemas.openxmlformats.org/drawingml/2006/main">
            <a:ext uri="{FF2B5EF4-FFF2-40B4-BE49-F238E27FC236}">
              <a16:creationId xmlns:a16="http://schemas.microsoft.com/office/drawing/2014/main" id="{BC6E0D38-135E-42DB-985B-BA903701EF48}"/>
            </a:ext>
          </a:extLst>
        </cdr:cNvPr>
        <cdr:cNvSpPr txBox="1"/>
      </cdr:nvSpPr>
      <cdr:spPr>
        <a:xfrm xmlns:a="http://schemas.openxmlformats.org/drawingml/2006/main">
          <a:off x="2099075" y="3921866"/>
          <a:ext cx="2150122" cy="2803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964D1B07-41C2-4456-BF35-942361802F1A}" type="TxLink">
            <a:rPr lang="en-US" sz="1000" b="1" i="0" u="none" strike="noStrike">
              <a:solidFill>
                <a:srgbClr val="000000"/>
              </a:solidFill>
              <a:latin typeface="Arial"/>
              <a:cs typeface="Arial"/>
            </a:rPr>
            <a:pPr/>
            <a:t>Math o drafodiad</a:t>
          </a:fld>
          <a:endParaRPr lang="en-US" sz="1100" b="1"/>
        </a:p>
      </cdr:txBody>
    </cdr:sp>
  </cdr:relSizeAnchor>
  <cdr:relSizeAnchor xmlns:cdr="http://schemas.openxmlformats.org/drawingml/2006/chartDrawing">
    <cdr:from>
      <cdr:x>0</cdr:x>
      <cdr:y>0.92684</cdr:y>
    </cdr:from>
    <cdr:to>
      <cdr:x>1</cdr:x>
      <cdr:y>0.95942</cdr:y>
    </cdr:to>
    <cdr:sp macro="" textlink="SiartData!$J$192">
      <cdr:nvSpPr>
        <cdr:cNvPr id="32" name="TextBox 1">
          <a:extLst xmlns:a="http://schemas.openxmlformats.org/drawingml/2006/main">
            <a:ext uri="{FF2B5EF4-FFF2-40B4-BE49-F238E27FC236}">
              <a16:creationId xmlns:a16="http://schemas.microsoft.com/office/drawing/2014/main" id="{35A5F6B3-84D9-4B97-9674-259DE5249F54}"/>
            </a:ext>
          </a:extLst>
        </cdr:cNvPr>
        <cdr:cNvSpPr txBox="1"/>
      </cdr:nvSpPr>
      <cdr:spPr>
        <a:xfrm xmlns:a="http://schemas.openxmlformats.org/drawingml/2006/main">
          <a:off x="0" y="6198226"/>
          <a:ext cx="5410200" cy="2178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A264CCCF-2DD1-45A0-99C9-8E164D8F5FC3}" type="TxLink">
            <a:rPr lang="en-US" sz="10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(p) Mae'r gwerth yn un dros dro a chaiff ei adolygu mewn cyhoeddiad yn y dyfodol.</a:t>
          </a:fld>
          <a:endParaRPr lang="en-US" sz="1100"/>
        </a:p>
      </cdr:txBody>
    </cdr:sp>
  </cdr:relSizeAnchor>
  <cdr:relSizeAnchor xmlns:cdr="http://schemas.openxmlformats.org/drawingml/2006/chartDrawing">
    <cdr:from>
      <cdr:x>0.45104</cdr:x>
      <cdr:y>0.10505</cdr:y>
    </cdr:from>
    <cdr:to>
      <cdr:x>0.97074</cdr:x>
      <cdr:y>0.14859</cdr:y>
    </cdr:to>
    <cdr:grpSp>
      <cdr:nvGrpSpPr>
        <cdr:cNvPr id="8" name="Group 7">
          <a:extLst xmlns:a="http://schemas.openxmlformats.org/drawingml/2006/main">
            <a:ext uri="{FF2B5EF4-FFF2-40B4-BE49-F238E27FC236}">
              <a16:creationId xmlns:a16="http://schemas.microsoft.com/office/drawing/2014/main" id="{E92823BF-DB70-4160-BCBE-BDE62BB81035}"/>
            </a:ext>
          </a:extLst>
        </cdr:cNvPr>
        <cdr:cNvGrpSpPr/>
      </cdr:nvGrpSpPr>
      <cdr:grpSpPr>
        <a:xfrm xmlns:a="http://schemas.openxmlformats.org/drawingml/2006/main">
          <a:off x="2439737" y="702522"/>
          <a:ext cx="2811128" cy="291174"/>
          <a:chOff x="2423055" y="701039"/>
          <a:chExt cx="2791883" cy="290513"/>
        </a:xfrm>
      </cdr:grpSpPr>
      <cdr:grpSp>
        <cdr:nvGrpSpPr>
          <cdr:cNvPr id="6" name="Group 5">
            <a:extLst xmlns:a="http://schemas.openxmlformats.org/drawingml/2006/main">
              <a:ext uri="{FF2B5EF4-FFF2-40B4-BE49-F238E27FC236}">
                <a16:creationId xmlns:a16="http://schemas.microsoft.com/office/drawing/2014/main" id="{9FF1E475-5F93-4A46-8DDF-FF636CFD0BCB}"/>
              </a:ext>
            </a:extLst>
          </cdr:cNvPr>
          <cdr:cNvGrpSpPr/>
        </cdr:nvGrpSpPr>
        <cdr:grpSpPr>
          <a:xfrm xmlns:a="http://schemas.openxmlformats.org/drawingml/2006/main">
            <a:off x="2423055" y="742521"/>
            <a:ext cx="383890" cy="178775"/>
            <a:chOff x="2427817" y="666321"/>
            <a:chExt cx="383890" cy="178775"/>
          </a:xfrm>
        </cdr:grpSpPr>
        <cdr:sp macro="" textlink="">
          <cdr:nvSpPr>
            <cdr:cNvPr id="29" name="TextBox 3">
              <a:extLst xmlns:a="http://schemas.openxmlformats.org/drawingml/2006/main">
                <a:ext uri="{FF2B5EF4-FFF2-40B4-BE49-F238E27FC236}">
                  <a16:creationId xmlns:a16="http://schemas.microsoft.com/office/drawing/2014/main" id="{5B8B98C4-2C37-4E11-A255-53D4FF389DAB}"/>
                </a:ext>
              </a:extLst>
            </cdr:cNvPr>
            <cdr:cNvSpPr txBox="1"/>
          </cdr:nvSpPr>
          <cdr:spPr>
            <a:xfrm xmlns:a="http://schemas.openxmlformats.org/drawingml/2006/main">
              <a:off x="2427817" y="666321"/>
              <a:ext cx="383890" cy="178775"/>
            </a:xfrm>
            <a:prstGeom xmlns:a="http://schemas.openxmlformats.org/drawingml/2006/main" prst="rect">
              <a:avLst/>
            </a:prstGeom>
            <a:pattFill xmlns:a="http://schemas.openxmlformats.org/drawingml/2006/main" prst="lgCheck">
              <a:fgClr>
                <a:srgbClr val="FFFFFF"/>
              </a:fgClr>
              <a:bgClr>
                <a:srgbClr val="4D4D4D"/>
              </a:bgClr>
            </a:pattFill>
            <a:ln xmlns:a="http://schemas.openxmlformats.org/drawingml/2006/main" w="3175">
              <a:solidFill>
                <a:srgbClr val="000000"/>
              </a:solidFill>
            </a:ln>
          </cdr:spPr>
          <cdr:txBody>
            <a:bodyPr xmlns:a="http://schemas.openxmlformats.org/drawingml/2006/main" wrap="square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 sz="1100"/>
            </a:p>
          </cdr:txBody>
        </cdr:sp>
      </cdr:grpSp>
      <cdr:sp macro="" textlink="SiartData!$P$157">
        <cdr:nvSpPr>
          <cdr:cNvPr id="33" name="TextBox 1">
            <a:extLst xmlns:a="http://schemas.openxmlformats.org/drawingml/2006/main">
              <a:ext uri="{FF2B5EF4-FFF2-40B4-BE49-F238E27FC236}">
                <a16:creationId xmlns:a16="http://schemas.microsoft.com/office/drawing/2014/main" id="{6A831E71-64F2-4DC4-9F34-86FC978940B4}"/>
              </a:ext>
            </a:extLst>
          </cdr:cNvPr>
          <cdr:cNvSpPr txBox="1"/>
        </cdr:nvSpPr>
        <cdr:spPr>
          <a:xfrm xmlns:a="http://schemas.openxmlformats.org/drawingml/2006/main">
            <a:off x="2843213" y="701039"/>
            <a:ext cx="2371725" cy="290513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fld id="{30270480-73FF-4193-BE16-77FDA65F980D}" type="TxLink">
              <a:rPr lang="en-US" sz="1000" b="0" i="0" u="none" strike="noStrike">
                <a:solidFill>
                  <a:srgbClr val="000000"/>
                </a:solidFill>
                <a:latin typeface="Arial"/>
                <a:cs typeface="Arial"/>
              </a:rPr>
              <a:pPr/>
              <a:t> </a:t>
            </a:fld>
            <a:endParaRPr lang="en-US" sz="1100" b="1"/>
          </a:p>
        </cdr:txBody>
      </cdr:sp>
    </cdr:grp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0.00179</cdr:x>
      <cdr:y>0.17257</cdr:y>
    </cdr:from>
    <cdr:to>
      <cdr:x>0.19285</cdr:x>
      <cdr:y>0.29213</cdr:y>
    </cdr:to>
    <cdr:sp macro="" textlink="SiartData!$K$924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B154A2CD-5BEA-4138-B0A8-585C651B2FC7}"/>
            </a:ext>
          </a:extLst>
        </cdr:cNvPr>
        <cdr:cNvSpPr txBox="1"/>
      </cdr:nvSpPr>
      <cdr:spPr>
        <a:xfrm xmlns:a="http://schemas.openxmlformats.org/drawingml/2006/main">
          <a:off x="9524" y="742950"/>
          <a:ext cx="1014729" cy="5147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l"/>
          <a:fld id="{2238CADE-2B47-42E6-8F58-3C8C76F2A99B}" type="TxLink">
            <a:rPr lang="en-US" sz="1000" b="1" i="0" u="none" strike="noStrike">
              <a:solidFill>
                <a:sysClr val="windowText" lastClr="000000"/>
              </a:solidFill>
              <a:latin typeface="Arial"/>
              <a:cs typeface="Arial"/>
            </a:rPr>
            <a:pPr algn="l"/>
            <a:t> </a:t>
          </a:fld>
          <a:endParaRPr lang="en-US" sz="1100" b="1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</cdr:x>
      <cdr:y>0.85714</cdr:y>
    </cdr:from>
    <cdr:to>
      <cdr:x>1</cdr:x>
      <cdr:y>1</cdr:y>
    </cdr:to>
    <cdr:sp macro="" textlink="SiartData!$J$940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ECF27316-2D2E-41D9-90CD-0B2D7301EDCB}"/>
            </a:ext>
          </a:extLst>
        </cdr:cNvPr>
        <cdr:cNvSpPr txBox="1"/>
      </cdr:nvSpPr>
      <cdr:spPr>
        <a:xfrm xmlns:a="http://schemas.openxmlformats.org/drawingml/2006/main">
          <a:off x="0" y="3566160"/>
          <a:ext cx="5441632" cy="5943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CBAE7BBE-3E4F-408E-A64C-0763C2179B89}" type="TxLink">
            <a:rPr lang="en-US" sz="10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 </a:t>
          </a:fld>
          <a:endParaRPr lang="en-US" sz="1100">
            <a:solidFill>
              <a:srgbClr val="595959"/>
            </a:solidFill>
          </a:endParaRPr>
        </a:p>
      </cdr:txBody>
    </cdr:sp>
  </cdr:relSizeAnchor>
  <cdr:relSizeAnchor xmlns:cdr="http://schemas.openxmlformats.org/drawingml/2006/chartDrawing">
    <cdr:from>
      <cdr:x>0.00278</cdr:x>
      <cdr:y>0</cdr:y>
    </cdr:from>
    <cdr:to>
      <cdr:x>1</cdr:x>
      <cdr:y>0.18476</cdr:y>
    </cdr:to>
    <cdr:sp macro="" textlink="SiartData!$J$920">
      <cdr:nvSpPr>
        <cdr:cNvPr id="4" name="TextBox 3">
          <a:extLst xmlns:a="http://schemas.openxmlformats.org/drawingml/2006/main">
            <a:ext uri="{FF2B5EF4-FFF2-40B4-BE49-F238E27FC236}">
              <a16:creationId xmlns:a16="http://schemas.microsoft.com/office/drawing/2014/main" id="{37884FD2-31BC-4F6F-95B6-DFD06C522033}"/>
            </a:ext>
          </a:extLst>
        </cdr:cNvPr>
        <cdr:cNvSpPr txBox="1"/>
      </cdr:nvSpPr>
      <cdr:spPr>
        <a:xfrm xmlns:a="http://schemas.openxmlformats.org/drawingml/2006/main">
          <a:off x="14765" y="0"/>
          <a:ext cx="5296375" cy="7419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46E80685-A2F2-4254-8EB1-4E24E5FA1F19}" type="TxLink">
            <a:rPr lang="en-US" sz="1350" b="1" i="0" u="none" strike="noStrike">
              <a:solidFill>
                <a:sysClr val="windowText" lastClr="000000"/>
              </a:solidFill>
              <a:latin typeface="Arial"/>
              <a:cs typeface="Arial"/>
            </a:rPr>
            <a:pPr/>
            <a:t> </a:t>
          </a:fld>
          <a:endParaRPr lang="en-US" sz="1350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0.32445</cdr:x>
      <cdr:y>0.91003</cdr:y>
    </cdr:from>
    <cdr:to>
      <cdr:x>0.78596</cdr:x>
      <cdr:y>0.98383</cdr:y>
    </cdr:to>
    <cdr:sp macro="" textlink="SiartData!$K$670">
      <cdr:nvSpPr>
        <cdr:cNvPr id="5" name="TextBox 4">
          <a:extLst xmlns:a="http://schemas.openxmlformats.org/drawingml/2006/main">
            <a:ext uri="{FF2B5EF4-FFF2-40B4-BE49-F238E27FC236}">
              <a16:creationId xmlns:a16="http://schemas.microsoft.com/office/drawing/2014/main" id="{A1777A69-E381-42E6-B710-C544D93A9A8D}"/>
            </a:ext>
          </a:extLst>
        </cdr:cNvPr>
        <cdr:cNvSpPr txBox="1"/>
      </cdr:nvSpPr>
      <cdr:spPr>
        <a:xfrm xmlns:a="http://schemas.openxmlformats.org/drawingml/2006/main">
          <a:off x="1761520" y="3371866"/>
          <a:ext cx="2505680" cy="2734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92A20030-9594-4066-99EA-5058B339DE38}" type="TxLink">
            <a:rPr lang="en-US" sz="1000" b="1" i="0" u="none" strike="noStrike">
              <a:solidFill>
                <a:srgbClr val="000000"/>
              </a:solidFill>
              <a:latin typeface="Arial"/>
              <a:cs typeface="Arial"/>
            </a:rPr>
            <a:pPr/>
            <a:t>Mis y daeth y trafodiad i rym</a:t>
          </a:fld>
          <a:endParaRPr lang="en-US" sz="1100" b="1"/>
        </a:p>
      </cdr:txBody>
    </cdr:sp>
  </cdr:relSizeAnchor>
  <cdr:relSizeAnchor xmlns:cdr="http://schemas.openxmlformats.org/drawingml/2006/chartDrawing">
    <cdr:from>
      <cdr:x>0.00143</cdr:x>
      <cdr:y>0.13245</cdr:y>
    </cdr:from>
    <cdr:to>
      <cdr:x>0.19041</cdr:x>
      <cdr:y>0.24787</cdr:y>
    </cdr:to>
    <cdr:sp macro="" textlink="">
      <cdr:nvSpPr>
        <cdr:cNvPr id="6" name="TextBox 5">
          <a:extLst xmlns:a="http://schemas.openxmlformats.org/drawingml/2006/main">
            <a:ext uri="{FF2B5EF4-FFF2-40B4-BE49-F238E27FC236}">
              <a16:creationId xmlns:a16="http://schemas.microsoft.com/office/drawing/2014/main" id="{0FACD053-1520-4088-ADA6-7391D41AA006}"/>
            </a:ext>
          </a:extLst>
        </cdr:cNvPr>
        <cdr:cNvSpPr txBox="1"/>
      </cdr:nvSpPr>
      <cdr:spPr>
        <a:xfrm xmlns:a="http://schemas.openxmlformats.org/drawingml/2006/main">
          <a:off x="7619" y="533400"/>
          <a:ext cx="1005840" cy="4648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0.00308</cdr:x>
      <cdr:y>0.17565</cdr:y>
    </cdr:from>
    <cdr:to>
      <cdr:x>0.18919</cdr:x>
      <cdr:y>0.29296</cdr:y>
    </cdr:to>
    <cdr:sp macro="" textlink="SiartData!$K$671">
      <cdr:nvSpPr>
        <cdr:cNvPr id="7" name="TextBox 6">
          <a:extLst xmlns:a="http://schemas.openxmlformats.org/drawingml/2006/main">
            <a:ext uri="{FF2B5EF4-FFF2-40B4-BE49-F238E27FC236}">
              <a16:creationId xmlns:a16="http://schemas.microsoft.com/office/drawing/2014/main" id="{3BA8F756-4F80-48B2-9486-72C79B314D94}"/>
            </a:ext>
          </a:extLst>
        </cdr:cNvPr>
        <cdr:cNvSpPr txBox="1"/>
      </cdr:nvSpPr>
      <cdr:spPr>
        <a:xfrm xmlns:a="http://schemas.openxmlformats.org/drawingml/2006/main">
          <a:off x="16577" y="649985"/>
          <a:ext cx="1002460" cy="4341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l"/>
          <a:fld id="{69A57CBA-B9B8-4C0A-879D-7424D5B85D7F}" type="TxLink">
            <a:rPr lang="en-US" sz="1000" b="1" i="0" u="none" strike="noStrike">
              <a:solidFill>
                <a:srgbClr val="000000"/>
              </a:solidFill>
              <a:latin typeface="Arial"/>
              <a:cs typeface="Arial"/>
            </a:rPr>
            <a:pPr algn="l"/>
            <a:t>Canran y newid</a:t>
          </a:fld>
          <a:endParaRPr lang="en-US" sz="1100" b="1"/>
        </a:p>
      </cdr:txBody>
    </cdr:sp>
  </cdr:relSizeAnchor>
  <cdr:relSizeAnchor xmlns:cdr="http://schemas.openxmlformats.org/drawingml/2006/chartDrawing">
    <cdr:from>
      <cdr:x>0.00215</cdr:x>
      <cdr:y>0.85511</cdr:y>
    </cdr:from>
    <cdr:to>
      <cdr:x>1</cdr:x>
      <cdr:y>0.99905</cdr:y>
    </cdr:to>
    <cdr:sp macro="" textlink="SiartData!$J$688">
      <cdr:nvSpPr>
        <cdr:cNvPr id="8" name="TextBox 7">
          <a:extLst xmlns:a="http://schemas.openxmlformats.org/drawingml/2006/main">
            <a:ext uri="{FF2B5EF4-FFF2-40B4-BE49-F238E27FC236}">
              <a16:creationId xmlns:a16="http://schemas.microsoft.com/office/drawing/2014/main" id="{7D8F324D-CE03-4F97-8412-1F5E4B098DDB}"/>
            </a:ext>
          </a:extLst>
        </cdr:cNvPr>
        <cdr:cNvSpPr txBox="1"/>
      </cdr:nvSpPr>
      <cdr:spPr>
        <a:xfrm xmlns:a="http://schemas.openxmlformats.org/drawingml/2006/main">
          <a:off x="11757" y="3440431"/>
          <a:ext cx="5463212" cy="5791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A605BE0A-EF06-43AF-8734-24375105DACF}" type="TxLink">
            <a:rPr lang="en-US" sz="10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 </a:t>
          </a:fld>
          <a:endParaRPr lang="en-US" sz="1100"/>
        </a:p>
      </cdr:txBody>
    </cdr:sp>
  </cdr:relSizeAnchor>
  <cdr:relSizeAnchor xmlns:cdr="http://schemas.openxmlformats.org/drawingml/2006/chartDrawing">
    <cdr:from>
      <cdr:x>0</cdr:x>
      <cdr:y>0</cdr:y>
    </cdr:from>
    <cdr:to>
      <cdr:x>1</cdr:x>
      <cdr:y>0.19407</cdr:y>
    </cdr:to>
    <cdr:sp macro="" textlink="SiartData!$J$667">
      <cdr:nvSpPr>
        <cdr:cNvPr id="9" name="TextBox 8">
          <a:extLst xmlns:a="http://schemas.openxmlformats.org/drawingml/2006/main">
            <a:ext uri="{FF2B5EF4-FFF2-40B4-BE49-F238E27FC236}">
              <a16:creationId xmlns:a16="http://schemas.microsoft.com/office/drawing/2014/main" id="{D774FC00-1524-40AE-9F83-F141D84CB039}"/>
            </a:ext>
          </a:extLst>
        </cdr:cNvPr>
        <cdr:cNvSpPr txBox="1"/>
      </cdr:nvSpPr>
      <cdr:spPr>
        <a:xfrm xmlns:a="http://schemas.openxmlformats.org/drawingml/2006/main">
          <a:off x="0" y="0"/>
          <a:ext cx="5847396" cy="685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0CA02CD2-9F00-425B-BA68-F856D193E3FF}" type="TxLink">
            <a:rPr lang="en-US" sz="1300" b="1" i="0" u="none" strike="noStrike">
              <a:solidFill>
                <a:srgbClr val="000000"/>
              </a:solidFill>
              <a:latin typeface="Arial"/>
              <a:cs typeface="Arial"/>
            </a:rPr>
            <a:pPr/>
            <a:t>Ffigur A1  Nifer y trafodiadau:  Canran y newid rhwng yr amcangyfrif cyntaf a’r ail amcangyfrif, yn ôl mis y daeth y trafodiad i rym</a:t>
          </a:fld>
          <a:endParaRPr lang="en-US" sz="1100"/>
        </a:p>
      </cdr:txBody>
    </cdr:sp>
  </cdr:relSizeAnchor>
</c:userShapes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0.00466</cdr:x>
      <cdr:y>0.16977</cdr:y>
    </cdr:from>
    <cdr:to>
      <cdr:x>0.18925</cdr:x>
      <cdr:y>0.28372</cdr:y>
    </cdr:to>
    <cdr:sp macro="" textlink="SiartData!$K$950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B154A2CD-5BEA-4138-B0A8-585C651B2FC7}"/>
            </a:ext>
          </a:extLst>
        </cdr:cNvPr>
        <cdr:cNvSpPr txBox="1"/>
      </cdr:nvSpPr>
      <cdr:spPr>
        <a:xfrm xmlns:a="http://schemas.openxmlformats.org/drawingml/2006/main">
          <a:off x="24697" y="695326"/>
          <a:ext cx="978273" cy="466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l"/>
          <a:fld id="{9A2DFDD5-C9C5-4685-93A9-44AB923EF6A0}" type="TxLink">
            <a:rPr lang="en-US" sz="1000" b="1" i="0" u="none" strike="noStrike">
              <a:solidFill>
                <a:sysClr val="windowText" lastClr="000000"/>
              </a:solidFill>
              <a:latin typeface="Arial"/>
              <a:cs typeface="Arial"/>
            </a:rPr>
            <a:pPr algn="l"/>
            <a:t> </a:t>
          </a:fld>
          <a:endParaRPr lang="en-US" sz="1100" b="1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</cdr:x>
      <cdr:y>0.85714</cdr:y>
    </cdr:from>
    <cdr:to>
      <cdr:x>1</cdr:x>
      <cdr:y>1</cdr:y>
    </cdr:to>
    <cdr:sp macro="" textlink="SiartData!$J$966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ECF27316-2D2E-41D9-90CD-0B2D7301EDCB}"/>
            </a:ext>
          </a:extLst>
        </cdr:cNvPr>
        <cdr:cNvSpPr txBox="1"/>
      </cdr:nvSpPr>
      <cdr:spPr>
        <a:xfrm xmlns:a="http://schemas.openxmlformats.org/drawingml/2006/main">
          <a:off x="0" y="3566160"/>
          <a:ext cx="5441632" cy="5943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19B82CAA-9DDC-4229-BF74-2D399FDEDF50}" type="TxLink">
            <a:rPr lang="en-US" sz="10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 </a:t>
          </a:fld>
          <a:endParaRPr lang="en-US" sz="1100">
            <a:solidFill>
              <a:srgbClr val="595959"/>
            </a:solidFill>
          </a:endParaRPr>
        </a:p>
      </cdr:txBody>
    </cdr:sp>
  </cdr:relSizeAnchor>
  <cdr:relSizeAnchor xmlns:cdr="http://schemas.openxmlformats.org/drawingml/2006/chartDrawing">
    <cdr:from>
      <cdr:x>0.00278</cdr:x>
      <cdr:y>0</cdr:y>
    </cdr:from>
    <cdr:to>
      <cdr:x>1</cdr:x>
      <cdr:y>0.18841</cdr:y>
    </cdr:to>
    <cdr:sp macro="" textlink="SiartData!$J$946">
      <cdr:nvSpPr>
        <cdr:cNvPr id="4" name="TextBox 3">
          <a:extLst xmlns:a="http://schemas.openxmlformats.org/drawingml/2006/main">
            <a:ext uri="{FF2B5EF4-FFF2-40B4-BE49-F238E27FC236}">
              <a16:creationId xmlns:a16="http://schemas.microsoft.com/office/drawing/2014/main" id="{37884FD2-31BC-4F6F-95B6-DFD06C522033}"/>
            </a:ext>
          </a:extLst>
        </cdr:cNvPr>
        <cdr:cNvSpPr txBox="1"/>
      </cdr:nvSpPr>
      <cdr:spPr>
        <a:xfrm xmlns:a="http://schemas.openxmlformats.org/drawingml/2006/main">
          <a:off x="14733" y="0"/>
          <a:ext cx="5284977" cy="762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7B27A752-ACA9-4D15-9193-03C410146FBB}" type="TxLink">
            <a:rPr lang="en-US" sz="1350" b="1" i="0" u="none" strike="noStrike">
              <a:solidFill>
                <a:sysClr val="windowText" lastClr="000000"/>
              </a:solidFill>
              <a:latin typeface="Arial"/>
              <a:cs typeface="Arial"/>
            </a:rPr>
            <a:pPr/>
            <a:t> </a:t>
          </a:fld>
          <a:endParaRPr lang="en-US" sz="1350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</cdr:x>
      <cdr:y>0.86242</cdr:y>
    </cdr:from>
    <cdr:to>
      <cdr:x>0.99892</cdr:x>
      <cdr:y>1</cdr:y>
    </cdr:to>
    <cdr:sp macro="" textlink="SiartData!$J$713">
      <cdr:nvSpPr>
        <cdr:cNvPr id="5" name="TextBox 4">
          <a:extLst xmlns:a="http://schemas.openxmlformats.org/drawingml/2006/main">
            <a:ext uri="{FF2B5EF4-FFF2-40B4-BE49-F238E27FC236}">
              <a16:creationId xmlns:a16="http://schemas.microsoft.com/office/drawing/2014/main" id="{0D381C2D-156B-4EAC-B015-E30B8D094363}"/>
            </a:ext>
          </a:extLst>
        </cdr:cNvPr>
        <cdr:cNvSpPr txBox="1"/>
      </cdr:nvSpPr>
      <cdr:spPr>
        <a:xfrm xmlns:a="http://schemas.openxmlformats.org/drawingml/2006/main">
          <a:off x="0" y="3578249"/>
          <a:ext cx="5372007" cy="5708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4CBED559-D9E7-414E-9AD6-4A735E5C2745}" type="TxLink">
            <a:rPr lang="en-US" sz="10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¹ Rydym wedi cywirio un trafodiad amrheswyl sy'n effeithiol ym mis Ebrill 2019. Cofnodwyd y trafodiad yn anghywir ei fod yn rhy fawr pan nad oedd hynny'n wir. Arweiniodd hyn at ddiwygio gostyngiad yn y dreth amrheswyl sy'n ddyledus yn y mis hwn.</a:t>
          </a:fld>
          <a:endParaRPr lang="en-US" sz="1100"/>
        </a:p>
      </cdr:txBody>
    </cdr:sp>
  </cdr:relSizeAnchor>
  <cdr:relSizeAnchor xmlns:cdr="http://schemas.openxmlformats.org/drawingml/2006/chartDrawing">
    <cdr:from>
      <cdr:x>0</cdr:x>
      <cdr:y>0</cdr:y>
    </cdr:from>
    <cdr:to>
      <cdr:x>1</cdr:x>
      <cdr:y>0.17332</cdr:y>
    </cdr:to>
    <cdr:sp macro="" textlink="SiartData!$J$692">
      <cdr:nvSpPr>
        <cdr:cNvPr id="6" name="TextBox 5">
          <a:extLst xmlns:a="http://schemas.openxmlformats.org/drawingml/2006/main">
            <a:ext uri="{FF2B5EF4-FFF2-40B4-BE49-F238E27FC236}">
              <a16:creationId xmlns:a16="http://schemas.microsoft.com/office/drawing/2014/main" id="{33980D13-9132-48EB-9FCC-4B96AB9FEE4E}"/>
            </a:ext>
          </a:extLst>
        </cdr:cNvPr>
        <cdr:cNvSpPr txBox="1"/>
      </cdr:nvSpPr>
      <cdr:spPr>
        <a:xfrm xmlns:a="http://schemas.openxmlformats.org/drawingml/2006/main">
          <a:off x="0" y="0"/>
          <a:ext cx="5377815" cy="71913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6F98631E-E062-468C-926F-CBB9D77D3073}" type="TxLink">
            <a:rPr lang="en-US" sz="1350" b="1" i="0" u="none" strike="noStrike">
              <a:solidFill>
                <a:srgbClr val="000000"/>
              </a:solidFill>
              <a:latin typeface="Arial"/>
              <a:cs typeface="Arial"/>
            </a:rPr>
            <a:pPr/>
            <a:t>Ffigur A2  Treth yn ddyledus:  Canran y newid rhwng yr amcangyfrif cyntaf a’r ail amcangyfrif, yn ôl mis y daeth y trafodiad i rym</a:t>
          </a:fld>
          <a:endParaRPr lang="en-US" sz="1350"/>
        </a:p>
      </cdr:txBody>
    </cdr:sp>
  </cdr:relSizeAnchor>
  <cdr:relSizeAnchor xmlns:cdr="http://schemas.openxmlformats.org/drawingml/2006/chartDrawing">
    <cdr:from>
      <cdr:x>0</cdr:x>
      <cdr:y>0.1746</cdr:y>
    </cdr:from>
    <cdr:to>
      <cdr:x>0.1874</cdr:x>
      <cdr:y>0.28849</cdr:y>
    </cdr:to>
    <cdr:sp macro="" textlink="SiartData!$K$696">
      <cdr:nvSpPr>
        <cdr:cNvPr id="7" name="TextBox 6">
          <a:extLst xmlns:a="http://schemas.openxmlformats.org/drawingml/2006/main">
            <a:ext uri="{FF2B5EF4-FFF2-40B4-BE49-F238E27FC236}">
              <a16:creationId xmlns:a16="http://schemas.microsoft.com/office/drawing/2014/main" id="{4803FE16-4186-4575-953C-FEAD7BAAB913}"/>
            </a:ext>
          </a:extLst>
        </cdr:cNvPr>
        <cdr:cNvSpPr txBox="1"/>
      </cdr:nvSpPr>
      <cdr:spPr>
        <a:xfrm xmlns:a="http://schemas.openxmlformats.org/drawingml/2006/main">
          <a:off x="0" y="724451"/>
          <a:ext cx="1007818" cy="4725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8D85B0AE-574C-4BDF-91D1-D40EBF8CB8BA}" type="TxLink">
            <a:rPr lang="en-US" sz="1000" b="1" i="0" u="none" strike="noStrike">
              <a:solidFill>
                <a:srgbClr val="000000"/>
              </a:solidFill>
              <a:latin typeface="Arial"/>
              <a:cs typeface="Arial"/>
            </a:rPr>
            <a:pPr/>
            <a:t>Canran y newid</a:t>
          </a:fld>
          <a:endParaRPr lang="en-US" sz="1100" b="1"/>
        </a:p>
      </cdr:txBody>
    </cdr:sp>
  </cdr:relSizeAnchor>
</c:userShapes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0.01671</cdr:x>
      <cdr:y>0.23854</cdr:y>
    </cdr:from>
    <cdr:to>
      <cdr:x>0.21609</cdr:x>
      <cdr:y>0.34362</cdr:y>
    </cdr:to>
    <cdr:sp macro="" textlink="SiartData!$K$229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72C1BEB3-15A7-4BEA-B78C-4FA481054A8D}"/>
            </a:ext>
          </a:extLst>
        </cdr:cNvPr>
        <cdr:cNvSpPr txBox="1"/>
      </cdr:nvSpPr>
      <cdr:spPr>
        <a:xfrm xmlns:a="http://schemas.openxmlformats.org/drawingml/2006/main">
          <a:off x="91423" y="1120140"/>
          <a:ext cx="1090840" cy="4934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l"/>
          <a:fld id="{3D23F37D-E225-4449-A32F-941C4A078AC4}" type="TxLink">
            <a:rPr lang="en-US" sz="1000" b="1" i="0" u="none" strike="noStrike">
              <a:solidFill>
                <a:sysClr val="windowText" lastClr="000000"/>
              </a:solidFill>
              <a:latin typeface="Arial"/>
              <a:cs typeface="Arial"/>
            </a:rPr>
            <a:pPr algn="l"/>
            <a:t>Nifer y trafodiadau</a:t>
          </a:fld>
          <a:endParaRPr lang="en-US" sz="1000" b="1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0.00173</cdr:x>
      <cdr:y>0.86374</cdr:y>
    </cdr:from>
    <cdr:to>
      <cdr:x>1</cdr:x>
      <cdr:y>0.93513</cdr:y>
    </cdr:to>
    <cdr:sp macro="" textlink="SiartData!$J$215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8F6A5BA0-B048-4AF1-A61B-EA9DB0D2F491}"/>
            </a:ext>
          </a:extLst>
        </cdr:cNvPr>
        <cdr:cNvSpPr txBox="1"/>
      </cdr:nvSpPr>
      <cdr:spPr>
        <a:xfrm xmlns:a="http://schemas.openxmlformats.org/drawingml/2006/main">
          <a:off x="9468" y="4292919"/>
          <a:ext cx="5463597" cy="3548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7F300AF5-FA8D-4B8B-BCE9-F20DAB1CB5F0}" type="TxLink">
            <a:rPr lang="en-US" sz="10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(p) Mae'r gwerth ar gyfer Mehefin 2021 yn dros dro a chaiff ei adolygu mewn cyhoeddiad yn y dyfodol.</a:t>
          </a:fld>
          <a:endParaRPr lang="en-US" sz="1100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</cdr:x>
      <cdr:y>0.92794</cdr:y>
    </cdr:from>
    <cdr:to>
      <cdr:x>1</cdr:x>
      <cdr:y>1</cdr:y>
    </cdr:to>
    <cdr:sp macro="" textlink="SiartData!$J$216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6BA6B258-0AE7-4173-A315-642169D98875}"/>
            </a:ext>
          </a:extLst>
        </cdr:cNvPr>
        <cdr:cNvSpPr txBox="1"/>
      </cdr:nvSpPr>
      <cdr:spPr>
        <a:xfrm xmlns:a="http://schemas.openxmlformats.org/drawingml/2006/main">
          <a:off x="0" y="4612006"/>
          <a:ext cx="5473065" cy="3581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492DED02-5D44-4001-A39E-F8832F048709}" type="TxLink">
            <a:rPr lang="en-US" sz="10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(r) Mae'r gweth ar gyfer Mawrth i Fai 2021 a'r holl werthoedd ar gyfer cyfraddau preswyl uwch wedi’i ddiwygio yn y cyhoeddiad hwn.</a:t>
          </a:fld>
          <a:endParaRPr lang="en-US" sz="1100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1</cdr:x>
      <cdr:y>0.12402</cdr:y>
    </cdr:to>
    <cdr:sp macro="" textlink="SiartData!$J$196">
      <cdr:nvSpPr>
        <cdr:cNvPr id="5" name="TextBox 4">
          <a:extLst xmlns:a="http://schemas.openxmlformats.org/drawingml/2006/main">
            <a:ext uri="{FF2B5EF4-FFF2-40B4-BE49-F238E27FC236}">
              <a16:creationId xmlns:a16="http://schemas.microsoft.com/office/drawing/2014/main" id="{BF4F4F3B-E434-4921-8D2F-DEF323CE873A}"/>
            </a:ext>
          </a:extLst>
        </cdr:cNvPr>
        <cdr:cNvSpPr txBox="1"/>
      </cdr:nvSpPr>
      <cdr:spPr>
        <a:xfrm xmlns:a="http://schemas.openxmlformats.org/drawingml/2006/main">
          <a:off x="0" y="0"/>
          <a:ext cx="5473065" cy="61639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4B3F2456-81AE-42F4-B7AB-44ABB2866E32}" type="TxLink">
            <a:rPr lang="en-US" sz="1350" b="1" i="0" u="none" strike="noStrike">
              <a:solidFill>
                <a:srgbClr val="000000"/>
              </a:solidFill>
              <a:latin typeface="Arial"/>
              <a:cs typeface="Arial"/>
            </a:rPr>
            <a:pPr/>
            <a:t>Ffigur 2.5a  Nifer y trafodiadau preswyl, yn ôl mis y daeth y trafodiad i rym</a:t>
          </a:fld>
          <a:endParaRPr lang="en-US" sz="1350"/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171450</xdr:colOff>
          <xdr:row>0</xdr:row>
          <xdr:rowOff>76200</xdr:rowOff>
        </xdr:from>
        <xdr:to>
          <xdr:col>11</xdr:col>
          <xdr:colOff>133350</xdr:colOff>
          <xdr:row>4</xdr:row>
          <xdr:rowOff>38100</xdr:rowOff>
        </xdr:to>
        <xdr:sp macro="" textlink="">
          <xdr:nvSpPr>
            <xdr:cNvPr id="11265" name="List Box 1" hidden="1">
              <a:extLst>
                <a:ext uri="{63B3BB69-23CF-44E3-9099-C40C66FF867C}">
                  <a14:compatExt spid="_x0000_s11265"/>
                </a:ext>
                <a:ext uri="{FF2B5EF4-FFF2-40B4-BE49-F238E27FC236}">
                  <a16:creationId xmlns:a16="http://schemas.microsoft.com/office/drawing/2014/main" id="{DEA74894-2A01-4968-B897-2FD8188720B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266700</xdr:colOff>
          <xdr:row>1</xdr:row>
          <xdr:rowOff>19050</xdr:rowOff>
        </xdr:from>
        <xdr:to>
          <xdr:col>12</xdr:col>
          <xdr:colOff>238125</xdr:colOff>
          <xdr:row>4</xdr:row>
          <xdr:rowOff>76200</xdr:rowOff>
        </xdr:to>
        <xdr:sp macro="" textlink="">
          <xdr:nvSpPr>
            <xdr:cNvPr id="12289" name="List Box 1" hidden="1">
              <a:extLst>
                <a:ext uri="{63B3BB69-23CF-44E3-9099-C40C66FF867C}">
                  <a14:compatExt spid="_x0000_s12289"/>
                </a:ext>
                <a:ext uri="{FF2B5EF4-FFF2-40B4-BE49-F238E27FC236}">
                  <a16:creationId xmlns:a16="http://schemas.microsoft.com/office/drawing/2014/main" id="{92228EF2-05C7-4633-9AD8-DD1E914EFE3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0.15772</cdr:y>
    </cdr:from>
    <cdr:to>
      <cdr:x>0.32929</cdr:x>
      <cdr:y>0.26604</cdr:y>
    </cdr:to>
    <cdr:sp macro="" textlink="SiartData!$K$645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B154A2CD-5BEA-4138-B0A8-585C651B2FC7}"/>
            </a:ext>
          </a:extLst>
        </cdr:cNvPr>
        <cdr:cNvSpPr txBox="1"/>
      </cdr:nvSpPr>
      <cdr:spPr>
        <a:xfrm xmlns:a="http://schemas.openxmlformats.org/drawingml/2006/main">
          <a:off x="0" y="631259"/>
          <a:ext cx="1784032" cy="4335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l"/>
          <a:fld id="{D1B70C30-1BCA-4D09-B3D1-A1E5B441DD79}" type="TxLink">
            <a:rPr lang="en-US" sz="1000" b="1" i="0" u="none" strike="noStrike">
              <a:solidFill>
                <a:sysClr val="windowText" lastClr="000000"/>
              </a:solidFill>
              <a:latin typeface="Arial"/>
              <a:cs typeface="Arial"/>
            </a:rPr>
            <a:pPr algn="l"/>
            <a:t>Gwerth taliadau Treth Trafodiadau Tir (£ miliwn)</a:t>
          </a:fld>
          <a:endParaRPr lang="en-US" sz="1100" b="1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</cdr:x>
      <cdr:y>0.86887</cdr:y>
    </cdr:from>
    <cdr:to>
      <cdr:x>1</cdr:x>
      <cdr:y>1</cdr:y>
    </cdr:to>
    <cdr:sp macro="" textlink="SiartData!$J$661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ECF27316-2D2E-41D9-90CD-0B2D7301EDCB}"/>
            </a:ext>
          </a:extLst>
        </cdr:cNvPr>
        <cdr:cNvSpPr txBox="1"/>
      </cdr:nvSpPr>
      <cdr:spPr>
        <a:xfrm xmlns:a="http://schemas.openxmlformats.org/drawingml/2006/main">
          <a:off x="0" y="3477577"/>
          <a:ext cx="5417819" cy="5248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22647EC1-F167-4C9F-B3B1-3926FDDEC5A2}" type="TxLink">
            <a:rPr lang="en-US" sz="10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¹ Syler, ar gyfer Ebrill 2020 (oherwydd ei faint annodweddiadol), nad yw’r £28.2 miliwn a dalwyd am drafodiad prif linellau’r cymoedd Trafnidiaeth Cymru wedi'i chynnwys yn y siart hon.</a:t>
          </a:fld>
          <a:endParaRPr lang="en-US" sz="1100">
            <a:solidFill>
              <a:srgbClr val="595959"/>
            </a:solidFill>
          </a:endParaRPr>
        </a:p>
      </cdr:txBody>
    </cdr:sp>
  </cdr:relSizeAnchor>
  <cdr:relSizeAnchor xmlns:cdr="http://schemas.openxmlformats.org/drawingml/2006/chartDrawing">
    <cdr:from>
      <cdr:x>0.00014</cdr:x>
      <cdr:y>0</cdr:y>
    </cdr:from>
    <cdr:to>
      <cdr:x>0.99736</cdr:x>
      <cdr:y>0.13429</cdr:y>
    </cdr:to>
    <cdr:sp macro="" textlink="SiartData!$J$641">
      <cdr:nvSpPr>
        <cdr:cNvPr id="4" name="TextBox 3">
          <a:extLst xmlns:a="http://schemas.openxmlformats.org/drawingml/2006/main">
            <a:ext uri="{FF2B5EF4-FFF2-40B4-BE49-F238E27FC236}">
              <a16:creationId xmlns:a16="http://schemas.microsoft.com/office/drawing/2014/main" id="{37884FD2-31BC-4F6F-95B6-DFD06C522033}"/>
            </a:ext>
          </a:extLst>
        </cdr:cNvPr>
        <cdr:cNvSpPr txBox="1"/>
      </cdr:nvSpPr>
      <cdr:spPr>
        <a:xfrm xmlns:a="http://schemas.openxmlformats.org/drawingml/2006/main">
          <a:off x="774" y="0"/>
          <a:ext cx="5402757" cy="53747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FD893354-2C5C-4E1C-B227-F3E56C3A4FE5}" type="TxLink">
            <a:rPr lang="en-US" sz="1350" b="1" i="0" u="none" strike="noStrike">
              <a:solidFill>
                <a:srgbClr val="000000"/>
              </a:solidFill>
              <a:latin typeface="Arial"/>
              <a:cs typeface="Arial"/>
            </a:rPr>
            <a:pPr/>
            <a:t>Ffigur 7.1  Treth Trafodiadau Tir a dalwyd i Awdurdod Cyllid Cymru ¹</a:t>
          </a:fld>
          <a:endParaRPr lang="en-US" sz="1350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0.19129</cdr:y>
    </cdr:from>
    <cdr:to>
      <cdr:x>0.3724</cdr:x>
      <cdr:y>0.31947</cdr:y>
    </cdr:to>
    <cdr:sp macro="" textlink="SiartData!$K$404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B154A2CD-5BEA-4138-B0A8-585C651B2FC7}"/>
            </a:ext>
          </a:extLst>
        </cdr:cNvPr>
        <cdr:cNvSpPr txBox="1"/>
      </cdr:nvSpPr>
      <cdr:spPr>
        <a:xfrm xmlns:a="http://schemas.openxmlformats.org/drawingml/2006/main">
          <a:off x="0" y="750570"/>
          <a:ext cx="2038878" cy="5029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t"/>
        <a:lstStyle xmlns:a="http://schemas.openxmlformats.org/drawingml/2006/main"/>
        <a:p xmlns:a="http://schemas.openxmlformats.org/drawingml/2006/main">
          <a:pPr algn="l"/>
          <a:fld id="{77132FEA-7E93-4185-A675-B7E4ED610811}" type="TxLink">
            <a:rPr lang="en-US" sz="1000" b="1" i="0" u="none" strike="noStrike">
              <a:solidFill>
                <a:sysClr val="windowText" lastClr="000000"/>
              </a:solidFill>
              <a:latin typeface="Arial"/>
              <a:cs typeface="Arial"/>
            </a:rPr>
            <a:pPr algn="l"/>
            <a:t>Canran y trafodiadau/treth oedd yn ddyledus</a:t>
          </a:fld>
          <a:endParaRPr lang="en-US" sz="1100" b="1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</cdr:x>
      <cdr:y>0.93722</cdr:y>
    </cdr:from>
    <cdr:to>
      <cdr:x>0.98594</cdr:x>
      <cdr:y>1</cdr:y>
    </cdr:to>
    <cdr:sp macro="" textlink="SiartData!$J$414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0834DBD4-1C23-466E-8288-2006BD513386}"/>
            </a:ext>
          </a:extLst>
        </cdr:cNvPr>
        <cdr:cNvSpPr txBox="1"/>
      </cdr:nvSpPr>
      <cdr:spPr>
        <a:xfrm xmlns:a="http://schemas.openxmlformats.org/drawingml/2006/main">
          <a:off x="0" y="3981450"/>
          <a:ext cx="5397992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7E5DD4E4-A8A7-4C6C-BA1C-5D37326CEAF3}" type="TxLink">
            <a:rPr lang="en-US" sz="10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(p) Mae'r gwerth yn un dros dro a chaiff ei adolygu mewn cyhoeddiad yn y dyfodol.</a:t>
          </a:fld>
          <a:endParaRPr lang="en-US" sz="1100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0.00505</cdr:x>
      <cdr:y>0</cdr:y>
    </cdr:from>
    <cdr:to>
      <cdr:x>1</cdr:x>
      <cdr:y>0.16214</cdr:y>
    </cdr:to>
    <cdr:sp macro="" textlink="SiartData!$J$400">
      <cdr:nvSpPr>
        <cdr:cNvPr id="4" name="TextBox 3">
          <a:extLst xmlns:a="http://schemas.openxmlformats.org/drawingml/2006/main">
            <a:ext uri="{FF2B5EF4-FFF2-40B4-BE49-F238E27FC236}">
              <a16:creationId xmlns:a16="http://schemas.microsoft.com/office/drawing/2014/main" id="{2BE256E4-59EF-4326-91E8-B1B90A8F3D0F}"/>
            </a:ext>
          </a:extLst>
        </cdr:cNvPr>
        <cdr:cNvSpPr txBox="1"/>
      </cdr:nvSpPr>
      <cdr:spPr>
        <a:xfrm xmlns:a="http://schemas.openxmlformats.org/drawingml/2006/main">
          <a:off x="26937" y="0"/>
          <a:ext cx="5307062" cy="6955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B57FFF60-D58A-4BFF-BCCB-63D58D2F7F3C}" type="TxLink">
            <a:rPr lang="en-US" sz="1350" b="1" i="0" u="none" strike="noStrike">
              <a:solidFill>
                <a:srgbClr val="000000"/>
              </a:solidFill>
              <a:latin typeface="Arial"/>
              <a:cs typeface="Arial"/>
            </a:rPr>
            <a:pPr/>
            <a:t>Ffigur 3.3  Canran y trafodiadau preswyl a’r dreth sy’n ddyledus ar yr eiddo hynny, yn ôl band treth breswyl, Ebrill i Fehefin 2021</a:t>
          </a:fld>
          <a:endParaRPr lang="en-US" sz="1350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0.00978</cdr:x>
      <cdr:y>0.12252</cdr:y>
    </cdr:from>
    <cdr:to>
      <cdr:x>0.21632</cdr:x>
      <cdr:y>0.22677</cdr:y>
    </cdr:to>
    <cdr:sp macro="" textlink="SiartData!$K$494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B154A2CD-5BEA-4138-B0A8-585C651B2FC7}"/>
            </a:ext>
          </a:extLst>
        </cdr:cNvPr>
        <cdr:cNvSpPr txBox="1"/>
      </cdr:nvSpPr>
      <cdr:spPr>
        <a:xfrm xmlns:a="http://schemas.openxmlformats.org/drawingml/2006/main">
          <a:off x="53359" y="563880"/>
          <a:ext cx="1126866" cy="4798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t"/>
        <a:lstStyle xmlns:a="http://schemas.openxmlformats.org/drawingml/2006/main"/>
        <a:p xmlns:a="http://schemas.openxmlformats.org/drawingml/2006/main">
          <a:pPr algn="l"/>
          <a:fld id="{3DF2B06E-EC20-4692-9974-CDE14FF36C87}" type="TxLink">
            <a:rPr lang="en-US" sz="1000" b="1" i="0" u="none" strike="noStrike">
              <a:solidFill>
                <a:sysClr val="windowText" lastClr="000000"/>
              </a:solidFill>
              <a:latin typeface="Arial"/>
              <a:cs typeface="Arial"/>
            </a:rPr>
            <a:pPr algn="l"/>
            <a:t>Canran y trafodiadau</a:t>
          </a:fld>
          <a:endParaRPr lang="en-US" sz="1100" b="1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0.00071</cdr:x>
      <cdr:y>0.77165</cdr:y>
    </cdr:from>
    <cdr:to>
      <cdr:x>1</cdr:x>
      <cdr:y>0.87737</cdr:y>
    </cdr:to>
    <cdr:sp macro="" textlink="SiartData!$J$507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FFE3C83D-28E9-48F8-8F99-CF83AAD39E83}"/>
            </a:ext>
          </a:extLst>
        </cdr:cNvPr>
        <cdr:cNvSpPr txBox="1"/>
      </cdr:nvSpPr>
      <cdr:spPr>
        <a:xfrm xmlns:a="http://schemas.openxmlformats.org/drawingml/2006/main">
          <a:off x="3811" y="3961632"/>
          <a:ext cx="5363527" cy="5427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B064ABC8-D44F-452B-9807-621474EA0E1A}" type="TxLink">
            <a:rPr lang="en-US" sz="1000" b="0" i="0" u="none" strike="noStrike">
              <a:solidFill>
                <a:sysClr val="windowText" lastClr="000000"/>
              </a:solidFill>
              <a:latin typeface="Arial"/>
              <a:cs typeface="Arial"/>
            </a:rPr>
            <a:pPr/>
            <a:t>¹ Disgrifir y term 'premiwm' yn fwy cywir fel 'cydnabyddiaeth heblaw am rent'. Yn y rhan fwyaf o achosion, bydd y premiwm a delir ar ffurf gwerth arian parod, ond gallai fod ar ffurf arall.</a:t>
          </a:fld>
          <a:endParaRPr lang="en-US" sz="1100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</cdr:x>
      <cdr:y>0.85881</cdr:y>
    </cdr:from>
    <cdr:to>
      <cdr:x>0.99646</cdr:x>
      <cdr:y>0.97082</cdr:y>
    </cdr:to>
    <cdr:sp macro="" textlink="SiartData!$J$508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74D1039E-ED2B-493A-A8FC-1413DE9A5F6B}"/>
            </a:ext>
          </a:extLst>
        </cdr:cNvPr>
        <cdr:cNvSpPr txBox="1"/>
      </cdr:nvSpPr>
      <cdr:spPr>
        <a:xfrm xmlns:a="http://schemas.openxmlformats.org/drawingml/2006/main">
          <a:off x="0" y="4409124"/>
          <a:ext cx="5348338" cy="5750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A78E7258-28A3-4029-B3B5-46A0847CFC0A}" type="TxLink">
            <a:rPr lang="en-US" sz="1000" b="0" i="0" u="none" strike="noStrike">
              <a:solidFill>
                <a:sysClr val="windowText" lastClr="000000"/>
              </a:solidFill>
              <a:latin typeface="Arial"/>
              <a:cs typeface="Arial"/>
            </a:rPr>
            <a:pPr/>
            <a:t>² Noder bod trafodiadau sydd â gwerth rhent a phremiwm wedi'i dalu yn cael eu cyfrif ddwywaith yn nifer y trafodiadau (yn Ffigur 4.3). Cyfrifir y dreth sy'n ddyledus ar gyfer y trafodiadau hyn unwaith (yn Ffigur 4.4).</a:t>
          </a:fld>
          <a:endParaRPr lang="en-US" sz="1100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</cdr:x>
      <cdr:y>0.9525</cdr:y>
    </cdr:from>
    <cdr:to>
      <cdr:x>0.9996</cdr:x>
      <cdr:y>1</cdr:y>
    </cdr:to>
    <cdr:sp macro="" textlink="SiartData!$J$510">
      <cdr:nvSpPr>
        <cdr:cNvPr id="5" name="TextBox 1">
          <a:extLst xmlns:a="http://schemas.openxmlformats.org/drawingml/2006/main">
            <a:ext uri="{FF2B5EF4-FFF2-40B4-BE49-F238E27FC236}">
              <a16:creationId xmlns:a16="http://schemas.microsoft.com/office/drawing/2014/main" id="{9C2A6245-1E91-4E4C-B174-D48376D94DEE}"/>
            </a:ext>
          </a:extLst>
        </cdr:cNvPr>
        <cdr:cNvSpPr txBox="1"/>
      </cdr:nvSpPr>
      <cdr:spPr>
        <a:xfrm xmlns:a="http://schemas.openxmlformats.org/drawingml/2006/main">
          <a:off x="0" y="4890135"/>
          <a:ext cx="5365191" cy="2438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4E6DD43C-6168-4AC8-84B1-9E6A3230726D}" type="TxLink">
            <a:rPr lang="en-US" sz="10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(p) Mae'r gwerth yn un dros dro a chaiff ei adolygu mewn cyhoeddiad yn y dyfodol.</a:t>
          </a:fld>
          <a:endParaRPr lang="en-US" sz="1100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</cdr:x>
      <cdr:y>0.00124</cdr:y>
    </cdr:from>
    <cdr:to>
      <cdr:x>1</cdr:x>
      <cdr:y>0.12126</cdr:y>
    </cdr:to>
    <cdr:sp macro="" textlink="SiartData!$J$490">
      <cdr:nvSpPr>
        <cdr:cNvPr id="6" name="TextBox 5">
          <a:extLst xmlns:a="http://schemas.openxmlformats.org/drawingml/2006/main">
            <a:ext uri="{FF2B5EF4-FFF2-40B4-BE49-F238E27FC236}">
              <a16:creationId xmlns:a16="http://schemas.microsoft.com/office/drawing/2014/main" id="{4DC89F39-1E7B-4E96-AD16-BF436FB45360}"/>
            </a:ext>
          </a:extLst>
        </cdr:cNvPr>
        <cdr:cNvSpPr txBox="1"/>
      </cdr:nvSpPr>
      <cdr:spPr>
        <a:xfrm xmlns:a="http://schemas.openxmlformats.org/drawingml/2006/main">
          <a:off x="0" y="5715"/>
          <a:ext cx="5455920" cy="55238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08785985-8966-411A-BA81-0CDCB10E07F8}" type="TxLink">
            <a:rPr lang="en-US" sz="1350" b="1" i="0" u="none" strike="noStrike">
              <a:solidFill>
                <a:srgbClr val="000000"/>
              </a:solidFill>
              <a:latin typeface="Arial"/>
              <a:cs typeface="Arial"/>
            </a:rPr>
            <a:pPr/>
            <a:t>Ffigur 4.3  Nifer y trafodiadau preswyl a’r dreth sy’n ddyledus ar yr eiddo hynny, yn ôl gwerth, Ebrill i Fehefin 2021 (p)</a:t>
          </a:fld>
          <a:endParaRPr lang="en-US" sz="1350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0.00069</cdr:x>
      <cdr:y>0.23536</cdr:y>
    </cdr:from>
    <cdr:to>
      <cdr:x>0.16165</cdr:x>
      <cdr:y>0.33724</cdr:y>
    </cdr:to>
    <cdr:sp macro="" textlink="SiartData!$K$256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72C1BEB3-15A7-4BEA-B78C-4FA481054A8D}"/>
            </a:ext>
          </a:extLst>
        </cdr:cNvPr>
        <cdr:cNvSpPr txBox="1"/>
      </cdr:nvSpPr>
      <cdr:spPr>
        <a:xfrm xmlns:a="http://schemas.openxmlformats.org/drawingml/2006/main">
          <a:off x="3824" y="1354491"/>
          <a:ext cx="890450" cy="5863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l"/>
          <a:fld id="{B5CC732C-E739-4C88-9397-33768E99964A}" type="TxLink">
            <a:rPr lang="en-US" sz="1000" b="1" i="0" u="none" strike="noStrike">
              <a:solidFill>
                <a:sysClr val="windowText" lastClr="000000"/>
              </a:solidFill>
              <a:latin typeface="Arial"/>
              <a:cs typeface="Arial"/>
            </a:rPr>
            <a:pPr algn="l"/>
            <a:t>Treth yn ddyledus 
(£ miliwn)</a:t>
          </a:fld>
          <a:endParaRPr lang="en-US" sz="1000" b="1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0.85105</cdr:y>
    </cdr:from>
    <cdr:to>
      <cdr:x>0.98778</cdr:x>
      <cdr:y>0.90004</cdr:y>
    </cdr:to>
    <cdr:sp macro="" textlink="SiartData!$J$272">
      <cdr:nvSpPr>
        <cdr:cNvPr id="7" name="TextBox 1">
          <a:extLst xmlns:a="http://schemas.openxmlformats.org/drawingml/2006/main">
            <a:ext uri="{FF2B5EF4-FFF2-40B4-BE49-F238E27FC236}">
              <a16:creationId xmlns:a16="http://schemas.microsoft.com/office/drawing/2014/main" id="{A410B2E3-D4C8-405E-B410-24F6A0350127}"/>
            </a:ext>
          </a:extLst>
        </cdr:cNvPr>
        <cdr:cNvSpPr txBox="1"/>
      </cdr:nvSpPr>
      <cdr:spPr>
        <a:xfrm xmlns:a="http://schemas.openxmlformats.org/drawingml/2006/main">
          <a:off x="0" y="4897781"/>
          <a:ext cx="5464518" cy="2819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CEB8F938-9551-4EFF-BF70-83ADD82D36EE}" type="TxLink">
            <a:rPr lang="en-US" sz="10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(p) Mae'r gwerth ar gyfer Mehefin 2021 yn dros dro a chaiff ei adolygu mewn cyhoeddiad yn y dyfodol.</a:t>
          </a:fld>
          <a:endParaRPr lang="en-US" sz="1100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</cdr:x>
      <cdr:y>0.79311</cdr:y>
    </cdr:from>
    <cdr:to>
      <cdr:x>0.98778</cdr:x>
      <cdr:y>0.85944</cdr:y>
    </cdr:to>
    <cdr:sp macro="" textlink="SiartData!$J$271">
      <cdr:nvSpPr>
        <cdr:cNvPr id="8" name="TextBox 1">
          <a:extLst xmlns:a="http://schemas.openxmlformats.org/drawingml/2006/main">
            <a:ext uri="{FF2B5EF4-FFF2-40B4-BE49-F238E27FC236}">
              <a16:creationId xmlns:a16="http://schemas.microsoft.com/office/drawing/2014/main" id="{0EC825BF-AA84-4F7B-A1D1-E523937C05DC}"/>
            </a:ext>
          </a:extLst>
        </cdr:cNvPr>
        <cdr:cNvSpPr txBox="1"/>
      </cdr:nvSpPr>
      <cdr:spPr>
        <a:xfrm xmlns:a="http://schemas.openxmlformats.org/drawingml/2006/main">
          <a:off x="0" y="4564365"/>
          <a:ext cx="5464517" cy="3817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7BDDE8CB-6C81-4F88-BE86-2D771CD37F88}" type="TxLink">
            <a:rPr lang="en-US" sz="10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¹ Sylwch fod y siart hon yn gwahardd unrhyw dreth yn ddyledus o'r trafodiadau ychwanegol a ddangosir yn Ffigur 1.2.</a:t>
          </a:fld>
          <a:endParaRPr lang="en-US" sz="1100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</cdr:x>
      <cdr:y>0.90897</cdr:y>
    </cdr:from>
    <cdr:to>
      <cdr:x>0.98778</cdr:x>
      <cdr:y>1</cdr:y>
    </cdr:to>
    <cdr:sp macro="" textlink="SiartData!$J$273">
      <cdr:nvSpPr>
        <cdr:cNvPr id="9" name="TextBox 1">
          <a:extLst xmlns:a="http://schemas.openxmlformats.org/drawingml/2006/main">
            <a:ext uri="{FF2B5EF4-FFF2-40B4-BE49-F238E27FC236}">
              <a16:creationId xmlns:a16="http://schemas.microsoft.com/office/drawing/2014/main" id="{ACA46900-645B-40B6-9B62-51FFC047D9C3}"/>
            </a:ext>
          </a:extLst>
        </cdr:cNvPr>
        <cdr:cNvSpPr txBox="1"/>
      </cdr:nvSpPr>
      <cdr:spPr>
        <a:xfrm xmlns:a="http://schemas.openxmlformats.org/drawingml/2006/main">
          <a:off x="0" y="5231127"/>
          <a:ext cx="5464517" cy="5238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3D506528-25D6-4BD0-8412-59A95389FFED}" type="TxLink">
            <a:rPr lang="en-US" sz="10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(r) Mae’r gwerth wedi’i ddiwygio yn y cyhoeddiad hwn. Sylwch fod yn y siart hon, mae data ar gyfer cyfnodau cynharach wedi'i ddiwygio i lawr. Mae hyn i gyfrif am ad-daliadau'r cyfraddau uwch o dreth breswyl uwch sy'n cael eu talu.</a:t>
          </a:fld>
          <a:endParaRPr lang="en-US" sz="1100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0.00274</cdr:x>
      <cdr:y>0.00324</cdr:y>
    </cdr:from>
    <cdr:to>
      <cdr:x>0.99589</cdr:x>
      <cdr:y>0.12151</cdr:y>
    </cdr:to>
    <cdr:sp macro="" textlink="SiartData!$J$252">
      <cdr:nvSpPr>
        <cdr:cNvPr id="4" name="TextBox 3">
          <a:extLst xmlns:a="http://schemas.openxmlformats.org/drawingml/2006/main">
            <a:ext uri="{FF2B5EF4-FFF2-40B4-BE49-F238E27FC236}">
              <a16:creationId xmlns:a16="http://schemas.microsoft.com/office/drawing/2014/main" id="{D08B7709-C747-49F1-AF9D-59A2799F1070}"/>
            </a:ext>
          </a:extLst>
        </cdr:cNvPr>
        <cdr:cNvSpPr txBox="1"/>
      </cdr:nvSpPr>
      <cdr:spPr>
        <a:xfrm xmlns:a="http://schemas.openxmlformats.org/drawingml/2006/main">
          <a:off x="15240" y="15240"/>
          <a:ext cx="5524500" cy="5562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D63A23BA-0443-4BEE-B789-F68EF5634D09}" type="TxLink">
            <a:rPr lang="en-US" sz="1350" b="1" i="0" u="none" strike="noStrike">
              <a:solidFill>
                <a:srgbClr val="000000"/>
              </a:solidFill>
              <a:latin typeface="Arial"/>
              <a:cs typeface="Arial"/>
            </a:rPr>
            <a:pPr/>
            <a:t>Ffigur 2.6a  Treth yn ddyledus ar y trafodiadau preswyl, yn ôl mis dod i rym ¹</a:t>
          </a:fld>
          <a:endParaRPr lang="en-US" sz="1350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</cdr:x>
      <cdr:y>0.11682</cdr:y>
    </cdr:from>
    <cdr:to>
      <cdr:x>0.25312</cdr:x>
      <cdr:y>0.21776</cdr:y>
    </cdr:to>
    <cdr:sp macro="" textlink="SiartData!$K$319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B154A2CD-5BEA-4138-B0A8-585C651B2FC7}"/>
            </a:ext>
          </a:extLst>
        </cdr:cNvPr>
        <cdr:cNvSpPr txBox="1"/>
      </cdr:nvSpPr>
      <cdr:spPr>
        <a:xfrm xmlns:a="http://schemas.openxmlformats.org/drawingml/2006/main">
          <a:off x="0" y="463666"/>
          <a:ext cx="1389697" cy="4006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t"/>
        <a:lstStyle xmlns:a="http://schemas.openxmlformats.org/drawingml/2006/main"/>
        <a:p xmlns:a="http://schemas.openxmlformats.org/drawingml/2006/main">
          <a:pPr algn="l"/>
          <a:fld id="{5E5F8601-AB33-4060-8FA1-0555C9B848B5}" type="TxLink">
            <a:rPr lang="en-US" sz="1000" b="1" i="0" u="none" strike="noStrike">
              <a:solidFill>
                <a:sysClr val="windowText" lastClr="000000"/>
              </a:solidFill>
              <a:latin typeface="Arial"/>
              <a:cs typeface="Arial"/>
            </a:rPr>
            <a:pPr algn="l"/>
            <a:t>Canran y trafodiadau</a:t>
          </a:fld>
          <a:endParaRPr lang="en-US" sz="1100" b="1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0.00377</cdr:x>
      <cdr:y>0.85727</cdr:y>
    </cdr:from>
    <cdr:to>
      <cdr:x>1</cdr:x>
      <cdr:y>0.95251</cdr:y>
    </cdr:to>
    <cdr:sp macro="" textlink="SiartData!$J$326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AAAF9FB7-889D-4278-BF2B-0D4C1DF8119B}"/>
            </a:ext>
          </a:extLst>
        </cdr:cNvPr>
        <cdr:cNvSpPr txBox="1"/>
      </cdr:nvSpPr>
      <cdr:spPr>
        <a:xfrm xmlns:a="http://schemas.openxmlformats.org/drawingml/2006/main">
          <a:off x="20669" y="3638550"/>
          <a:ext cx="5461921" cy="4042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fld id="{069FC328-7988-44C5-9F6B-F62093EE7AF7}" type="TxLink">
            <a:rPr lang="en-US" sz="1000" b="0" i="0" u="none" strike="noStrike">
              <a:solidFill>
                <a:sysClr val="windowText" lastClr="000000"/>
              </a:solidFill>
              <a:latin typeface="Arial"/>
              <a:cs typeface="Arial"/>
            </a:rPr>
            <a:pPr algn="l"/>
            <a:t>¹ Mae trawsgludo / trosglwyddo perchnogaeth yn cynnwys nifer bach o drafodiadau sydd yn y categori ‘Arall’.</a:t>
          </a:fld>
          <a:endParaRPr lang="en-US" sz="1100" b="1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0.00051</cdr:x>
      <cdr:y>0.93258</cdr:y>
    </cdr:from>
    <cdr:to>
      <cdr:x>1</cdr:x>
      <cdr:y>1</cdr:y>
    </cdr:to>
    <cdr:sp macro="" textlink="SiartData!$J$327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D56F9E23-6A20-4EE2-B687-28EFD927214B}"/>
            </a:ext>
          </a:extLst>
        </cdr:cNvPr>
        <cdr:cNvSpPr txBox="1"/>
      </cdr:nvSpPr>
      <cdr:spPr>
        <a:xfrm xmlns:a="http://schemas.openxmlformats.org/drawingml/2006/main">
          <a:off x="2786" y="3794760"/>
          <a:ext cx="5460754" cy="2743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03DF25C9-8027-4B8F-B6F2-FF268860D05F}" type="TxLink">
            <a:rPr lang="en-US" sz="10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(p) Mae'r gwerth yn un dros dro a chaiff ei adolygu mewn cyhoeddiad yn y dyfodol.</a:t>
          </a:fld>
          <a:endParaRPr lang="en-US" sz="1100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0.00144</cdr:x>
      <cdr:y>0.02789</cdr:y>
    </cdr:from>
    <cdr:to>
      <cdr:x>0.99953</cdr:x>
      <cdr:y>0.12749</cdr:y>
    </cdr:to>
    <cdr:sp macro="" textlink="">
      <cdr:nvSpPr>
        <cdr:cNvPr id="5" name="TextBox 4">
          <a:extLst xmlns:a="http://schemas.openxmlformats.org/drawingml/2006/main">
            <a:ext uri="{FF2B5EF4-FFF2-40B4-BE49-F238E27FC236}">
              <a16:creationId xmlns:a16="http://schemas.microsoft.com/office/drawing/2014/main" id="{95010AAA-E709-41FC-904F-5FE3A404BD5A}"/>
            </a:ext>
          </a:extLst>
        </cdr:cNvPr>
        <cdr:cNvSpPr txBox="1"/>
      </cdr:nvSpPr>
      <cdr:spPr>
        <a:xfrm xmlns:a="http://schemas.openxmlformats.org/drawingml/2006/main">
          <a:off x="7620" y="106680"/>
          <a:ext cx="5273040" cy="381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0.00288</cdr:x>
      <cdr:y>0</cdr:y>
    </cdr:from>
    <cdr:to>
      <cdr:x>0.99953</cdr:x>
      <cdr:y>0.13546</cdr:y>
    </cdr:to>
    <cdr:sp macro="" textlink="SiartData!$J$315">
      <cdr:nvSpPr>
        <cdr:cNvPr id="6" name="TextBox 5">
          <a:extLst xmlns:a="http://schemas.openxmlformats.org/drawingml/2006/main">
            <a:ext uri="{FF2B5EF4-FFF2-40B4-BE49-F238E27FC236}">
              <a16:creationId xmlns:a16="http://schemas.microsoft.com/office/drawing/2014/main" id="{4B068C9F-136C-4C3B-8967-2328AFA5F3B0}"/>
            </a:ext>
          </a:extLst>
        </cdr:cNvPr>
        <cdr:cNvSpPr txBox="1"/>
      </cdr:nvSpPr>
      <cdr:spPr>
        <a:xfrm xmlns:a="http://schemas.openxmlformats.org/drawingml/2006/main">
          <a:off x="15812" y="0"/>
          <a:ext cx="5471818" cy="537650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642FE315-EAB0-444F-915B-EFEF7561AD51}" type="TxLink">
            <a:rPr lang="en-US" sz="1350" b="1" i="0" u="none" strike="noStrike">
              <a:solidFill>
                <a:srgbClr val="000000"/>
              </a:solidFill>
              <a:latin typeface="Arial"/>
              <a:cs typeface="Arial"/>
            </a:rPr>
            <a:pPr/>
            <a:t>Ffigur 2.7  Trafodiadau yn ôl math o drafodiad, Ebrill i Fehefin 2021 (p)</a:t>
          </a:fld>
          <a:endParaRPr lang="en-US" sz="1350"/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0.00801</cdr:x>
      <cdr:y>0.17246</cdr:y>
    </cdr:from>
    <cdr:to>
      <cdr:x>0.20739</cdr:x>
      <cdr:y>0.27754</cdr:y>
    </cdr:to>
    <cdr:sp macro="" textlink="SiartData!$K$229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72C1BEB3-15A7-4BEA-B78C-4FA481054A8D}"/>
            </a:ext>
          </a:extLst>
        </cdr:cNvPr>
        <cdr:cNvSpPr txBox="1"/>
      </cdr:nvSpPr>
      <cdr:spPr>
        <a:xfrm xmlns:a="http://schemas.openxmlformats.org/drawingml/2006/main">
          <a:off x="43830" y="820358"/>
          <a:ext cx="1091220" cy="4998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l"/>
          <a:fld id="{3D23F37D-E225-4449-A32F-941C4A078AC4}" type="TxLink">
            <a:rPr lang="en-US" sz="1000" b="1" i="0" u="none" strike="noStrike">
              <a:solidFill>
                <a:sysClr val="windowText" lastClr="000000"/>
              </a:solidFill>
              <a:latin typeface="Arial"/>
              <a:cs typeface="Arial"/>
            </a:rPr>
            <a:pPr algn="l"/>
            <a:t>Nifer y trafodiadau</a:t>
          </a:fld>
          <a:endParaRPr lang="en-US" sz="1000" b="1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0.88546</cdr:y>
    </cdr:from>
    <cdr:to>
      <cdr:x>0.99827</cdr:x>
      <cdr:y>0.94137</cdr:y>
    </cdr:to>
    <cdr:sp macro="" textlink="SiartData!$J$245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8F6A5BA0-B048-4AF1-A61B-EA9DB0D2F491}"/>
            </a:ext>
          </a:extLst>
        </cdr:cNvPr>
        <cdr:cNvSpPr txBox="1"/>
      </cdr:nvSpPr>
      <cdr:spPr>
        <a:xfrm xmlns:a="http://schemas.openxmlformats.org/drawingml/2006/main">
          <a:off x="0" y="4211955"/>
          <a:ext cx="5463597" cy="2659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CD01A81F-4F99-4E42-8975-D1850C35D1B1}" type="TxLink">
            <a:rPr lang="en-US" sz="10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(p) Mae'r gwerth ar gyfer Mehefin 2021 yn dros dro a chaiff ei adolygu mewn cyhoeddiad yn y dyfodol.</a:t>
          </a:fld>
          <a:endParaRPr lang="en-US" sz="1100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</cdr:x>
      <cdr:y>0.95354</cdr:y>
    </cdr:from>
    <cdr:to>
      <cdr:x>1</cdr:x>
      <cdr:y>1</cdr:y>
    </cdr:to>
    <cdr:sp macro="" textlink="SiartData!$J$246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6BA6B258-0AE7-4173-A315-642169D98875}"/>
            </a:ext>
          </a:extLst>
        </cdr:cNvPr>
        <cdr:cNvSpPr txBox="1"/>
      </cdr:nvSpPr>
      <cdr:spPr>
        <a:xfrm xmlns:a="http://schemas.openxmlformats.org/drawingml/2006/main">
          <a:off x="0" y="4535805"/>
          <a:ext cx="5473065" cy="2209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0B95A81C-252E-4E75-A76C-4C4491BDE693}" type="TxLink">
            <a:rPr lang="en-US" sz="10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(r) Mae'r gweth ar gyfer Mawrth i Fai 2021 wedi’i ddiwygio yn y cyhoeddiad hwn.</a:t>
          </a:fld>
          <a:endParaRPr lang="en-US" sz="1100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1</cdr:x>
      <cdr:y>0.12402</cdr:y>
    </cdr:to>
    <cdr:sp macro="" textlink="SiartData!$J$225">
      <cdr:nvSpPr>
        <cdr:cNvPr id="5" name="TextBox 4">
          <a:extLst xmlns:a="http://schemas.openxmlformats.org/drawingml/2006/main">
            <a:ext uri="{FF2B5EF4-FFF2-40B4-BE49-F238E27FC236}">
              <a16:creationId xmlns:a16="http://schemas.microsoft.com/office/drawing/2014/main" id="{BF4F4F3B-E434-4921-8D2F-DEF323CE873A}"/>
            </a:ext>
          </a:extLst>
        </cdr:cNvPr>
        <cdr:cNvSpPr txBox="1"/>
      </cdr:nvSpPr>
      <cdr:spPr>
        <a:xfrm xmlns:a="http://schemas.openxmlformats.org/drawingml/2006/main">
          <a:off x="0" y="0"/>
          <a:ext cx="5473065" cy="589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87191109-70C3-44CB-BF92-4A549A7E303B}" type="TxLink">
            <a:rPr lang="en-US" sz="1350" b="1" i="0" u="none" strike="noStrike">
              <a:solidFill>
                <a:srgbClr val="000000"/>
              </a:solidFill>
              <a:latin typeface="Arial"/>
              <a:cs typeface="Arial"/>
            </a:rPr>
            <a:pPr/>
            <a:t>Ffigur 2.5b  Nifer y trafodiadau amrheswyl, yn ôl mis y daeth y trafodiad i rym ¹ </a:t>
          </a:fld>
          <a:endParaRPr lang="en-US" sz="1350"/>
        </a:p>
      </cdr:txBody>
    </cdr:sp>
  </cdr:relSizeAnchor>
  <cdr:relSizeAnchor xmlns:cdr="http://schemas.openxmlformats.org/drawingml/2006/chartDrawing">
    <cdr:from>
      <cdr:x>0</cdr:x>
      <cdr:y>0.81865</cdr:y>
    </cdr:from>
    <cdr:to>
      <cdr:x>0.99827</cdr:x>
      <cdr:y>0.90649</cdr:y>
    </cdr:to>
    <cdr:sp macro="" textlink="SiartData!$J$244">
      <cdr:nvSpPr>
        <cdr:cNvPr id="6" name="TextBox 1">
          <a:extLst xmlns:a="http://schemas.openxmlformats.org/drawingml/2006/main">
            <a:ext uri="{FF2B5EF4-FFF2-40B4-BE49-F238E27FC236}">
              <a16:creationId xmlns:a16="http://schemas.microsoft.com/office/drawing/2014/main" id="{2AB93C7D-CC78-4AEC-BA91-6389E2188C9B}"/>
            </a:ext>
          </a:extLst>
        </cdr:cNvPr>
        <cdr:cNvSpPr txBox="1"/>
      </cdr:nvSpPr>
      <cdr:spPr>
        <a:xfrm xmlns:a="http://schemas.openxmlformats.org/drawingml/2006/main">
          <a:off x="0" y="3894139"/>
          <a:ext cx="5463597" cy="41783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DBEB11DF-5C65-483A-905A-2C3C401D9549}" type="TxLink">
            <a:rPr lang="en-US" sz="10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¹ Mae’r categori ‘eiddo amhreswyl’ yn cynnwys eiddo nad ydynt yn gyfan gwbl breswyl (sef, y rheini sy’n cynnwys elfennau preswyl a masnachol). </a:t>
          </a:fld>
          <a:endParaRPr lang="en-US" sz="1100">
            <a:solidFill>
              <a:sysClr val="windowText" lastClr="000000"/>
            </a:solidFill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0.00139</cdr:x>
      <cdr:y>0.12097</cdr:y>
    </cdr:from>
    <cdr:to>
      <cdr:x>0.25157</cdr:x>
      <cdr:y>0.21572</cdr:y>
    </cdr:to>
    <cdr:sp macro="" textlink="SiartData!$K$526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B154A2CD-5BEA-4138-B0A8-585C651B2FC7}"/>
            </a:ext>
          </a:extLst>
        </cdr:cNvPr>
        <cdr:cNvSpPr txBox="1"/>
      </cdr:nvSpPr>
      <cdr:spPr>
        <a:xfrm xmlns:a="http://schemas.openxmlformats.org/drawingml/2006/main">
          <a:off x="7620" y="629123"/>
          <a:ext cx="1372594" cy="49276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t"/>
        <a:lstStyle xmlns:a="http://schemas.openxmlformats.org/drawingml/2006/main"/>
        <a:p xmlns:a="http://schemas.openxmlformats.org/drawingml/2006/main">
          <a:pPr algn="l"/>
          <a:fld id="{176E2234-AD8B-45CA-9AA6-B514E1FF397E}" type="TxLink">
            <a:rPr lang="en-US" sz="1000" b="1" i="0" u="none" strike="noStrike">
              <a:solidFill>
                <a:sysClr val="windowText" lastClr="000000"/>
              </a:solidFill>
              <a:latin typeface="Arial"/>
              <a:cs typeface="Arial"/>
            </a:rPr>
            <a:pPr algn="l"/>
            <a:t>Canran y dreth oedd yn ddyledus</a:t>
          </a:fld>
          <a:endParaRPr lang="en-US" sz="1100" b="1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0.00354</cdr:x>
      <cdr:y>0.76813</cdr:y>
    </cdr:from>
    <cdr:to>
      <cdr:x>1</cdr:x>
      <cdr:y>0.88352</cdr:y>
    </cdr:to>
    <cdr:sp macro="" textlink="SiartData!$J$507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FFE3C83D-28E9-48F8-8F99-CF83AAD39E83}"/>
            </a:ext>
          </a:extLst>
        </cdr:cNvPr>
        <cdr:cNvSpPr txBox="1"/>
      </cdr:nvSpPr>
      <cdr:spPr>
        <a:xfrm xmlns:a="http://schemas.openxmlformats.org/drawingml/2006/main">
          <a:off x="19085" y="3994785"/>
          <a:ext cx="5372065" cy="600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B064ABC8-D44F-452B-9807-621474EA0E1A}" type="TxLink">
            <a:rPr lang="en-US" sz="1000" b="0" i="0" u="none" strike="noStrike">
              <a:solidFill>
                <a:sysClr val="windowText" lastClr="000000"/>
              </a:solidFill>
              <a:latin typeface="Arial"/>
              <a:cs typeface="Arial"/>
            </a:rPr>
            <a:pPr/>
            <a:t>¹ Disgrifir y term 'premiwm' yn fwy cywir fel 'cydnabyddiaeth heblaw am rent'. Yn y rhan fwyaf o achosion, bydd y premiwm a delir ar ffurf gwerth arian parod, ond gallai fod ar ffurf arall.</a:t>
          </a:fld>
          <a:endParaRPr lang="en-US" sz="1100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0.00558</cdr:x>
      <cdr:y>0.85879</cdr:y>
    </cdr:from>
    <cdr:to>
      <cdr:x>1</cdr:x>
      <cdr:y>0.9549</cdr:y>
    </cdr:to>
    <cdr:sp macro="" textlink="SiartData!$J$508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74D1039E-ED2B-493A-A8FC-1413DE9A5F6B}"/>
            </a:ext>
          </a:extLst>
        </cdr:cNvPr>
        <cdr:cNvSpPr txBox="1"/>
      </cdr:nvSpPr>
      <cdr:spPr>
        <a:xfrm xmlns:a="http://schemas.openxmlformats.org/drawingml/2006/main">
          <a:off x="30083" y="4466271"/>
          <a:ext cx="5361067" cy="4998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A78E7258-28A3-4029-B3B5-46A0847CFC0A}" type="TxLink">
            <a:rPr lang="en-US" sz="1000" b="0" i="0" u="none" strike="noStrike">
              <a:solidFill>
                <a:sysClr val="windowText" lastClr="000000"/>
              </a:solidFill>
              <a:latin typeface="Arial"/>
              <a:cs typeface="Arial"/>
            </a:rPr>
            <a:pPr/>
            <a:t>² Noder bod trafodiadau sydd â gwerth rhent a phremiwm wedi'i dalu yn cael eu cyfrif ddwywaith yn nifer y trafodiadau (yn Ffigur 4.3). Cyfrifir y dreth sy'n ddyledus ar gyfer y trafodiadau hyn unwaith (yn Ffigur 4.4).</a:t>
          </a:fld>
          <a:endParaRPr lang="en-US" sz="1100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</cdr:x>
      <cdr:y>0.95069</cdr:y>
    </cdr:from>
    <cdr:to>
      <cdr:x>0.99646</cdr:x>
      <cdr:y>1</cdr:y>
    </cdr:to>
    <cdr:sp macro="" textlink="SiartData!$J$543">
      <cdr:nvSpPr>
        <cdr:cNvPr id="5" name="TextBox 1">
          <a:extLst xmlns:a="http://schemas.openxmlformats.org/drawingml/2006/main">
            <a:ext uri="{FF2B5EF4-FFF2-40B4-BE49-F238E27FC236}">
              <a16:creationId xmlns:a16="http://schemas.microsoft.com/office/drawing/2014/main" id="{7E57E16E-7317-421E-8232-6AE93C7D3760}"/>
            </a:ext>
          </a:extLst>
        </cdr:cNvPr>
        <cdr:cNvSpPr txBox="1"/>
      </cdr:nvSpPr>
      <cdr:spPr>
        <a:xfrm xmlns:a="http://schemas.openxmlformats.org/drawingml/2006/main">
          <a:off x="0" y="4701540"/>
          <a:ext cx="5444199" cy="2438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65BADE35-23E7-437A-AA4A-62BFC865F1AF}" type="TxLink">
            <a:rPr lang="en-US" sz="1000" b="0" i="0" u="none" strike="noStrike">
              <a:solidFill>
                <a:sysClr val="windowText" lastClr="000000"/>
              </a:solidFill>
              <a:latin typeface="Arial"/>
              <a:cs typeface="Arial"/>
            </a:rPr>
            <a:pPr/>
            <a:t>(p) Mae'r gwerth yn un dros dro a chaiff ei adolygu mewn cyhoeddiad yn y dyfodol.</a:t>
          </a:fld>
          <a:endParaRPr lang="en-US" sz="1100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0.00837</cdr:x>
      <cdr:y>0.01233</cdr:y>
    </cdr:from>
    <cdr:to>
      <cdr:x>0.98605</cdr:x>
      <cdr:y>0.11248</cdr:y>
    </cdr:to>
    <cdr:sp macro="" textlink="">
      <cdr:nvSpPr>
        <cdr:cNvPr id="6" name="TextBox 5">
          <a:extLst xmlns:a="http://schemas.openxmlformats.org/drawingml/2006/main">
            <a:ext uri="{FF2B5EF4-FFF2-40B4-BE49-F238E27FC236}">
              <a16:creationId xmlns:a16="http://schemas.microsoft.com/office/drawing/2014/main" id="{7E94FCA6-132A-4D09-9A93-36871F0CC3FE}"/>
            </a:ext>
          </a:extLst>
        </cdr:cNvPr>
        <cdr:cNvSpPr txBox="1"/>
      </cdr:nvSpPr>
      <cdr:spPr>
        <a:xfrm xmlns:a="http://schemas.openxmlformats.org/drawingml/2006/main">
          <a:off x="45720" y="60960"/>
          <a:ext cx="5341620" cy="4953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</cdr:x>
      <cdr:y>0</cdr:y>
    </cdr:from>
    <cdr:to>
      <cdr:x>0.99442</cdr:x>
      <cdr:y>0.10786</cdr:y>
    </cdr:to>
    <cdr:sp macro="" textlink="SiartData!$J$522">
      <cdr:nvSpPr>
        <cdr:cNvPr id="7" name="TextBox 6">
          <a:extLst xmlns:a="http://schemas.openxmlformats.org/drawingml/2006/main">
            <a:ext uri="{FF2B5EF4-FFF2-40B4-BE49-F238E27FC236}">
              <a16:creationId xmlns:a16="http://schemas.microsoft.com/office/drawing/2014/main" id="{AE7E6A10-16B9-443F-B4B6-20D6C9A90E26}"/>
            </a:ext>
          </a:extLst>
        </cdr:cNvPr>
        <cdr:cNvSpPr txBox="1"/>
      </cdr:nvSpPr>
      <cdr:spPr>
        <a:xfrm xmlns:a="http://schemas.openxmlformats.org/drawingml/2006/main">
          <a:off x="0" y="0"/>
          <a:ext cx="5433060" cy="533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262476C5-8D96-4D3A-83C0-F4D7374C0F94}" type="TxLink">
            <a:rPr lang="en-US" sz="1350" b="1" i="0" u="none" strike="noStrike">
              <a:solidFill>
                <a:srgbClr val="000000"/>
              </a:solidFill>
              <a:latin typeface="Arial"/>
              <a:cs typeface="Arial"/>
            </a:rPr>
            <a:pPr/>
            <a:t>Ffigur 4.4  Treth oedd yn ddyledus ar drafodiadau amhreswyl, yn ôl gwerth, Ebrill i Fehefin 2021 (p)</a:t>
          </a:fld>
          <a:endParaRPr lang="en-US" sz="135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tatistical%20Releases/LTT/2021/2021-08-20/LTT%20release%20-%20tables%20and%20chart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kUpReliefs"/>
      <sheetName val="msqReleaseDates"/>
      <sheetName val="msqReliefs"/>
      <sheetName val="msqRevisions"/>
      <sheetName val="msqTransactions"/>
      <sheetName val="msqCash"/>
      <sheetName val="msqExclusions"/>
      <sheetName val="msqRefunds"/>
      <sheetName val="msqWkSub"/>
      <sheetName val="Contents"/>
      <sheetName val="ChartData"/>
      <sheetName val="Table1"/>
      <sheetName val="Table1 unrounded"/>
      <sheetName val="Table2"/>
      <sheetName val="Table3"/>
      <sheetName val="Table4"/>
      <sheetName val="Table5"/>
      <sheetName val="Table6"/>
      <sheetName val="Table6a"/>
      <sheetName val="Table7"/>
      <sheetName val="Fig1.1"/>
      <sheetName val="Fig1.2"/>
      <sheetName val="C - charts"/>
      <sheetName val="C - tables"/>
      <sheetName val="Checks Table 1"/>
      <sheetName val="Briefing - unrounded"/>
      <sheetName val="Average Price"/>
      <sheetName val="Transaction"/>
      <sheetName val="Tax"/>
      <sheetName val="TableA1Formulas"/>
      <sheetName val="TableA1Hide"/>
      <sheetName val="TableA2Formulas"/>
      <sheetName val="TableA2Hide"/>
    </sheetNames>
    <sheetDataSet>
      <sheetData sheetId="0" refreshError="1"/>
      <sheetData sheetId="1">
        <row r="2">
          <cell r="B2" t="str">
            <v>ReleasePoint</v>
          </cell>
        </row>
      </sheetData>
      <sheetData sheetId="2">
        <row r="1">
          <cell r="B1" t="str">
            <v>stats_ltt.ReliefTypeCube</v>
          </cell>
        </row>
      </sheetData>
      <sheetData sheetId="3">
        <row r="1">
          <cell r="B1" t="str">
            <v>stats_ltt.RevisionsAnalysis</v>
          </cell>
        </row>
      </sheetData>
      <sheetData sheetId="4">
        <row r="1">
          <cell r="B1" t="str">
            <v>stats_ltt.TransactionCube</v>
          </cell>
        </row>
      </sheetData>
      <sheetData sheetId="5">
        <row r="1">
          <cell r="A1" t="str">
            <v>stats_ltt.CashCube</v>
          </cell>
        </row>
      </sheetData>
      <sheetData sheetId="6">
        <row r="1">
          <cell r="A1" t="str">
            <v>stats_ltt.ExclusionCube</v>
          </cell>
        </row>
      </sheetData>
      <sheetData sheetId="7">
        <row r="1">
          <cell r="A1" t="str">
            <v>Get effective years, quarters &amp; months - then refund approved years, quarters and months</v>
          </cell>
        </row>
      </sheetData>
      <sheetData sheetId="8">
        <row r="1">
          <cell r="A1" t="str">
            <v>ltt_MonitorInitialSubmissionsByTransTypePivot</v>
          </cell>
        </row>
      </sheetData>
      <sheetData sheetId="9">
        <row r="1">
          <cell r="H1">
            <v>84</v>
          </cell>
        </row>
      </sheetData>
      <sheetData sheetId="10">
        <row r="1">
          <cell r="K1">
            <v>1</v>
          </cell>
        </row>
        <row r="8">
          <cell r="P8" t="str">
            <v>Week beginning</v>
          </cell>
        </row>
        <row r="10">
          <cell r="P10" t="str">
            <v>2021-22</v>
          </cell>
          <cell r="R10" t="str">
            <v>2020-21</v>
          </cell>
          <cell r="T10" t="str">
            <v>2019-20</v>
          </cell>
        </row>
        <row r="11">
          <cell r="O11">
            <v>44282</v>
          </cell>
          <cell r="P11">
            <v>1720</v>
          </cell>
          <cell r="R11">
            <v>1060</v>
          </cell>
          <cell r="T11">
            <v>1330</v>
          </cell>
        </row>
        <row r="12">
          <cell r="O12">
            <v>44289</v>
          </cell>
          <cell r="P12">
            <v>1280</v>
          </cell>
          <cell r="R12">
            <v>560</v>
          </cell>
          <cell r="T12">
            <v>1210</v>
          </cell>
        </row>
        <row r="13">
          <cell r="O13">
            <v>44296</v>
          </cell>
          <cell r="P13">
            <v>1280</v>
          </cell>
          <cell r="R13">
            <v>430</v>
          </cell>
          <cell r="T13">
            <v>1090</v>
          </cell>
        </row>
        <row r="14">
          <cell r="O14">
            <v>44303</v>
          </cell>
          <cell r="P14">
            <v>1390</v>
          </cell>
          <cell r="R14">
            <v>500</v>
          </cell>
          <cell r="T14">
            <v>860</v>
          </cell>
        </row>
        <row r="15">
          <cell r="O15">
            <v>44310</v>
          </cell>
          <cell r="P15">
            <v>1500</v>
          </cell>
          <cell r="R15">
            <v>550</v>
          </cell>
          <cell r="T15">
            <v>1160</v>
          </cell>
        </row>
        <row r="16">
          <cell r="O16">
            <v>44317</v>
          </cell>
          <cell r="P16">
            <v>1110</v>
          </cell>
          <cell r="R16">
            <v>450</v>
          </cell>
          <cell r="T16">
            <v>890</v>
          </cell>
        </row>
        <row r="17">
          <cell r="O17">
            <v>44324</v>
          </cell>
          <cell r="P17">
            <v>1230</v>
          </cell>
          <cell r="R17">
            <v>430</v>
          </cell>
          <cell r="T17">
            <v>1010</v>
          </cell>
        </row>
        <row r="18">
          <cell r="O18">
            <v>44331</v>
          </cell>
          <cell r="P18">
            <v>1270</v>
          </cell>
          <cell r="R18">
            <v>510</v>
          </cell>
          <cell r="T18">
            <v>1150</v>
          </cell>
        </row>
        <row r="19">
          <cell r="O19">
            <v>44338</v>
          </cell>
          <cell r="P19">
            <v>1510</v>
          </cell>
          <cell r="R19">
            <v>510</v>
          </cell>
          <cell r="T19">
            <v>1000</v>
          </cell>
        </row>
        <row r="20">
          <cell r="O20">
            <v>44345</v>
          </cell>
          <cell r="P20">
            <v>1190</v>
          </cell>
          <cell r="R20">
            <v>610</v>
          </cell>
          <cell r="T20">
            <v>1250</v>
          </cell>
        </row>
        <row r="21">
          <cell r="O21">
            <v>44352</v>
          </cell>
          <cell r="P21">
            <v>1340</v>
          </cell>
          <cell r="R21">
            <v>600</v>
          </cell>
          <cell r="T21">
            <v>1180</v>
          </cell>
        </row>
        <row r="22">
          <cell r="O22">
            <v>44359</v>
          </cell>
          <cell r="P22">
            <v>1340</v>
          </cell>
          <cell r="R22">
            <v>580</v>
          </cell>
          <cell r="T22">
            <v>1120</v>
          </cell>
        </row>
        <row r="23">
          <cell r="O23">
            <v>44366</v>
          </cell>
          <cell r="P23">
            <v>1930</v>
          </cell>
          <cell r="R23">
            <v>700</v>
          </cell>
          <cell r="T23">
            <v>1350</v>
          </cell>
        </row>
        <row r="24">
          <cell r="O24">
            <v>44373</v>
          </cell>
          <cell r="P24">
            <v>2840</v>
          </cell>
          <cell r="R24">
            <v>820</v>
          </cell>
          <cell r="T24">
            <v>1460</v>
          </cell>
        </row>
        <row r="25">
          <cell r="O25">
            <v>44380</v>
          </cell>
          <cell r="P25">
            <v>1530</v>
          </cell>
          <cell r="R25">
            <v>730</v>
          </cell>
          <cell r="T25">
            <v>1240</v>
          </cell>
        </row>
        <row r="26">
          <cell r="O26">
            <v>44387</v>
          </cell>
          <cell r="P26">
            <v>1290</v>
          </cell>
          <cell r="R26">
            <v>620</v>
          </cell>
          <cell r="T26">
            <v>1300</v>
          </cell>
        </row>
        <row r="27">
          <cell r="O27">
            <v>44394</v>
          </cell>
          <cell r="P27">
            <v>1150</v>
          </cell>
          <cell r="R27">
            <v>560</v>
          </cell>
          <cell r="T27">
            <v>1290</v>
          </cell>
        </row>
        <row r="28">
          <cell r="O28">
            <v>44401</v>
          </cell>
          <cell r="P28">
            <v>1440</v>
          </cell>
          <cell r="R28">
            <v>850</v>
          </cell>
          <cell r="T28">
            <v>1340</v>
          </cell>
        </row>
        <row r="29">
          <cell r="O29">
            <v>44408</v>
          </cell>
          <cell r="P29">
            <v>1300</v>
          </cell>
          <cell r="R29">
            <v>840</v>
          </cell>
          <cell r="T29">
            <v>1260</v>
          </cell>
        </row>
        <row r="30">
          <cell r="O30">
            <v>44415</v>
          </cell>
          <cell r="P30">
            <v>1260</v>
          </cell>
          <cell r="R30">
            <v>790</v>
          </cell>
          <cell r="T30">
            <v>1190</v>
          </cell>
        </row>
        <row r="31">
          <cell r="O31">
            <v>44422</v>
          </cell>
          <cell r="R31">
            <v>870</v>
          </cell>
          <cell r="T31">
            <v>1260</v>
          </cell>
        </row>
        <row r="32">
          <cell r="O32">
            <v>44429</v>
          </cell>
          <cell r="R32">
            <v>1060</v>
          </cell>
          <cell r="T32">
            <v>1080</v>
          </cell>
        </row>
        <row r="33">
          <cell r="O33">
            <v>44436</v>
          </cell>
          <cell r="R33">
            <v>720</v>
          </cell>
          <cell r="T33">
            <v>1360</v>
          </cell>
        </row>
        <row r="34">
          <cell r="O34">
            <v>44443</v>
          </cell>
          <cell r="R34">
            <v>950</v>
          </cell>
          <cell r="T34">
            <v>1190</v>
          </cell>
        </row>
        <row r="35">
          <cell r="O35">
            <v>44450</v>
          </cell>
          <cell r="R35">
            <v>820</v>
          </cell>
          <cell r="T35">
            <v>1170</v>
          </cell>
        </row>
        <row r="36">
          <cell r="O36">
            <v>44457</v>
          </cell>
          <cell r="R36">
            <v>1040</v>
          </cell>
          <cell r="T36">
            <v>1290</v>
          </cell>
        </row>
        <row r="37">
          <cell r="O37">
            <v>44464</v>
          </cell>
          <cell r="R37">
            <v>1140</v>
          </cell>
          <cell r="T37">
            <v>1330</v>
          </cell>
        </row>
        <row r="38">
          <cell r="O38">
            <v>44471</v>
          </cell>
          <cell r="R38">
            <v>1070</v>
          </cell>
          <cell r="T38">
            <v>1370</v>
          </cell>
        </row>
        <row r="39">
          <cell r="O39">
            <v>44478</v>
          </cell>
          <cell r="R39">
            <v>1110</v>
          </cell>
          <cell r="T39">
            <v>1220</v>
          </cell>
        </row>
        <row r="40">
          <cell r="O40">
            <v>44485</v>
          </cell>
          <cell r="R40">
            <v>1230</v>
          </cell>
          <cell r="T40">
            <v>1300</v>
          </cell>
        </row>
        <row r="41">
          <cell r="O41">
            <v>44492</v>
          </cell>
          <cell r="R41">
            <v>1400</v>
          </cell>
          <cell r="T41">
            <v>1320</v>
          </cell>
        </row>
        <row r="42">
          <cell r="O42">
            <v>44499</v>
          </cell>
          <cell r="R42">
            <v>1300</v>
          </cell>
          <cell r="T42">
            <v>1440</v>
          </cell>
        </row>
        <row r="43">
          <cell r="O43">
            <v>44506</v>
          </cell>
          <cell r="R43">
            <v>1230</v>
          </cell>
          <cell r="T43">
            <v>1130</v>
          </cell>
        </row>
        <row r="44">
          <cell r="O44">
            <v>44513</v>
          </cell>
          <cell r="R44">
            <v>1370</v>
          </cell>
          <cell r="T44">
            <v>1120</v>
          </cell>
        </row>
        <row r="45">
          <cell r="O45">
            <v>44520</v>
          </cell>
          <cell r="R45">
            <v>1460</v>
          </cell>
          <cell r="T45">
            <v>1420</v>
          </cell>
        </row>
        <row r="46">
          <cell r="O46">
            <v>44527</v>
          </cell>
          <cell r="R46">
            <v>1610</v>
          </cell>
          <cell r="T46">
            <v>1530</v>
          </cell>
        </row>
        <row r="47">
          <cell r="O47">
            <v>44534</v>
          </cell>
          <cell r="R47">
            <v>1740</v>
          </cell>
          <cell r="T47">
            <v>1520</v>
          </cell>
        </row>
        <row r="48">
          <cell r="O48">
            <v>44541</v>
          </cell>
          <cell r="R48">
            <v>2510</v>
          </cell>
          <cell r="T48">
            <v>2370</v>
          </cell>
        </row>
        <row r="49">
          <cell r="O49">
            <v>44548</v>
          </cell>
          <cell r="R49">
            <v>1710</v>
          </cell>
          <cell r="T49">
            <v>400</v>
          </cell>
        </row>
        <row r="50">
          <cell r="O50">
            <v>44555</v>
          </cell>
          <cell r="R50">
            <v>180</v>
          </cell>
          <cell r="T50">
            <v>450</v>
          </cell>
        </row>
        <row r="51">
          <cell r="O51">
            <v>44562</v>
          </cell>
          <cell r="R51">
            <v>870</v>
          </cell>
          <cell r="T51">
            <v>910</v>
          </cell>
        </row>
        <row r="52">
          <cell r="O52">
            <v>44569</v>
          </cell>
          <cell r="R52">
            <v>990</v>
          </cell>
          <cell r="T52">
            <v>900</v>
          </cell>
        </row>
        <row r="53">
          <cell r="O53">
            <v>44576</v>
          </cell>
          <cell r="R53">
            <v>940</v>
          </cell>
          <cell r="T53">
            <v>910</v>
          </cell>
        </row>
        <row r="54">
          <cell r="O54">
            <v>44583</v>
          </cell>
          <cell r="R54">
            <v>1190</v>
          </cell>
          <cell r="T54">
            <v>1090</v>
          </cell>
        </row>
        <row r="55">
          <cell r="O55">
            <v>44590</v>
          </cell>
          <cell r="R55">
            <v>1230</v>
          </cell>
          <cell r="T55">
            <v>1210</v>
          </cell>
        </row>
        <row r="56">
          <cell r="O56">
            <v>44597</v>
          </cell>
          <cell r="R56">
            <v>1260</v>
          </cell>
          <cell r="T56">
            <v>1040</v>
          </cell>
        </row>
        <row r="57">
          <cell r="O57">
            <v>44604</v>
          </cell>
          <cell r="R57">
            <v>1280</v>
          </cell>
          <cell r="T57">
            <v>1100</v>
          </cell>
        </row>
        <row r="58">
          <cell r="O58">
            <v>44611</v>
          </cell>
          <cell r="R58">
            <v>1310</v>
          </cell>
          <cell r="T58">
            <v>1130</v>
          </cell>
        </row>
        <row r="59">
          <cell r="O59">
            <v>44618</v>
          </cell>
          <cell r="R59">
            <v>1500</v>
          </cell>
          <cell r="T59">
            <v>1120</v>
          </cell>
        </row>
        <row r="60">
          <cell r="O60">
            <v>44625</v>
          </cell>
          <cell r="R60">
            <v>1390</v>
          </cell>
          <cell r="T60">
            <v>1130</v>
          </cell>
        </row>
        <row r="61">
          <cell r="O61">
            <v>44632</v>
          </cell>
          <cell r="R61">
            <v>1350</v>
          </cell>
          <cell r="T61">
            <v>1090</v>
          </cell>
        </row>
        <row r="62">
          <cell r="O62">
            <v>44639</v>
          </cell>
          <cell r="R62">
            <v>1570</v>
          </cell>
          <cell r="T62">
            <v>1190</v>
          </cell>
        </row>
        <row r="73">
          <cell r="R73" t="str">
            <v xml:space="preserve">of which: higher rates residential (r)  (r) </v>
          </cell>
          <cell r="S73" t="str">
            <v>Total</v>
          </cell>
        </row>
        <row r="74">
          <cell r="O74" t="str">
            <v>Residential</v>
          </cell>
          <cell r="P74" t="str">
            <v>2019-20</v>
          </cell>
          <cell r="Q74" t="str">
            <v>Q2</v>
          </cell>
          <cell r="R74">
            <v>3330</v>
          </cell>
          <cell r="S74">
            <v>11600</v>
          </cell>
        </row>
        <row r="75">
          <cell r="Q75" t="str">
            <v>Q3</v>
          </cell>
          <cell r="R75">
            <v>3390</v>
          </cell>
          <cell r="S75">
            <v>11810</v>
          </cell>
        </row>
        <row r="76">
          <cell r="Q76" t="str">
            <v>Q4</v>
          </cell>
          <cell r="R76">
            <v>3100</v>
          </cell>
          <cell r="S76">
            <v>8810</v>
          </cell>
        </row>
        <row r="77">
          <cell r="P77" t="str">
            <v>2020-21</v>
          </cell>
          <cell r="Q77" t="str">
            <v>Q1</v>
          </cell>
          <cell r="R77">
            <v>1470</v>
          </cell>
          <cell r="S77">
            <v>4810</v>
          </cell>
        </row>
        <row r="78">
          <cell r="Q78" t="str">
            <v>Q2</v>
          </cell>
          <cell r="R78">
            <v>2530</v>
          </cell>
          <cell r="S78">
            <v>7440</v>
          </cell>
        </row>
        <row r="79">
          <cell r="Q79" t="str">
            <v>Q3</v>
          </cell>
          <cell r="R79">
            <v>4010</v>
          </cell>
          <cell r="S79">
            <v>12790</v>
          </cell>
        </row>
        <row r="80">
          <cell r="Q80" t="str">
            <v xml:space="preserve">Q4 (r) </v>
          </cell>
          <cell r="R80">
            <v>3660</v>
          </cell>
          <cell r="S80">
            <v>11470</v>
          </cell>
        </row>
        <row r="81">
          <cell r="P81" t="str">
            <v>21-22</v>
          </cell>
          <cell r="Q81" t="str">
            <v>Q1 (p)</v>
          </cell>
          <cell r="R81">
            <v>4080</v>
          </cell>
          <cell r="S81">
            <v>13730</v>
          </cell>
        </row>
        <row r="82">
          <cell r="P82" t="str">
            <v/>
          </cell>
        </row>
        <row r="83">
          <cell r="O83" t="str">
            <v xml:space="preserve">Non-residential ¹ </v>
          </cell>
          <cell r="P83" t="str">
            <v>2019-20</v>
          </cell>
          <cell r="Q83" t="str">
            <v>Q2</v>
          </cell>
          <cell r="R83">
            <v>0</v>
          </cell>
          <cell r="S83">
            <v>1570</v>
          </cell>
        </row>
        <row r="84">
          <cell r="Q84" t="str">
            <v>Q3</v>
          </cell>
          <cell r="R84">
            <v>0</v>
          </cell>
          <cell r="S84">
            <v>1520</v>
          </cell>
        </row>
        <row r="85">
          <cell r="Q85" t="str">
            <v>Q4</v>
          </cell>
          <cell r="R85">
            <v>0</v>
          </cell>
          <cell r="S85">
            <v>1540</v>
          </cell>
        </row>
        <row r="86">
          <cell r="P86" t="str">
            <v>2020-21</v>
          </cell>
          <cell r="Q86" t="str">
            <v>Q1</v>
          </cell>
          <cell r="R86">
            <v>0</v>
          </cell>
          <cell r="S86">
            <v>990</v>
          </cell>
        </row>
        <row r="87">
          <cell r="Q87" t="str">
            <v>Q2</v>
          </cell>
          <cell r="R87">
            <v>0</v>
          </cell>
          <cell r="S87">
            <v>1210</v>
          </cell>
        </row>
        <row r="88">
          <cell r="Q88" t="str">
            <v>Q3</v>
          </cell>
          <cell r="R88">
            <v>0</v>
          </cell>
          <cell r="S88">
            <v>1550</v>
          </cell>
        </row>
        <row r="89">
          <cell r="Q89" t="str">
            <v xml:space="preserve">Q4 (r) </v>
          </cell>
          <cell r="R89">
            <v>0</v>
          </cell>
          <cell r="S89">
            <v>1540</v>
          </cell>
        </row>
        <row r="90">
          <cell r="P90" t="str">
            <v>21-22</v>
          </cell>
          <cell r="Q90" t="str">
            <v>Q1 (p)</v>
          </cell>
          <cell r="R90">
            <v>0</v>
          </cell>
          <cell r="S90">
            <v>1610</v>
          </cell>
        </row>
        <row r="92">
          <cell r="O92" t="str">
            <v>Total</v>
          </cell>
          <cell r="P92" t="str">
            <v>2019-20</v>
          </cell>
          <cell r="Q92" t="str">
            <v>Q2</v>
          </cell>
          <cell r="R92">
            <v>3330</v>
          </cell>
          <cell r="S92">
            <v>13170</v>
          </cell>
        </row>
        <row r="93">
          <cell r="Q93" t="str">
            <v>Q3</v>
          </cell>
          <cell r="R93">
            <v>3390</v>
          </cell>
          <cell r="S93">
            <v>13330</v>
          </cell>
        </row>
        <row r="94">
          <cell r="Q94" t="str">
            <v>Q4</v>
          </cell>
          <cell r="R94">
            <v>3100</v>
          </cell>
          <cell r="S94">
            <v>10350</v>
          </cell>
        </row>
        <row r="95">
          <cell r="P95" t="str">
            <v>2020-21</v>
          </cell>
          <cell r="Q95" t="str">
            <v>Q1</v>
          </cell>
          <cell r="R95">
            <v>1470</v>
          </cell>
          <cell r="S95">
            <v>5800</v>
          </cell>
        </row>
        <row r="96">
          <cell r="Q96" t="str">
            <v>Q2</v>
          </cell>
          <cell r="R96">
            <v>2530</v>
          </cell>
          <cell r="S96">
            <v>8650</v>
          </cell>
        </row>
        <row r="97">
          <cell r="Q97" t="str">
            <v>Q3</v>
          </cell>
          <cell r="R97">
            <v>4010</v>
          </cell>
          <cell r="S97">
            <v>14340</v>
          </cell>
        </row>
        <row r="98">
          <cell r="Q98" t="str">
            <v xml:space="preserve">Q4 (r) </v>
          </cell>
          <cell r="R98">
            <v>3660</v>
          </cell>
          <cell r="S98">
            <v>13000</v>
          </cell>
        </row>
        <row r="99">
          <cell r="P99" t="str">
            <v>21-22</v>
          </cell>
          <cell r="Q99" t="str">
            <v>Q1 (p)</v>
          </cell>
          <cell r="R99">
            <v>4080</v>
          </cell>
          <cell r="S99">
            <v>15340</v>
          </cell>
        </row>
        <row r="100">
          <cell r="Q100" t="str">
            <v xml:space="preserve"> </v>
          </cell>
        </row>
        <row r="116">
          <cell r="R116" t="str">
            <v xml:space="preserve">of which: additional revenue from higher rates residential ² (r) </v>
          </cell>
          <cell r="S116" t="str">
            <v>Total</v>
          </cell>
        </row>
        <row r="117">
          <cell r="O117" t="str">
            <v xml:space="preserve">Residential (r) </v>
          </cell>
          <cell r="P117" t="str">
            <v>2019-20</v>
          </cell>
          <cell r="Q117" t="str">
            <v>Q2</v>
          </cell>
          <cell r="R117">
            <v>15.2</v>
          </cell>
          <cell r="S117">
            <v>28</v>
          </cell>
        </row>
        <row r="118">
          <cell r="Q118" t="str">
            <v>Q3</v>
          </cell>
          <cell r="R118">
            <v>15.4</v>
          </cell>
          <cell r="S118">
            <v>29.4</v>
          </cell>
        </row>
        <row r="119">
          <cell r="Q119" t="str">
            <v>Q4</v>
          </cell>
          <cell r="R119">
            <v>13.4</v>
          </cell>
          <cell r="S119">
            <v>22.7</v>
          </cell>
        </row>
        <row r="120">
          <cell r="P120" t="str">
            <v>2020-21</v>
          </cell>
          <cell r="Q120" t="str">
            <v>Q1</v>
          </cell>
          <cell r="R120">
            <v>6.4</v>
          </cell>
          <cell r="S120">
            <v>10.9</v>
          </cell>
        </row>
        <row r="121">
          <cell r="Q121" t="str">
            <v>Q2</v>
          </cell>
          <cell r="R121">
            <v>12.4</v>
          </cell>
          <cell r="S121">
            <v>15.8</v>
          </cell>
        </row>
        <row r="122">
          <cell r="Q122" t="str">
            <v>Q3</v>
          </cell>
          <cell r="R122">
            <v>22.8</v>
          </cell>
          <cell r="S122">
            <v>30.2</v>
          </cell>
        </row>
        <row r="123">
          <cell r="Q123" t="str">
            <v xml:space="preserve">Q4 (r) </v>
          </cell>
          <cell r="R123">
            <v>26.6</v>
          </cell>
          <cell r="S123">
            <v>31.5</v>
          </cell>
        </row>
        <row r="124">
          <cell r="P124" t="str">
            <v>21-22</v>
          </cell>
          <cell r="Q124" t="str">
            <v>Q1 (p)</v>
          </cell>
          <cell r="R124">
            <v>31.1</v>
          </cell>
          <cell r="S124">
            <v>38.9</v>
          </cell>
        </row>
        <row r="126">
          <cell r="O126" t="str">
            <v xml:space="preserve">Non-residential ³ </v>
          </cell>
          <cell r="P126" t="str">
            <v>2019-20</v>
          </cell>
          <cell r="Q126" t="str">
            <v>Q2</v>
          </cell>
          <cell r="R126">
            <v>0</v>
          </cell>
          <cell r="S126">
            <v>17.100000000000001</v>
          </cell>
        </row>
        <row r="127">
          <cell r="Q127" t="str">
            <v>Q3</v>
          </cell>
          <cell r="R127">
            <v>0</v>
          </cell>
          <cell r="S127">
            <v>20.3</v>
          </cell>
        </row>
        <row r="128">
          <cell r="Q128" t="str">
            <v>Q4</v>
          </cell>
          <cell r="R128">
            <v>0</v>
          </cell>
          <cell r="S128">
            <v>17.2</v>
          </cell>
        </row>
        <row r="129">
          <cell r="P129" t="str">
            <v>2020-21</v>
          </cell>
          <cell r="Q129" t="str">
            <v>Q1</v>
          </cell>
          <cell r="R129">
            <v>0</v>
          </cell>
          <cell r="S129">
            <v>8.9</v>
          </cell>
        </row>
        <row r="130">
          <cell r="Q130" t="str">
            <v>Q2</v>
          </cell>
          <cell r="R130">
            <v>0</v>
          </cell>
          <cell r="S130">
            <v>10.199999999999999</v>
          </cell>
        </row>
        <row r="131">
          <cell r="Q131" t="str">
            <v>Q3</v>
          </cell>
          <cell r="R131">
            <v>0</v>
          </cell>
          <cell r="S131">
            <v>18.8</v>
          </cell>
        </row>
        <row r="132">
          <cell r="Q132" t="str">
            <v xml:space="preserve">Q4 (r) </v>
          </cell>
          <cell r="R132">
            <v>0</v>
          </cell>
          <cell r="S132">
            <v>20.2</v>
          </cell>
        </row>
        <row r="133">
          <cell r="P133" t="str">
            <v>21-22</v>
          </cell>
          <cell r="Q133" t="str">
            <v>Q1 (p)</v>
          </cell>
          <cell r="R133">
            <v>0</v>
          </cell>
          <cell r="S133">
            <v>33.200000000000003</v>
          </cell>
        </row>
        <row r="135">
          <cell r="O135" t="str">
            <v xml:space="preserve">Total (r) </v>
          </cell>
          <cell r="P135" t="str">
            <v>2019-20</v>
          </cell>
          <cell r="Q135" t="str">
            <v>Q2</v>
          </cell>
          <cell r="R135">
            <v>15.2</v>
          </cell>
          <cell r="S135">
            <v>45.1</v>
          </cell>
        </row>
        <row r="136">
          <cell r="Q136" t="str">
            <v>Q3</v>
          </cell>
          <cell r="R136">
            <v>15.4</v>
          </cell>
          <cell r="S136">
            <v>49.6</v>
          </cell>
        </row>
        <row r="137">
          <cell r="Q137" t="str">
            <v>Q4</v>
          </cell>
          <cell r="R137">
            <v>13.4</v>
          </cell>
          <cell r="S137">
            <v>39.9</v>
          </cell>
        </row>
        <row r="138">
          <cell r="P138" t="str">
            <v>2020-21</v>
          </cell>
          <cell r="Q138" t="str">
            <v>Q1</v>
          </cell>
          <cell r="R138">
            <v>6.4</v>
          </cell>
          <cell r="S138">
            <v>19.8</v>
          </cell>
        </row>
        <row r="139">
          <cell r="Q139" t="str">
            <v>Q2</v>
          </cell>
          <cell r="R139">
            <v>12.4</v>
          </cell>
          <cell r="S139">
            <v>26</v>
          </cell>
        </row>
        <row r="140">
          <cell r="Q140" t="str">
            <v>Q3</v>
          </cell>
          <cell r="R140">
            <v>22.8</v>
          </cell>
          <cell r="S140">
            <v>49</v>
          </cell>
        </row>
        <row r="141">
          <cell r="Q141" t="str">
            <v xml:space="preserve">Q4 (r) </v>
          </cell>
          <cell r="R141">
            <v>26.6</v>
          </cell>
          <cell r="S141">
            <v>51.7</v>
          </cell>
        </row>
        <row r="142">
          <cell r="P142" t="str">
            <v>21-22</v>
          </cell>
          <cell r="Q142" t="str">
            <v>Q1 (p)</v>
          </cell>
          <cell r="R142">
            <v>31.1</v>
          </cell>
          <cell r="S142">
            <v>72.099999999999994</v>
          </cell>
        </row>
        <row r="143">
          <cell r="Q143" t="str">
            <v xml:space="preserve"> </v>
          </cell>
        </row>
        <row r="160">
          <cell r="R160" t="str">
            <v xml:space="preserve">of which: higher rates residential (r) </v>
          </cell>
          <cell r="S160" t="str">
            <v>Total</v>
          </cell>
        </row>
        <row r="161">
          <cell r="O161" t="str">
            <v xml:space="preserve">Residential </v>
          </cell>
          <cell r="P161" t="str">
            <v>2019-20</v>
          </cell>
          <cell r="Q161" t="str">
            <v>Q2</v>
          </cell>
          <cell r="R161">
            <v>528000000</v>
          </cell>
          <cell r="S161">
            <v>2204000000</v>
          </cell>
        </row>
        <row r="162">
          <cell r="Q162" t="str">
            <v>Q3</v>
          </cell>
          <cell r="R162">
            <v>539000000</v>
          </cell>
          <cell r="S162">
            <v>2279000000</v>
          </cell>
        </row>
        <row r="163">
          <cell r="Q163" t="str">
            <v>Q4</v>
          </cell>
          <cell r="R163">
            <v>489000000</v>
          </cell>
          <cell r="S163">
            <v>1664000000</v>
          </cell>
        </row>
        <row r="164">
          <cell r="P164" t="str">
            <v>2020-21</v>
          </cell>
          <cell r="Q164" t="str">
            <v>Q1</v>
          </cell>
          <cell r="R164">
            <v>230000000</v>
          </cell>
          <cell r="S164">
            <v>861000000</v>
          </cell>
        </row>
        <row r="165">
          <cell r="Q165" t="str">
            <v>Q2</v>
          </cell>
          <cell r="R165">
            <v>423000000</v>
          </cell>
          <cell r="S165">
            <v>1499000000</v>
          </cell>
        </row>
        <row r="166">
          <cell r="Q166" t="str">
            <v>Q3</v>
          </cell>
          <cell r="R166">
            <v>712000000</v>
          </cell>
          <cell r="S166">
            <v>2754000000</v>
          </cell>
        </row>
        <row r="167">
          <cell r="Q167" t="str">
            <v xml:space="preserve">Q4 (r) </v>
          </cell>
          <cell r="R167">
            <v>690000000</v>
          </cell>
          <cell r="S167">
            <v>2564000000</v>
          </cell>
        </row>
        <row r="168">
          <cell r="P168" t="str">
            <v>21-22</v>
          </cell>
          <cell r="Q168" t="str">
            <v>Q1 (p)</v>
          </cell>
          <cell r="R168">
            <v>746000000</v>
          </cell>
          <cell r="S168">
            <v>3155000000</v>
          </cell>
        </row>
        <row r="170">
          <cell r="O170" t="str">
            <v xml:space="preserve">Non-residential ²  ³ </v>
          </cell>
          <cell r="P170" t="str">
            <v>2019-20</v>
          </cell>
          <cell r="Q170" t="str">
            <v>Q2</v>
          </cell>
          <cell r="R170">
            <v>0</v>
          </cell>
          <cell r="S170">
            <v>633000000</v>
          </cell>
        </row>
        <row r="171">
          <cell r="Q171" t="str">
            <v>Q3</v>
          </cell>
          <cell r="R171">
            <v>0</v>
          </cell>
          <cell r="S171">
            <v>630000000</v>
          </cell>
        </row>
        <row r="172">
          <cell r="Q172" t="str">
            <v>Q4</v>
          </cell>
          <cell r="R172">
            <v>0</v>
          </cell>
          <cell r="S172">
            <v>466000000</v>
          </cell>
        </row>
        <row r="173">
          <cell r="P173" t="str">
            <v>2020-21</v>
          </cell>
          <cell r="Q173" t="str">
            <v>Q1</v>
          </cell>
          <cell r="R173">
            <v>0</v>
          </cell>
          <cell r="S173">
            <v>279000000</v>
          </cell>
        </row>
        <row r="174">
          <cell r="Q174" t="str">
            <v>Q2</v>
          </cell>
          <cell r="R174">
            <v>0</v>
          </cell>
          <cell r="S174">
            <v>464000000</v>
          </cell>
        </row>
        <row r="175">
          <cell r="Q175" t="str">
            <v>Q3</v>
          </cell>
          <cell r="R175">
            <v>0</v>
          </cell>
          <cell r="S175">
            <v>557000000</v>
          </cell>
        </row>
        <row r="176">
          <cell r="Q176" t="str">
            <v xml:space="preserve">Q4 (r) </v>
          </cell>
          <cell r="R176">
            <v>0</v>
          </cell>
          <cell r="S176">
            <v>727000000</v>
          </cell>
        </row>
        <row r="177">
          <cell r="P177" t="str">
            <v>21-22</v>
          </cell>
          <cell r="Q177" t="str">
            <v>Q1 (p)</v>
          </cell>
          <cell r="R177">
            <v>0</v>
          </cell>
          <cell r="S177">
            <v>887000000</v>
          </cell>
        </row>
        <row r="179">
          <cell r="O179" t="str">
            <v xml:space="preserve">Total ³ </v>
          </cell>
          <cell r="P179" t="str">
            <v>2019-20</v>
          </cell>
          <cell r="Q179" t="str">
            <v>Q2</v>
          </cell>
          <cell r="R179">
            <v>528000000</v>
          </cell>
          <cell r="S179">
            <v>2837000000</v>
          </cell>
        </row>
        <row r="180">
          <cell r="Q180" t="str">
            <v>Q3</v>
          </cell>
          <cell r="R180">
            <v>539000000</v>
          </cell>
          <cell r="S180">
            <v>2909000000</v>
          </cell>
        </row>
        <row r="181">
          <cell r="Q181" t="str">
            <v>Q4</v>
          </cell>
          <cell r="R181">
            <v>489000000</v>
          </cell>
          <cell r="S181">
            <v>2130000000</v>
          </cell>
        </row>
        <row r="182">
          <cell r="P182" t="str">
            <v>2020-21</v>
          </cell>
          <cell r="Q182" t="str">
            <v>Q1</v>
          </cell>
          <cell r="R182">
            <v>230000000</v>
          </cell>
          <cell r="S182">
            <v>1140000000</v>
          </cell>
        </row>
        <row r="183">
          <cell r="Q183" t="str">
            <v>Q2</v>
          </cell>
          <cell r="R183">
            <v>423000000</v>
          </cell>
          <cell r="S183">
            <v>1963000000</v>
          </cell>
        </row>
        <row r="184">
          <cell r="Q184" t="str">
            <v>Q3</v>
          </cell>
          <cell r="R184">
            <v>712000000</v>
          </cell>
          <cell r="S184">
            <v>3311000000</v>
          </cell>
        </row>
        <row r="185">
          <cell r="Q185" t="str">
            <v xml:space="preserve">Q4 (r) </v>
          </cell>
          <cell r="R185">
            <v>690000000</v>
          </cell>
          <cell r="S185">
            <v>3291000000</v>
          </cell>
        </row>
        <row r="186">
          <cell r="P186" t="str">
            <v>21-22</v>
          </cell>
          <cell r="Q186" t="str">
            <v>Q1 (p)</v>
          </cell>
          <cell r="R186">
            <v>746000000</v>
          </cell>
          <cell r="S186">
            <v>4042000000</v>
          </cell>
        </row>
        <row r="187">
          <cell r="Q187" t="str">
            <v xml:space="preserve"> </v>
          </cell>
        </row>
        <row r="203">
          <cell r="P203" t="str">
            <v>Residential: 2019-20</v>
          </cell>
          <cell r="Q203" t="str">
            <v>Residential: 2020-21 (r)</v>
          </cell>
          <cell r="R203" t="str">
            <v>Residential: 2021-22 (p) (r)</v>
          </cell>
          <cell r="S203" t="str">
            <v>of which: higher rates residential: 2019-20 (r)</v>
          </cell>
          <cell r="T203" t="str">
            <v>of which: higher rates residential: 2020-21 (r)</v>
          </cell>
          <cell r="U203" t="str">
            <v>of which: higher rates residential: 2021-22 (p) (r)</v>
          </cell>
        </row>
        <row r="204">
          <cell r="P204">
            <v>4020</v>
          </cell>
          <cell r="Q204">
            <v>1760</v>
          </cell>
          <cell r="R204">
            <v>5100</v>
          </cell>
          <cell r="S204">
            <v>930</v>
          </cell>
          <cell r="T204">
            <v>440</v>
          </cell>
          <cell r="U204">
            <v>1300</v>
          </cell>
        </row>
        <row r="205">
          <cell r="P205">
            <v>4560</v>
          </cell>
          <cell r="Q205">
            <v>1940</v>
          </cell>
          <cell r="R205">
            <v>4680</v>
          </cell>
          <cell r="S205">
            <v>1030</v>
          </cell>
          <cell r="T205">
            <v>440</v>
          </cell>
          <cell r="U205">
            <v>1170</v>
          </cell>
        </row>
        <row r="206">
          <cell r="P206">
            <v>4670</v>
          </cell>
          <cell r="Q206">
            <v>2580</v>
          </cell>
          <cell r="R206">
            <v>8030</v>
          </cell>
          <cell r="S206">
            <v>1020</v>
          </cell>
          <cell r="T206">
            <v>600</v>
          </cell>
          <cell r="U206">
            <v>1600</v>
          </cell>
        </row>
        <row r="207">
          <cell r="P207">
            <v>5020</v>
          </cell>
          <cell r="Q207">
            <v>3030</v>
          </cell>
          <cell r="S207">
            <v>1140</v>
          </cell>
          <cell r="T207">
            <v>810</v>
          </cell>
        </row>
        <row r="208">
          <cell r="P208">
            <v>5270</v>
          </cell>
          <cell r="Q208">
            <v>3230</v>
          </cell>
          <cell r="S208">
            <v>1130</v>
          </cell>
          <cell r="T208">
            <v>810</v>
          </cell>
        </row>
        <row r="209">
          <cell r="P209">
            <v>4640</v>
          </cell>
          <cell r="Q209">
            <v>3700</v>
          </cell>
          <cell r="S209">
            <v>1060</v>
          </cell>
          <cell r="T209">
            <v>920</v>
          </cell>
        </row>
        <row r="210">
          <cell r="P210">
            <v>5060</v>
          </cell>
          <cell r="Q210">
            <v>5300</v>
          </cell>
          <cell r="S210">
            <v>1150</v>
          </cell>
          <cell r="T210">
            <v>1320</v>
          </cell>
        </row>
        <row r="211">
          <cell r="P211">
            <v>5230</v>
          </cell>
          <cell r="Q211">
            <v>5300</v>
          </cell>
          <cell r="S211">
            <v>1090</v>
          </cell>
          <cell r="T211">
            <v>1230</v>
          </cell>
        </row>
        <row r="212">
          <cell r="P212">
            <v>4900</v>
          </cell>
          <cell r="Q212">
            <v>6200</v>
          </cell>
          <cell r="S212">
            <v>1140</v>
          </cell>
          <cell r="T212">
            <v>1460</v>
          </cell>
        </row>
        <row r="213">
          <cell r="P213">
            <v>3860</v>
          </cell>
          <cell r="Q213">
            <v>3900</v>
          </cell>
          <cell r="S213">
            <v>1050</v>
          </cell>
          <cell r="T213">
            <v>910</v>
          </cell>
        </row>
        <row r="214">
          <cell r="P214">
            <v>3940</v>
          </cell>
          <cell r="Q214">
            <v>4780</v>
          </cell>
          <cell r="S214">
            <v>1040</v>
          </cell>
          <cell r="T214">
            <v>1190</v>
          </cell>
        </row>
        <row r="215">
          <cell r="P215">
            <v>4120</v>
          </cell>
          <cell r="Q215">
            <v>6450</v>
          </cell>
          <cell r="S215">
            <v>1010</v>
          </cell>
          <cell r="T215">
            <v>1560</v>
          </cell>
        </row>
        <row r="230">
          <cell r="P230" t="str">
            <v>Month the transaction was effective</v>
          </cell>
        </row>
        <row r="232">
          <cell r="P232" t="str">
            <v>Non-residential: 2019-20</v>
          </cell>
          <cell r="Q232" t="str">
            <v>Non-residential: 2020-21 (r)</v>
          </cell>
          <cell r="R232" t="str">
            <v>Non-residential: 2021-22 (p) (r)</v>
          </cell>
        </row>
        <row r="233">
          <cell r="O233" t="str">
            <v>Apr</v>
          </cell>
          <cell r="P233">
            <v>530</v>
          </cell>
          <cell r="Q233">
            <v>370</v>
          </cell>
          <cell r="R233">
            <v>570</v>
          </cell>
        </row>
        <row r="234">
          <cell r="O234" t="str">
            <v>May</v>
          </cell>
          <cell r="P234">
            <v>530</v>
          </cell>
          <cell r="Q234">
            <v>270</v>
          </cell>
          <cell r="R234">
            <v>490</v>
          </cell>
        </row>
        <row r="235">
          <cell r="O235" t="str">
            <v>Jun</v>
          </cell>
          <cell r="P235">
            <v>470</v>
          </cell>
          <cell r="Q235">
            <v>350</v>
          </cell>
          <cell r="R235">
            <v>550</v>
          </cell>
        </row>
        <row r="236">
          <cell r="O236" t="str">
            <v>Jul</v>
          </cell>
          <cell r="P236">
            <v>590</v>
          </cell>
          <cell r="Q236">
            <v>450</v>
          </cell>
        </row>
        <row r="237">
          <cell r="O237" t="str">
            <v>Aug</v>
          </cell>
          <cell r="P237">
            <v>480</v>
          </cell>
          <cell r="Q237">
            <v>340</v>
          </cell>
        </row>
        <row r="238">
          <cell r="O238" t="str">
            <v>Sep</v>
          </cell>
          <cell r="P238">
            <v>500</v>
          </cell>
          <cell r="Q238">
            <v>430</v>
          </cell>
        </row>
        <row r="239">
          <cell r="O239" t="str">
            <v>Oct</v>
          </cell>
          <cell r="P239">
            <v>530</v>
          </cell>
          <cell r="Q239">
            <v>530</v>
          </cell>
        </row>
        <row r="240">
          <cell r="O240" t="str">
            <v>Nov</v>
          </cell>
          <cell r="P240">
            <v>470</v>
          </cell>
          <cell r="Q240">
            <v>430</v>
          </cell>
        </row>
        <row r="241">
          <cell r="O241" t="str">
            <v>Dec</v>
          </cell>
          <cell r="P241">
            <v>520</v>
          </cell>
          <cell r="Q241">
            <v>580</v>
          </cell>
        </row>
        <row r="242">
          <cell r="O242" t="str">
            <v>Jan</v>
          </cell>
          <cell r="P242">
            <v>540</v>
          </cell>
          <cell r="Q242">
            <v>380</v>
          </cell>
        </row>
        <row r="243">
          <cell r="O243" t="str">
            <v>Feb</v>
          </cell>
          <cell r="P243">
            <v>440</v>
          </cell>
          <cell r="Q243">
            <v>480</v>
          </cell>
        </row>
        <row r="244">
          <cell r="O244" t="str">
            <v>Mar</v>
          </cell>
          <cell r="P244">
            <v>570</v>
          </cell>
          <cell r="Q244">
            <v>680</v>
          </cell>
        </row>
        <row r="257">
          <cell r="P257" t="str">
            <v>Month the transaction was effective</v>
          </cell>
        </row>
        <row r="259">
          <cell r="P259" t="str">
            <v>Residential: 2019-20 (r)</v>
          </cell>
          <cell r="Q259" t="str">
            <v>Residential: 2020-21 (r)</v>
          </cell>
          <cell r="R259" t="str">
            <v>Residential: 2021-22 (p) (r)</v>
          </cell>
          <cell r="S259" t="str">
            <v>of which: additional revenue from higher rates residential: 2019-20 (r)</v>
          </cell>
          <cell r="T259" t="str">
            <v>of which: additional revenue from higher rates residential: 2020-21 (r)</v>
          </cell>
          <cell r="U259" t="str">
            <v>of which: additional revenue from higher rates residential: 2021-22 (p) (r)</v>
          </cell>
        </row>
        <row r="260">
          <cell r="O260" t="str">
            <v>Apr</v>
          </cell>
          <cell r="P260">
            <v>10.1</v>
          </cell>
          <cell r="Q260">
            <v>4.7</v>
          </cell>
          <cell r="R260">
            <v>18.399999999999999</v>
          </cell>
          <cell r="S260">
            <v>3.8</v>
          </cell>
          <cell r="T260">
            <v>2</v>
          </cell>
          <cell r="U260">
            <v>9.3000000000000007</v>
          </cell>
        </row>
        <row r="261">
          <cell r="O261" t="str">
            <v>May</v>
          </cell>
          <cell r="P261">
            <v>11.8</v>
          </cell>
          <cell r="Q261">
            <v>5.2</v>
          </cell>
          <cell r="R261">
            <v>17.8</v>
          </cell>
          <cell r="S261">
            <v>4.5</v>
          </cell>
          <cell r="T261">
            <v>1.9</v>
          </cell>
          <cell r="U261">
            <v>8.8000000000000007</v>
          </cell>
        </row>
        <row r="262">
          <cell r="O262" t="str">
            <v>Jun</v>
          </cell>
          <cell r="P262">
            <v>12.7</v>
          </cell>
          <cell r="Q262">
            <v>7.4</v>
          </cell>
          <cell r="R262">
            <v>33.799999999999997</v>
          </cell>
          <cell r="S262">
            <v>4.5999999999999996</v>
          </cell>
          <cell r="T262">
            <v>2.5</v>
          </cell>
          <cell r="U262">
            <v>13</v>
          </cell>
        </row>
        <row r="263">
          <cell r="O263" t="str">
            <v>Jul</v>
          </cell>
          <cell r="P263">
            <v>13.8</v>
          </cell>
          <cell r="Q263">
            <v>9.1999999999999993</v>
          </cell>
          <cell r="S263">
            <v>5.0999999999999996</v>
          </cell>
          <cell r="T263">
            <v>3.7</v>
          </cell>
        </row>
        <row r="264">
          <cell r="O264" t="str">
            <v>Aug</v>
          </cell>
          <cell r="P264">
            <v>16.3</v>
          </cell>
          <cell r="Q264">
            <v>9.1</v>
          </cell>
          <cell r="S264">
            <v>5.4</v>
          </cell>
          <cell r="T264">
            <v>4.0999999999999996</v>
          </cell>
        </row>
        <row r="265">
          <cell r="O265" t="str">
            <v>Sep</v>
          </cell>
          <cell r="P265">
            <v>13.1</v>
          </cell>
          <cell r="Q265">
            <v>9.9</v>
          </cell>
          <cell r="S265">
            <v>4.7</v>
          </cell>
          <cell r="T265">
            <v>4.5999999999999996</v>
          </cell>
        </row>
        <row r="266">
          <cell r="O266" t="str">
            <v>Oct</v>
          </cell>
          <cell r="P266">
            <v>14.6</v>
          </cell>
          <cell r="Q266">
            <v>15.8</v>
          </cell>
          <cell r="S266">
            <v>5.2</v>
          </cell>
          <cell r="T266">
            <v>7</v>
          </cell>
        </row>
        <row r="267">
          <cell r="O267" t="str">
            <v>Nov</v>
          </cell>
          <cell r="P267">
            <v>15.9</v>
          </cell>
          <cell r="Q267">
            <v>16.7</v>
          </cell>
          <cell r="S267">
            <v>5.0999999999999996</v>
          </cell>
          <cell r="T267">
            <v>6.8</v>
          </cell>
        </row>
        <row r="268">
          <cell r="O268" t="str">
            <v>Dec</v>
          </cell>
          <cell r="P268">
            <v>14.2</v>
          </cell>
          <cell r="Q268">
            <v>20.5</v>
          </cell>
          <cell r="S268">
            <v>5.0999999999999996</v>
          </cell>
          <cell r="T268">
            <v>9</v>
          </cell>
        </row>
        <row r="269">
          <cell r="O269" t="str">
            <v>Jan</v>
          </cell>
          <cell r="P269">
            <v>11.9</v>
          </cell>
          <cell r="Q269">
            <v>14.3</v>
          </cell>
          <cell r="S269">
            <v>4.5999999999999996</v>
          </cell>
          <cell r="T269">
            <v>6.4</v>
          </cell>
        </row>
        <row r="270">
          <cell r="O270" t="str">
            <v>Feb</v>
          </cell>
          <cell r="P270">
            <v>11.8</v>
          </cell>
          <cell r="Q270">
            <v>17</v>
          </cell>
          <cell r="S270">
            <v>4.5</v>
          </cell>
          <cell r="T270">
            <v>8.3000000000000007</v>
          </cell>
        </row>
        <row r="271">
          <cell r="O271" t="str">
            <v>Mar</v>
          </cell>
          <cell r="P271">
            <v>12.3</v>
          </cell>
          <cell r="Q271">
            <v>26.6</v>
          </cell>
          <cell r="S271">
            <v>4.3</v>
          </cell>
          <cell r="T271">
            <v>11.9</v>
          </cell>
        </row>
        <row r="293">
          <cell r="P293" t="str">
            <v>Non-residential: 2019-20</v>
          </cell>
          <cell r="Q293" t="str">
            <v>Non-residential: 2020-21 (r)</v>
          </cell>
          <cell r="R293" t="str">
            <v>Non-residential: 2021-22 (p) (r)</v>
          </cell>
        </row>
        <row r="294">
          <cell r="O294" t="str">
            <v>Apr</v>
          </cell>
          <cell r="P294">
            <v>2.9</v>
          </cell>
          <cell r="Q294">
            <v>5.2</v>
          </cell>
          <cell r="R294">
            <v>19.899999999999999</v>
          </cell>
        </row>
        <row r="295">
          <cell r="O295" t="str">
            <v>May</v>
          </cell>
          <cell r="P295">
            <v>7.7</v>
          </cell>
          <cell r="Q295">
            <v>1.5</v>
          </cell>
          <cell r="R295">
            <v>4.9000000000000004</v>
          </cell>
        </row>
        <row r="296">
          <cell r="O296" t="str">
            <v>Jun</v>
          </cell>
          <cell r="P296">
            <v>3.5</v>
          </cell>
          <cell r="Q296">
            <v>2.2999999999999998</v>
          </cell>
          <cell r="R296">
            <v>8.4</v>
          </cell>
        </row>
        <row r="297">
          <cell r="O297" t="str">
            <v>Jul</v>
          </cell>
          <cell r="P297">
            <v>5</v>
          </cell>
          <cell r="Q297">
            <v>3.4</v>
          </cell>
        </row>
        <row r="298">
          <cell r="O298" t="str">
            <v>Aug</v>
          </cell>
          <cell r="P298">
            <v>3.7</v>
          </cell>
          <cell r="Q298">
            <v>4.2</v>
          </cell>
        </row>
        <row r="299">
          <cell r="O299" t="str">
            <v>Sep</v>
          </cell>
          <cell r="P299">
            <v>8.4</v>
          </cell>
          <cell r="Q299">
            <v>2.5</v>
          </cell>
        </row>
        <row r="300">
          <cell r="O300" t="str">
            <v>Oct</v>
          </cell>
          <cell r="P300">
            <v>4.5</v>
          </cell>
          <cell r="Q300">
            <v>5.8</v>
          </cell>
        </row>
        <row r="301">
          <cell r="O301" t="str">
            <v>Nov</v>
          </cell>
          <cell r="P301">
            <v>6.4</v>
          </cell>
          <cell r="Q301">
            <v>4.7</v>
          </cell>
        </row>
        <row r="302">
          <cell r="O302" t="str">
            <v>Dec</v>
          </cell>
          <cell r="P302">
            <v>9.4</v>
          </cell>
          <cell r="Q302">
            <v>8.1999999999999993</v>
          </cell>
        </row>
        <row r="303">
          <cell r="O303" t="str">
            <v>Jan</v>
          </cell>
          <cell r="P303">
            <v>7.7</v>
          </cell>
          <cell r="Q303">
            <v>3.2</v>
          </cell>
        </row>
        <row r="304">
          <cell r="O304" t="str">
            <v>Feb</v>
          </cell>
          <cell r="P304">
            <v>4</v>
          </cell>
          <cell r="Q304">
            <v>6.7</v>
          </cell>
        </row>
        <row r="305">
          <cell r="O305" t="str">
            <v>Mar</v>
          </cell>
          <cell r="P305">
            <v>5.5</v>
          </cell>
          <cell r="Q305">
            <v>10.4</v>
          </cell>
        </row>
        <row r="320">
          <cell r="P320" t="str">
            <v>Transaction type</v>
          </cell>
        </row>
        <row r="322">
          <cell r="P322" t="str">
            <v>Residential</v>
          </cell>
          <cell r="Q322" t="str">
            <v>Non-residential</v>
          </cell>
        </row>
        <row r="323">
          <cell r="O323" t="str">
            <v>Conveyance / transfer of ownership ¹</v>
          </cell>
          <cell r="P323">
            <v>0.94899999999999995</v>
          </cell>
          <cell r="Q323">
            <v>0.70099999999999996</v>
          </cell>
        </row>
        <row r="324">
          <cell r="O324" t="str">
            <v>Granting a new lease</v>
          </cell>
          <cell r="P324">
            <v>1.2E-2</v>
          </cell>
          <cell r="Q324">
            <v>0.255</v>
          </cell>
        </row>
        <row r="325">
          <cell r="O325" t="str">
            <v>Assignment 
of a lease</v>
          </cell>
          <cell r="P325">
            <v>3.9E-2</v>
          </cell>
          <cell r="Q325">
            <v>4.3999999999999997E-2</v>
          </cell>
        </row>
        <row r="343">
          <cell r="P343" t="str">
            <v>Quarter the transaction was effective</v>
          </cell>
        </row>
        <row r="345">
          <cell r="Q345" t="str">
            <v>Up to and including £180,000</v>
          </cell>
          <cell r="R345" t="str">
            <v>£180,001 - £250,000</v>
          </cell>
          <cell r="S345" t="str">
            <v>£250,001 - 400,000</v>
          </cell>
          <cell r="T345" t="str">
            <v>Over £400,000</v>
          </cell>
        </row>
        <row r="346">
          <cell r="O346" t="str">
            <v>2018-19</v>
          </cell>
          <cell r="P346" t="str">
            <v>Q1</v>
          </cell>
          <cell r="Q346">
            <v>8750</v>
          </cell>
          <cell r="R346">
            <v>2370</v>
          </cell>
          <cell r="S346">
            <v>1680</v>
          </cell>
          <cell r="T346">
            <v>450</v>
          </cell>
        </row>
        <row r="347">
          <cell r="P347" t="str">
            <v>Q2</v>
          </cell>
          <cell r="Q347">
            <v>9210</v>
          </cell>
          <cell r="R347">
            <v>2800</v>
          </cell>
          <cell r="S347">
            <v>2170</v>
          </cell>
          <cell r="T347">
            <v>680</v>
          </cell>
        </row>
        <row r="348">
          <cell r="P348" t="str">
            <v>Q3</v>
          </cell>
          <cell r="Q348">
            <v>9860</v>
          </cell>
          <cell r="R348">
            <v>2960</v>
          </cell>
          <cell r="S348">
            <v>2280</v>
          </cell>
          <cell r="T348">
            <v>680</v>
          </cell>
        </row>
        <row r="349">
          <cell r="P349" t="str">
            <v>Q4</v>
          </cell>
          <cell r="Q349">
            <v>7790</v>
          </cell>
          <cell r="R349">
            <v>2050</v>
          </cell>
          <cell r="S349">
            <v>1570</v>
          </cell>
          <cell r="T349">
            <v>460</v>
          </cell>
        </row>
        <row r="350">
          <cell r="O350" t="str">
            <v>2019-20</v>
          </cell>
          <cell r="P350" t="str">
            <v>Q1</v>
          </cell>
          <cell r="Q350">
            <v>8350</v>
          </cell>
          <cell r="R350">
            <v>2440</v>
          </cell>
          <cell r="S350">
            <v>1950</v>
          </cell>
          <cell r="T350">
            <v>500</v>
          </cell>
        </row>
        <row r="351">
          <cell r="P351" t="str">
            <v>Q2</v>
          </cell>
          <cell r="Q351">
            <v>9170</v>
          </cell>
          <cell r="R351">
            <v>2900</v>
          </cell>
          <cell r="S351">
            <v>2190</v>
          </cell>
          <cell r="T351">
            <v>680</v>
          </cell>
        </row>
        <row r="352">
          <cell r="P352" t="str">
            <v>Q3</v>
          </cell>
          <cell r="Q352">
            <v>9080</v>
          </cell>
          <cell r="R352">
            <v>2990</v>
          </cell>
          <cell r="S352">
            <v>2430</v>
          </cell>
          <cell r="T352">
            <v>700</v>
          </cell>
        </row>
        <row r="353">
          <cell r="P353" t="str">
            <v>Q4</v>
          </cell>
          <cell r="Q353">
            <v>7440</v>
          </cell>
          <cell r="R353">
            <v>2170</v>
          </cell>
          <cell r="S353">
            <v>1720</v>
          </cell>
          <cell r="T353">
            <v>580</v>
          </cell>
        </row>
        <row r="354">
          <cell r="O354" t="str">
            <v>2020-21</v>
          </cell>
          <cell r="P354" t="str">
            <v>Q1</v>
          </cell>
          <cell r="Q354">
            <v>4030</v>
          </cell>
          <cell r="R354">
            <v>1210</v>
          </cell>
          <cell r="S354">
            <v>790</v>
          </cell>
          <cell r="T354">
            <v>260</v>
          </cell>
        </row>
        <row r="355">
          <cell r="P355" t="str">
            <v>Q2</v>
          </cell>
          <cell r="Q355">
            <v>5780</v>
          </cell>
          <cell r="R355">
            <v>1970</v>
          </cell>
          <cell r="S355">
            <v>1680</v>
          </cell>
          <cell r="T355">
            <v>540</v>
          </cell>
        </row>
        <row r="356">
          <cell r="P356" t="str">
            <v>Q3</v>
          </cell>
          <cell r="Q356">
            <v>8870</v>
          </cell>
          <cell r="R356">
            <v>3530</v>
          </cell>
          <cell r="S356">
            <v>3280</v>
          </cell>
          <cell r="T356">
            <v>1120</v>
          </cell>
        </row>
        <row r="357">
          <cell r="P357" t="str">
            <v xml:space="preserve">Q4 (r) </v>
          </cell>
          <cell r="Q357">
            <v>7760</v>
          </cell>
          <cell r="R357">
            <v>3050</v>
          </cell>
          <cell r="S357">
            <v>3080</v>
          </cell>
          <cell r="T357">
            <v>1240</v>
          </cell>
        </row>
        <row r="358">
          <cell r="O358" t="str">
            <v>21-22</v>
          </cell>
          <cell r="P358" t="str">
            <v>Q1 (p)</v>
          </cell>
          <cell r="Q358">
            <v>8510</v>
          </cell>
          <cell r="R358">
            <v>3840</v>
          </cell>
          <cell r="S358">
            <v>4020</v>
          </cell>
          <cell r="T358">
            <v>1440</v>
          </cell>
        </row>
        <row r="374">
          <cell r="P374" t="str">
            <v>Quarter the transaction was effective</v>
          </cell>
        </row>
        <row r="376">
          <cell r="Q376" t="str">
            <v>Up to and including £180,000</v>
          </cell>
          <cell r="R376" t="str">
            <v>£180,001 - £250,000</v>
          </cell>
          <cell r="S376" t="str">
            <v>£250,001 - 400,000</v>
          </cell>
          <cell r="T376" t="str">
            <v>Over £400,000</v>
          </cell>
        </row>
        <row r="377">
          <cell r="O377" t="str">
            <v>2018-19</v>
          </cell>
          <cell r="P377" t="str">
            <v xml:space="preserve">Q1 (r) </v>
          </cell>
          <cell r="Q377">
            <v>7</v>
          </cell>
          <cell r="R377">
            <v>4.9000000000000004</v>
          </cell>
          <cell r="S377">
            <v>10.8</v>
          </cell>
          <cell r="T377">
            <v>8.8000000000000007</v>
          </cell>
        </row>
        <row r="378">
          <cell r="P378" t="str">
            <v xml:space="preserve">Q2 (r) </v>
          </cell>
          <cell r="Q378">
            <v>6.9</v>
          </cell>
          <cell r="R378">
            <v>5.8</v>
          </cell>
          <cell r="S378">
            <v>14.2</v>
          </cell>
          <cell r="T378">
            <v>14</v>
          </cell>
        </row>
        <row r="379">
          <cell r="P379" t="str">
            <v xml:space="preserve">Q3 (r) </v>
          </cell>
          <cell r="Q379">
            <v>7.3</v>
          </cell>
          <cell r="R379">
            <v>6</v>
          </cell>
          <cell r="S379">
            <v>15.1</v>
          </cell>
          <cell r="T379">
            <v>15.2</v>
          </cell>
        </row>
        <row r="380">
          <cell r="P380" t="str">
            <v xml:space="preserve">Q4 (r) </v>
          </cell>
          <cell r="Q380">
            <v>6.2</v>
          </cell>
          <cell r="R380">
            <v>4.4000000000000004</v>
          </cell>
          <cell r="S380">
            <v>10.6</v>
          </cell>
          <cell r="T380">
            <v>9.5</v>
          </cell>
        </row>
        <row r="381">
          <cell r="O381" t="str">
            <v>2019-20</v>
          </cell>
          <cell r="P381" t="str">
            <v xml:space="preserve">Q1 (r) </v>
          </cell>
          <cell r="Q381">
            <v>6.7</v>
          </cell>
          <cell r="R381">
            <v>5.0999999999999996</v>
          </cell>
          <cell r="S381">
            <v>12.5</v>
          </cell>
          <cell r="T381">
            <v>10.4</v>
          </cell>
        </row>
        <row r="382">
          <cell r="P382" t="str">
            <v xml:space="preserve">Q2 (r) </v>
          </cell>
          <cell r="Q382">
            <v>7.3</v>
          </cell>
          <cell r="R382">
            <v>6.3</v>
          </cell>
          <cell r="S382">
            <v>14.5</v>
          </cell>
          <cell r="T382">
            <v>15.2</v>
          </cell>
        </row>
        <row r="383">
          <cell r="P383" t="str">
            <v xml:space="preserve">Q3 (r) </v>
          </cell>
          <cell r="Q383">
            <v>7.2</v>
          </cell>
          <cell r="R383">
            <v>6.4</v>
          </cell>
          <cell r="S383">
            <v>15.8</v>
          </cell>
          <cell r="T383">
            <v>15.3</v>
          </cell>
        </row>
        <row r="384">
          <cell r="P384" t="str">
            <v xml:space="preserve">Q4 (r) </v>
          </cell>
          <cell r="Q384">
            <v>6.5</v>
          </cell>
          <cell r="R384">
            <v>5</v>
          </cell>
          <cell r="S384">
            <v>11.5</v>
          </cell>
          <cell r="T384">
            <v>13.1</v>
          </cell>
        </row>
        <row r="385">
          <cell r="O385" t="str">
            <v>2020-21</v>
          </cell>
          <cell r="P385" t="str">
            <v xml:space="preserve">Q1 (r) </v>
          </cell>
          <cell r="Q385">
            <v>3</v>
          </cell>
          <cell r="R385">
            <v>2.6</v>
          </cell>
          <cell r="S385">
            <v>5.2</v>
          </cell>
          <cell r="T385">
            <v>6.4</v>
          </cell>
        </row>
        <row r="386">
          <cell r="P386" t="str">
            <v xml:space="preserve">Q2 (r) </v>
          </cell>
          <cell r="Q386">
            <v>5.2</v>
          </cell>
          <cell r="R386">
            <v>2.7</v>
          </cell>
          <cell r="S386">
            <v>8.3000000000000007</v>
          </cell>
          <cell r="T386">
            <v>12</v>
          </cell>
        </row>
        <row r="387">
          <cell r="P387" t="str">
            <v xml:space="preserve">Q3 (r) </v>
          </cell>
          <cell r="Q387">
            <v>8</v>
          </cell>
          <cell r="R387">
            <v>3.9</v>
          </cell>
          <cell r="S387">
            <v>15.8</v>
          </cell>
          <cell r="T387">
            <v>25.2</v>
          </cell>
        </row>
        <row r="388">
          <cell r="P388" t="str">
            <v xml:space="preserve">Q4 (r) </v>
          </cell>
          <cell r="Q388">
            <v>9.8000000000000007</v>
          </cell>
          <cell r="R388">
            <v>4.8</v>
          </cell>
          <cell r="S388">
            <v>15.4</v>
          </cell>
          <cell r="T388">
            <v>28.1</v>
          </cell>
        </row>
        <row r="389">
          <cell r="O389" t="str">
            <v>21-22</v>
          </cell>
          <cell r="P389" t="str">
            <v>Q1 (p)</v>
          </cell>
          <cell r="Q389">
            <v>11.1</v>
          </cell>
          <cell r="R389">
            <v>5.8</v>
          </cell>
          <cell r="S389">
            <v>20.2</v>
          </cell>
          <cell r="T389">
            <v>32.799999999999997</v>
          </cell>
        </row>
        <row r="405">
          <cell r="P405" t="str">
            <v>Residential tax band</v>
          </cell>
        </row>
        <row r="407">
          <cell r="P407" t="str">
            <v xml:space="preserve">Number of transactions (p) </v>
          </cell>
          <cell r="Q407" t="str">
            <v xml:space="preserve">Tax due (p) </v>
          </cell>
        </row>
        <row r="408">
          <cell r="O408" t="str">
            <v>Up to and including £180,000</v>
          </cell>
          <cell r="P408">
            <v>0.47799999999999998</v>
          </cell>
          <cell r="Q408">
            <v>0.159</v>
          </cell>
        </row>
        <row r="409">
          <cell r="O409" t="str">
            <v>£180,001 - £250,000</v>
          </cell>
          <cell r="P409">
            <v>0.216</v>
          </cell>
          <cell r="Q409">
            <v>8.3000000000000004E-2</v>
          </cell>
        </row>
        <row r="410">
          <cell r="O410" t="str">
            <v>£250,001 - 400,000</v>
          </cell>
          <cell r="P410">
            <v>0.22600000000000001</v>
          </cell>
          <cell r="Q410">
            <v>0.28799999999999998</v>
          </cell>
        </row>
        <row r="411">
          <cell r="O411" t="str">
            <v>£400,001 -£750,000</v>
          </cell>
          <cell r="P411">
            <v>7.2999999999999995E-2</v>
          </cell>
          <cell r="Q411">
            <v>0.34899999999999998</v>
          </cell>
        </row>
        <row r="412">
          <cell r="O412" t="str">
            <v>£750,001 - £1.5m</v>
          </cell>
          <cell r="P412">
            <v>7.0000000000000001E-3</v>
          </cell>
          <cell r="Q412">
            <v>0.1</v>
          </cell>
        </row>
        <row r="413">
          <cell r="O413" t="str">
            <v xml:space="preserve">Over 
£1.5m </v>
          </cell>
          <cell r="P413">
            <v>5.0000000000000001E-4</v>
          </cell>
          <cell r="Q413">
            <v>2.1000000000000001E-2</v>
          </cell>
        </row>
        <row r="435">
          <cell r="Q435" t="str">
            <v>Non-rental value: Up to and including £250,000</v>
          </cell>
          <cell r="R435" t="str">
            <v>Non-rental value: £250,001 - £1m</v>
          </cell>
          <cell r="S435" t="str">
            <v>Non-rental value: £1m+</v>
          </cell>
          <cell r="T435" t="str">
            <v>Rental value</v>
          </cell>
        </row>
        <row r="436">
          <cell r="O436" t="str">
            <v>2018-19</v>
          </cell>
          <cell r="P436" t="str">
            <v xml:space="preserve">Q1 </v>
          </cell>
          <cell r="Q436">
            <v>760</v>
          </cell>
          <cell r="R436">
            <v>240</v>
          </cell>
          <cell r="S436">
            <v>80</v>
          </cell>
          <cell r="T436">
            <v>400</v>
          </cell>
        </row>
        <row r="437">
          <cell r="P437" t="str">
            <v xml:space="preserve">Q2 </v>
          </cell>
          <cell r="Q437">
            <v>770</v>
          </cell>
          <cell r="R437">
            <v>280</v>
          </cell>
          <cell r="S437">
            <v>80</v>
          </cell>
          <cell r="T437">
            <v>410</v>
          </cell>
        </row>
        <row r="438">
          <cell r="P438" t="str">
            <v xml:space="preserve">Q3 </v>
          </cell>
          <cell r="Q438">
            <v>860</v>
          </cell>
          <cell r="R438">
            <v>340</v>
          </cell>
          <cell r="S438">
            <v>100</v>
          </cell>
          <cell r="T438">
            <v>460</v>
          </cell>
        </row>
        <row r="439">
          <cell r="P439" t="str">
            <v xml:space="preserve">Q4 </v>
          </cell>
          <cell r="Q439">
            <v>760</v>
          </cell>
          <cell r="R439">
            <v>290</v>
          </cell>
          <cell r="S439">
            <v>110</v>
          </cell>
          <cell r="T439">
            <v>430</v>
          </cell>
        </row>
        <row r="440">
          <cell r="O440" t="str">
            <v>2019-20</v>
          </cell>
          <cell r="P440" t="str">
            <v xml:space="preserve">Q1 </v>
          </cell>
          <cell r="Q440">
            <v>850</v>
          </cell>
          <cell r="R440">
            <v>260</v>
          </cell>
          <cell r="S440">
            <v>60</v>
          </cell>
          <cell r="T440">
            <v>390</v>
          </cell>
        </row>
        <row r="441">
          <cell r="P441" t="str">
            <v xml:space="preserve">Q2 </v>
          </cell>
          <cell r="Q441">
            <v>720</v>
          </cell>
          <cell r="R441">
            <v>300</v>
          </cell>
          <cell r="S441">
            <v>100</v>
          </cell>
          <cell r="T441">
            <v>490</v>
          </cell>
        </row>
        <row r="442">
          <cell r="P442" t="str">
            <v xml:space="preserve">Q3 </v>
          </cell>
          <cell r="Q442">
            <v>790</v>
          </cell>
          <cell r="R442">
            <v>290</v>
          </cell>
          <cell r="S442">
            <v>100</v>
          </cell>
          <cell r="T442">
            <v>390</v>
          </cell>
        </row>
        <row r="443">
          <cell r="P443" t="str">
            <v xml:space="preserve">Q4 </v>
          </cell>
          <cell r="Q443">
            <v>780</v>
          </cell>
          <cell r="R443">
            <v>290</v>
          </cell>
          <cell r="S443">
            <v>70</v>
          </cell>
          <cell r="T443">
            <v>480</v>
          </cell>
        </row>
        <row r="444">
          <cell r="O444" t="str">
            <v>2020-21</v>
          </cell>
          <cell r="P444" t="str">
            <v xml:space="preserve">Q1 </v>
          </cell>
          <cell r="Q444">
            <v>600</v>
          </cell>
          <cell r="R444">
            <v>140</v>
          </cell>
          <cell r="S444">
            <v>40</v>
          </cell>
          <cell r="T444">
            <v>230</v>
          </cell>
        </row>
        <row r="445">
          <cell r="P445" t="str">
            <v xml:space="preserve">Q2 </v>
          </cell>
          <cell r="Q445">
            <v>660</v>
          </cell>
          <cell r="R445">
            <v>200</v>
          </cell>
          <cell r="S445">
            <v>60</v>
          </cell>
          <cell r="T445">
            <v>320</v>
          </cell>
        </row>
        <row r="446">
          <cell r="P446" t="str">
            <v xml:space="preserve">Q3 </v>
          </cell>
          <cell r="Q446">
            <v>770</v>
          </cell>
          <cell r="R446">
            <v>330</v>
          </cell>
          <cell r="S446">
            <v>90</v>
          </cell>
          <cell r="T446">
            <v>390</v>
          </cell>
        </row>
        <row r="447">
          <cell r="P447" t="str">
            <v xml:space="preserve">Q4 (r) </v>
          </cell>
          <cell r="Q447">
            <v>810</v>
          </cell>
          <cell r="R447">
            <v>310</v>
          </cell>
          <cell r="S447">
            <v>90</v>
          </cell>
          <cell r="T447">
            <v>350</v>
          </cell>
        </row>
        <row r="448">
          <cell r="O448" t="str">
            <v>21-22</v>
          </cell>
          <cell r="P448" t="str">
            <v>Q1 (p)</v>
          </cell>
          <cell r="Q448">
            <v>820</v>
          </cell>
          <cell r="R448">
            <v>340</v>
          </cell>
          <cell r="S448">
            <v>90</v>
          </cell>
          <cell r="T448">
            <v>390</v>
          </cell>
        </row>
        <row r="467">
          <cell r="Q467" t="str">
            <v>Non-rental value: Up to and including £250,000</v>
          </cell>
          <cell r="R467" t="str">
            <v>Non-rental value: £250,001 - £1m</v>
          </cell>
          <cell r="S467" t="str">
            <v>Non-rental value: £1m+</v>
          </cell>
          <cell r="T467" t="str">
            <v>Rental value</v>
          </cell>
        </row>
        <row r="468">
          <cell r="O468" t="str">
            <v>2018-19</v>
          </cell>
          <cell r="P468" t="str">
            <v xml:space="preserve">Q1 </v>
          </cell>
          <cell r="Q468">
            <v>0.1</v>
          </cell>
          <cell r="R468">
            <v>2.8</v>
          </cell>
          <cell r="S468">
            <v>10</v>
          </cell>
          <cell r="T468">
            <v>2.7</v>
          </cell>
        </row>
        <row r="469">
          <cell r="P469" t="str">
            <v xml:space="preserve">Q2 </v>
          </cell>
          <cell r="Q469">
            <v>0.1</v>
          </cell>
          <cell r="R469">
            <v>3.1</v>
          </cell>
          <cell r="S469">
            <v>11.5</v>
          </cell>
          <cell r="T469">
            <v>3</v>
          </cell>
        </row>
        <row r="470">
          <cell r="P470" t="str">
            <v xml:space="preserve">Q3 </v>
          </cell>
          <cell r="Q470">
            <v>0.1</v>
          </cell>
          <cell r="R470">
            <v>3.7</v>
          </cell>
          <cell r="S470">
            <v>13.7</v>
          </cell>
          <cell r="T470">
            <v>2.1</v>
          </cell>
        </row>
        <row r="471">
          <cell r="P471" t="str">
            <v xml:space="preserve">Q4 </v>
          </cell>
          <cell r="Q471">
            <v>0.1</v>
          </cell>
          <cell r="R471">
            <v>3</v>
          </cell>
          <cell r="S471">
            <v>14.4</v>
          </cell>
          <cell r="T471">
            <v>2.8</v>
          </cell>
        </row>
        <row r="472">
          <cell r="O472" t="str">
            <v>2019-20</v>
          </cell>
          <cell r="P472" t="str">
            <v xml:space="preserve">Q1 </v>
          </cell>
          <cell r="Q472">
            <v>0.1</v>
          </cell>
          <cell r="R472">
            <v>2.8</v>
          </cell>
          <cell r="S472">
            <v>6.6</v>
          </cell>
          <cell r="T472">
            <v>4.5999999999999996</v>
          </cell>
        </row>
        <row r="473">
          <cell r="P473" t="str">
            <v xml:space="preserve">Q2 </v>
          </cell>
          <cell r="Q473">
            <v>0.1</v>
          </cell>
          <cell r="R473">
            <v>3.3</v>
          </cell>
          <cell r="S473">
            <v>11.6</v>
          </cell>
          <cell r="T473">
            <v>2.1</v>
          </cell>
        </row>
        <row r="474">
          <cell r="P474" t="str">
            <v xml:space="preserve">Q3 </v>
          </cell>
          <cell r="Q474">
            <v>0.1</v>
          </cell>
          <cell r="R474">
            <v>3.6</v>
          </cell>
          <cell r="S474">
            <v>13.7</v>
          </cell>
          <cell r="T474">
            <v>2.9</v>
          </cell>
        </row>
        <row r="475">
          <cell r="P475" t="str">
            <v xml:space="preserve">Q4 </v>
          </cell>
          <cell r="Q475">
            <v>0.2</v>
          </cell>
          <cell r="R475">
            <v>2.9</v>
          </cell>
          <cell r="S475">
            <v>11.1</v>
          </cell>
          <cell r="T475">
            <v>3</v>
          </cell>
        </row>
        <row r="476">
          <cell r="O476" t="str">
            <v>2020-21</v>
          </cell>
          <cell r="P476" t="str">
            <v xml:space="preserve">Q1 </v>
          </cell>
          <cell r="Q476">
            <v>0.1</v>
          </cell>
          <cell r="R476">
            <v>1.4</v>
          </cell>
          <cell r="S476">
            <v>6.8</v>
          </cell>
          <cell r="T476">
            <v>0.7</v>
          </cell>
        </row>
        <row r="477">
          <cell r="P477" t="str">
            <v xml:space="preserve">Q2 </v>
          </cell>
          <cell r="Q477">
            <v>0.1</v>
          </cell>
          <cell r="R477">
            <v>2.2000000000000002</v>
          </cell>
          <cell r="S477">
            <v>6.4</v>
          </cell>
          <cell r="T477">
            <v>1.5</v>
          </cell>
        </row>
        <row r="478">
          <cell r="P478" t="str">
            <v xml:space="preserve">Q3 </v>
          </cell>
          <cell r="Q478">
            <v>0.1</v>
          </cell>
          <cell r="R478">
            <v>3.5</v>
          </cell>
          <cell r="S478">
            <v>13.2</v>
          </cell>
          <cell r="T478">
            <v>1.8</v>
          </cell>
        </row>
        <row r="479">
          <cell r="P479" t="str">
            <v xml:space="preserve">Q4 (r) </v>
          </cell>
          <cell r="Q479">
            <v>0.1</v>
          </cell>
          <cell r="R479">
            <v>3.3</v>
          </cell>
          <cell r="S479">
            <v>13.6</v>
          </cell>
          <cell r="T479">
            <v>3.3</v>
          </cell>
        </row>
        <row r="480">
          <cell r="O480" t="str">
            <v>21-22</v>
          </cell>
          <cell r="P480" t="str">
            <v xml:space="preserve">Q1 (p) </v>
          </cell>
          <cell r="Q480">
            <v>0.2</v>
          </cell>
          <cell r="R480">
            <v>3.7</v>
          </cell>
          <cell r="S480">
            <v>27.2</v>
          </cell>
          <cell r="T480">
            <v>2.2000000000000002</v>
          </cell>
        </row>
        <row r="495">
          <cell r="P495" t="str">
            <v>Value</v>
          </cell>
        </row>
        <row r="497">
          <cell r="Q497" t="str">
            <v>Number of transactions</v>
          </cell>
        </row>
        <row r="498">
          <cell r="O498" t="str">
            <v>Non-rental value</v>
          </cell>
          <cell r="P498" t="str">
            <v>Up to and including £250,000</v>
          </cell>
          <cell r="Q498">
            <v>0.50800000000000001</v>
          </cell>
        </row>
        <row r="499">
          <cell r="P499" t="str">
            <v>£250,001 - £1m</v>
          </cell>
          <cell r="Q499">
            <v>0.21099999999999999</v>
          </cell>
        </row>
        <row r="500">
          <cell r="P500" t="str">
            <v>More than £1m</v>
          </cell>
          <cell r="Q500">
            <v>5.5E-2</v>
          </cell>
        </row>
        <row r="502">
          <cell r="O502" t="str">
            <v>Rental value</v>
          </cell>
          <cell r="P502" t="str">
            <v>No premium paid ¹</v>
          </cell>
          <cell r="Q502">
            <v>0.22700000000000001</v>
          </cell>
        </row>
        <row r="503">
          <cell r="P503" t="str">
            <v>Premium paid ¹ ²</v>
          </cell>
          <cell r="Q503">
            <v>1.6E-2</v>
          </cell>
        </row>
        <row r="530">
          <cell r="Q530" t="str">
            <v>Tax due</v>
          </cell>
        </row>
        <row r="531">
          <cell r="Q531">
            <v>6.0000000000000001E-3</v>
          </cell>
        </row>
        <row r="532">
          <cell r="Q532">
            <v>0.11</v>
          </cell>
        </row>
        <row r="533">
          <cell r="Q533">
            <v>0.81899999999999995</v>
          </cell>
        </row>
        <row r="535">
          <cell r="Q535">
            <v>6.3E-2</v>
          </cell>
        </row>
        <row r="536">
          <cell r="Q536">
            <v>2E-3</v>
          </cell>
        </row>
        <row r="559">
          <cell r="P559" t="str">
            <v>Quarter the transaction was effective</v>
          </cell>
        </row>
        <row r="561">
          <cell r="Q561" t="str">
            <v>Residential</v>
          </cell>
          <cell r="R561" t="str">
            <v>Non-residential</v>
          </cell>
        </row>
        <row r="562">
          <cell r="O562" t="str">
            <v>2018-19</v>
          </cell>
          <cell r="P562" t="str">
            <v xml:space="preserve">Q1 (r) </v>
          </cell>
          <cell r="Q562">
            <v>220</v>
          </cell>
          <cell r="R562">
            <v>80</v>
          </cell>
        </row>
        <row r="563">
          <cell r="P563" t="str">
            <v xml:space="preserve">Q2 (r) </v>
          </cell>
          <cell r="Q563">
            <v>220</v>
          </cell>
          <cell r="R563">
            <v>80</v>
          </cell>
        </row>
        <row r="564">
          <cell r="P564" t="str">
            <v xml:space="preserve">Q3 (r) </v>
          </cell>
          <cell r="Q564">
            <v>270</v>
          </cell>
          <cell r="R564">
            <v>120</v>
          </cell>
        </row>
        <row r="565">
          <cell r="P565" t="str">
            <v xml:space="preserve">Q4 (r) </v>
          </cell>
          <cell r="Q565">
            <v>260</v>
          </cell>
          <cell r="R565">
            <v>140</v>
          </cell>
        </row>
        <row r="566">
          <cell r="O566" t="str">
            <v>2019-20</v>
          </cell>
          <cell r="P566" t="str">
            <v xml:space="preserve">Q1 (r) </v>
          </cell>
          <cell r="Q566">
            <v>280</v>
          </cell>
          <cell r="R566">
            <v>70</v>
          </cell>
        </row>
        <row r="567">
          <cell r="P567" t="str">
            <v xml:space="preserve">Q2 (r) </v>
          </cell>
          <cell r="Q567">
            <v>310</v>
          </cell>
          <cell r="R567">
            <v>100</v>
          </cell>
        </row>
        <row r="568">
          <cell r="P568" t="str">
            <v xml:space="preserve">Q3 (r) </v>
          </cell>
          <cell r="Q568">
            <v>350</v>
          </cell>
          <cell r="R568">
            <v>90</v>
          </cell>
        </row>
        <row r="569">
          <cell r="P569" t="str">
            <v xml:space="preserve">Q4 (r) </v>
          </cell>
          <cell r="Q569">
            <v>250</v>
          </cell>
          <cell r="R569">
            <v>110</v>
          </cell>
        </row>
        <row r="570">
          <cell r="O570" t="str">
            <v>2020-21</v>
          </cell>
          <cell r="P570" t="str">
            <v xml:space="preserve">Q1 (r) </v>
          </cell>
          <cell r="Q570">
            <v>120</v>
          </cell>
          <cell r="R570">
            <v>40</v>
          </cell>
        </row>
        <row r="571">
          <cell r="P571" t="str">
            <v xml:space="preserve">Q2 (r) </v>
          </cell>
          <cell r="Q571">
            <v>210</v>
          </cell>
          <cell r="R571">
            <v>50</v>
          </cell>
        </row>
        <row r="572">
          <cell r="P572" t="str">
            <v xml:space="preserve">Q3 (r) </v>
          </cell>
          <cell r="Q572">
            <v>320</v>
          </cell>
          <cell r="R572">
            <v>80</v>
          </cell>
        </row>
        <row r="573">
          <cell r="P573" t="str">
            <v xml:space="preserve">Q4 (r) </v>
          </cell>
          <cell r="Q573">
            <v>290</v>
          </cell>
          <cell r="R573">
            <v>90</v>
          </cell>
        </row>
        <row r="574">
          <cell r="O574" t="str">
            <v>21-22</v>
          </cell>
          <cell r="P574" t="str">
            <v>Q1 (p)</v>
          </cell>
          <cell r="Q574">
            <v>210</v>
          </cell>
          <cell r="R574">
            <v>60</v>
          </cell>
        </row>
        <row r="588">
          <cell r="P588" t="str">
            <v>Quarter the transaction was effective</v>
          </cell>
        </row>
        <row r="590">
          <cell r="Q590" t="str">
            <v>Residential</v>
          </cell>
          <cell r="R590" t="str">
            <v>Non-residential</v>
          </cell>
        </row>
        <row r="591">
          <cell r="O591" t="str">
            <v>2018-19</v>
          </cell>
          <cell r="P591" t="str">
            <v xml:space="preserve">Q1 (r) </v>
          </cell>
          <cell r="Q591">
            <v>3.7</v>
          </cell>
          <cell r="R591">
            <v>8.8000000000000007</v>
          </cell>
        </row>
        <row r="592">
          <cell r="P592" t="str">
            <v xml:space="preserve">Q2 (r) </v>
          </cell>
          <cell r="Q592">
            <v>2.4</v>
          </cell>
          <cell r="R592">
            <v>18.7</v>
          </cell>
        </row>
        <row r="593">
          <cell r="P593" t="str">
            <v xml:space="preserve">Q3 (r) </v>
          </cell>
          <cell r="Q593">
            <v>3</v>
          </cell>
          <cell r="R593">
            <v>11.2</v>
          </cell>
        </row>
        <row r="594">
          <cell r="P594" t="str">
            <v xml:space="preserve">Q4 (r) </v>
          </cell>
          <cell r="Q594">
            <v>2.6</v>
          </cell>
          <cell r="R594">
            <v>17.7</v>
          </cell>
        </row>
        <row r="595">
          <cell r="O595" t="str">
            <v>2019-20</v>
          </cell>
          <cell r="P595" t="str">
            <v xml:space="preserve">Q1 (r) </v>
          </cell>
          <cell r="Q595">
            <v>8.8000000000000007</v>
          </cell>
          <cell r="R595">
            <v>3.5</v>
          </cell>
        </row>
        <row r="596">
          <cell r="P596" t="str">
            <v xml:space="preserve">Q2 (r) </v>
          </cell>
          <cell r="Q596">
            <v>2.6</v>
          </cell>
          <cell r="R596">
            <v>15.5</v>
          </cell>
        </row>
        <row r="597">
          <cell r="P597" t="str">
            <v xml:space="preserve">Q3 (r) </v>
          </cell>
          <cell r="Q597">
            <v>3.5</v>
          </cell>
          <cell r="R597">
            <v>10.7</v>
          </cell>
        </row>
        <row r="598">
          <cell r="P598" t="str">
            <v xml:space="preserve">Q4 (r) </v>
          </cell>
          <cell r="Q598">
            <v>3.2</v>
          </cell>
          <cell r="R598">
            <v>3.3</v>
          </cell>
        </row>
        <row r="599">
          <cell r="O599" t="str">
            <v>2020-21</v>
          </cell>
          <cell r="P599" t="str">
            <v xml:space="preserve">Q1 (r) </v>
          </cell>
          <cell r="Q599">
            <v>1.1000000000000001</v>
          </cell>
          <cell r="R599">
            <v>1.9</v>
          </cell>
        </row>
        <row r="600">
          <cell r="P600" t="str">
            <v xml:space="preserve">Q2 (r) </v>
          </cell>
          <cell r="Q600">
            <v>3.2</v>
          </cell>
          <cell r="R600">
            <v>10.7</v>
          </cell>
        </row>
        <row r="601">
          <cell r="P601" t="str">
            <v xml:space="preserve">Q3 (r) </v>
          </cell>
          <cell r="Q601">
            <v>4.8</v>
          </cell>
          <cell r="R601">
            <v>2.8</v>
          </cell>
        </row>
        <row r="602">
          <cell r="P602" t="str">
            <v xml:space="preserve">Q4 (r) </v>
          </cell>
          <cell r="Q602">
            <v>9.4</v>
          </cell>
          <cell r="R602">
            <v>17.100000000000001</v>
          </cell>
        </row>
        <row r="603">
          <cell r="O603" t="str">
            <v>21-22</v>
          </cell>
          <cell r="P603" t="str">
            <v>Q1 (p)</v>
          </cell>
          <cell r="Q603">
            <v>3.1</v>
          </cell>
          <cell r="R603">
            <v>9.5</v>
          </cell>
        </row>
        <row r="619">
          <cell r="P619" t="str">
            <v>Quarter the transaction was effective</v>
          </cell>
        </row>
        <row r="622">
          <cell r="Q622" t="str">
            <v>Number of refunds</v>
          </cell>
          <cell r="R622" t="str">
            <v>Amount refunded (£ millions)</v>
          </cell>
        </row>
        <row r="623">
          <cell r="O623" t="str">
            <v>2018-19</v>
          </cell>
          <cell r="P623" t="str">
            <v xml:space="preserve">Q1 (r) </v>
          </cell>
          <cell r="Q623">
            <v>460</v>
          </cell>
          <cell r="R623">
            <v>3.3</v>
          </cell>
        </row>
        <row r="624">
          <cell r="P624" t="str">
            <v xml:space="preserve">Q2 (r) </v>
          </cell>
          <cell r="Q624">
            <v>570</v>
          </cell>
          <cell r="R624">
            <v>4.4000000000000004</v>
          </cell>
        </row>
        <row r="625">
          <cell r="P625" t="str">
            <v xml:space="preserve">Q3 (r) </v>
          </cell>
          <cell r="Q625">
            <v>510</v>
          </cell>
          <cell r="R625">
            <v>4</v>
          </cell>
        </row>
        <row r="626">
          <cell r="P626" t="str">
            <v xml:space="preserve">Q4 (r) </v>
          </cell>
          <cell r="Q626">
            <v>360</v>
          </cell>
          <cell r="R626">
            <v>2.6</v>
          </cell>
        </row>
        <row r="627">
          <cell r="O627" t="str">
            <v>2019-20</v>
          </cell>
          <cell r="P627" t="str">
            <v xml:space="preserve">Q1 (r) </v>
          </cell>
          <cell r="Q627">
            <v>440</v>
          </cell>
          <cell r="R627">
            <v>3.4</v>
          </cell>
        </row>
        <row r="628">
          <cell r="P628" t="str">
            <v xml:space="preserve">Q2 (r) </v>
          </cell>
          <cell r="Q628">
            <v>450</v>
          </cell>
          <cell r="R628">
            <v>3.8</v>
          </cell>
        </row>
        <row r="629">
          <cell r="P629" t="str">
            <v xml:space="preserve">Q3 (r) </v>
          </cell>
          <cell r="Q629">
            <v>430</v>
          </cell>
          <cell r="R629">
            <v>3.6</v>
          </cell>
        </row>
        <row r="630">
          <cell r="P630" t="str">
            <v xml:space="preserve">Q4 (r) </v>
          </cell>
          <cell r="Q630">
            <v>310</v>
          </cell>
          <cell r="R630">
            <v>2.7</v>
          </cell>
        </row>
        <row r="631">
          <cell r="O631" t="str">
            <v>2020-21</v>
          </cell>
          <cell r="P631" t="str">
            <v xml:space="preserve">Q1 (r) </v>
          </cell>
          <cell r="Q631">
            <v>140</v>
          </cell>
          <cell r="R631">
            <v>1.1000000000000001</v>
          </cell>
        </row>
        <row r="632">
          <cell r="P632" t="str">
            <v xml:space="preserve">Q2 (r) </v>
          </cell>
          <cell r="Q632">
            <v>280</v>
          </cell>
          <cell r="R632">
            <v>2.8</v>
          </cell>
        </row>
        <row r="633">
          <cell r="P633" t="str">
            <v xml:space="preserve">Q3 (r) </v>
          </cell>
          <cell r="Q633">
            <v>430</v>
          </cell>
          <cell r="R633">
            <v>4.5</v>
          </cell>
        </row>
        <row r="634">
          <cell r="P634" t="str">
            <v xml:space="preserve">Q4 (r) </v>
          </cell>
          <cell r="Q634">
            <v>220</v>
          </cell>
          <cell r="R634">
            <v>3</v>
          </cell>
        </row>
        <row r="635">
          <cell r="O635" t="str">
            <v>21-22</v>
          </cell>
          <cell r="P635" t="str">
            <v>Q1 (p)</v>
          </cell>
          <cell r="Q635">
            <v>130</v>
          </cell>
          <cell r="R635">
            <v>1.7</v>
          </cell>
        </row>
        <row r="646">
          <cell r="P646" t="str">
            <v>Month</v>
          </cell>
        </row>
        <row r="649">
          <cell r="P649" t="str">
            <v>2018-19</v>
          </cell>
          <cell r="Q649" t="str">
            <v>2019-20</v>
          </cell>
          <cell r="R649" t="str">
            <v>2020-21</v>
          </cell>
          <cell r="S649" t="str">
            <v>2020-22</v>
          </cell>
        </row>
        <row r="650">
          <cell r="O650" t="str">
            <v>Apr</v>
          </cell>
          <cell r="P650">
            <v>6.1</v>
          </cell>
          <cell r="Q650">
            <v>16.899999999999999</v>
          </cell>
          <cell r="R650">
            <v>9.4</v>
          </cell>
          <cell r="S650">
            <v>41</v>
          </cell>
        </row>
        <row r="651">
          <cell r="O651" t="str">
            <v>May</v>
          </cell>
          <cell r="P651">
            <v>17</v>
          </cell>
          <cell r="Q651">
            <v>16</v>
          </cell>
          <cell r="R651">
            <v>9.1</v>
          </cell>
          <cell r="S651">
            <v>22.4</v>
          </cell>
        </row>
        <row r="652">
          <cell r="O652" t="str">
            <v>Jun</v>
          </cell>
          <cell r="P652">
            <v>15.5</v>
          </cell>
          <cell r="Q652">
            <v>14.9</v>
          </cell>
          <cell r="R652">
            <v>8.5</v>
          </cell>
          <cell r="S652">
            <v>28</v>
          </cell>
        </row>
        <row r="653">
          <cell r="O653" t="str">
            <v>Jul</v>
          </cell>
          <cell r="P653">
            <v>20.5</v>
          </cell>
          <cell r="Q653">
            <v>20.100000000000001</v>
          </cell>
          <cell r="R653">
            <v>10.9</v>
          </cell>
        </row>
        <row r="654">
          <cell r="O654" t="str">
            <v>Aug</v>
          </cell>
          <cell r="P654">
            <v>23.6</v>
          </cell>
          <cell r="Q654">
            <v>21.5</v>
          </cell>
          <cell r="R654">
            <v>12.1</v>
          </cell>
        </row>
        <row r="655">
          <cell r="O655" t="str">
            <v>Sep</v>
          </cell>
          <cell r="P655">
            <v>18.600000000000001</v>
          </cell>
          <cell r="Q655">
            <v>18.8</v>
          </cell>
          <cell r="R655">
            <v>14.5</v>
          </cell>
        </row>
        <row r="656">
          <cell r="O656" t="str">
            <v>Oct</v>
          </cell>
          <cell r="P656">
            <v>21.7</v>
          </cell>
          <cell r="Q656">
            <v>23.6</v>
          </cell>
          <cell r="R656">
            <v>17.600000000000001</v>
          </cell>
        </row>
        <row r="657">
          <cell r="O657" t="str">
            <v>Nov</v>
          </cell>
          <cell r="P657">
            <v>22</v>
          </cell>
          <cell r="Q657">
            <v>18</v>
          </cell>
          <cell r="R657">
            <v>23</v>
          </cell>
        </row>
        <row r="658">
          <cell r="O658" t="str">
            <v>Dec</v>
          </cell>
          <cell r="P658">
            <v>22.1</v>
          </cell>
          <cell r="Q658">
            <v>30.5</v>
          </cell>
          <cell r="R658">
            <v>29.6</v>
          </cell>
        </row>
        <row r="659">
          <cell r="O659" t="str">
            <v>Jan</v>
          </cell>
          <cell r="P659">
            <v>20.6</v>
          </cell>
          <cell r="Q659">
            <v>15</v>
          </cell>
          <cell r="R659">
            <v>15.5</v>
          </cell>
        </row>
        <row r="660">
          <cell r="O660" t="str">
            <v>Feb</v>
          </cell>
          <cell r="P660">
            <v>14.4</v>
          </cell>
          <cell r="Q660">
            <v>19.399999999999999</v>
          </cell>
          <cell r="R660">
            <v>21</v>
          </cell>
        </row>
        <row r="661">
          <cell r="O661" t="str">
            <v>Mar</v>
          </cell>
          <cell r="P661">
            <v>17.5</v>
          </cell>
          <cell r="Q661">
            <v>18.100000000000001</v>
          </cell>
          <cell r="R661">
            <v>30.6</v>
          </cell>
        </row>
        <row r="676">
          <cell r="P676" t="str">
            <v>2018-19</v>
          </cell>
          <cell r="Q676" t="str">
            <v>2019-20</v>
          </cell>
          <cell r="R676" t="str">
            <v>2020-21</v>
          </cell>
          <cell r="S676" t="str">
            <v>2020-22</v>
          </cell>
        </row>
        <row r="677">
          <cell r="O677" t="str">
            <v>Apr</v>
          </cell>
          <cell r="P677">
            <v>0.105</v>
          </cell>
          <cell r="Q677">
            <v>1.4999999999999999E-2</v>
          </cell>
          <cell r="R677">
            <v>0.02</v>
          </cell>
          <cell r="S677">
            <v>3.6999999999999998E-2</v>
          </cell>
        </row>
        <row r="678">
          <cell r="O678" t="str">
            <v>May</v>
          </cell>
          <cell r="P678">
            <v>7.1999999999999995E-2</v>
          </cell>
          <cell r="Q678">
            <v>1.7999999999999999E-2</v>
          </cell>
          <cell r="R678">
            <v>1.7000000000000001E-2</v>
          </cell>
          <cell r="S678">
            <v>2.1999999999999999E-2</v>
          </cell>
        </row>
        <row r="679">
          <cell r="O679" t="str">
            <v>Jun</v>
          </cell>
          <cell r="P679">
            <v>5.8000000000000003E-2</v>
          </cell>
          <cell r="Q679">
            <v>3.3000000000000002E-2</v>
          </cell>
          <cell r="R679">
            <v>1.4E-2</v>
          </cell>
        </row>
        <row r="680">
          <cell r="O680" t="str">
            <v>Jul</v>
          </cell>
          <cell r="P680">
            <v>7.4999999999999997E-2</v>
          </cell>
          <cell r="Q680">
            <v>1.2E-2</v>
          </cell>
          <cell r="R680">
            <v>4.2999999999999997E-2</v>
          </cell>
        </row>
        <row r="681">
          <cell r="O681" t="str">
            <v>Aug</v>
          </cell>
          <cell r="P681">
            <v>0.05</v>
          </cell>
          <cell r="Q681">
            <v>2.7E-2</v>
          </cell>
          <cell r="R681">
            <v>1.4999999999999999E-2</v>
          </cell>
        </row>
        <row r="682">
          <cell r="O682" t="str">
            <v>Sep</v>
          </cell>
          <cell r="P682">
            <v>0.04</v>
          </cell>
          <cell r="Q682">
            <v>1.2E-2</v>
          </cell>
          <cell r="R682">
            <v>2.3E-2</v>
          </cell>
        </row>
        <row r="683">
          <cell r="O683" t="str">
            <v>Oct</v>
          </cell>
          <cell r="P683">
            <v>2.8000000000000001E-2</v>
          </cell>
          <cell r="Q683">
            <v>1.4999999999999999E-2</v>
          </cell>
          <cell r="R683">
            <v>4.7E-2</v>
          </cell>
        </row>
        <row r="684">
          <cell r="O684" t="str">
            <v>Nov</v>
          </cell>
          <cell r="P684">
            <v>3.5000000000000003E-2</v>
          </cell>
          <cell r="Q684">
            <v>2.5000000000000001E-2</v>
          </cell>
          <cell r="R684">
            <v>0.02</v>
          </cell>
        </row>
        <row r="685">
          <cell r="O685" t="str">
            <v>Dec</v>
          </cell>
          <cell r="P685">
            <v>1.2999999999999999E-2</v>
          </cell>
          <cell r="Q685">
            <v>4.0000000000000001E-3</v>
          </cell>
          <cell r="R685">
            <v>1.4E-2</v>
          </cell>
        </row>
        <row r="686">
          <cell r="O686" t="str">
            <v>Jan</v>
          </cell>
          <cell r="P686">
            <v>2.5999999999999999E-2</v>
          </cell>
          <cell r="Q686">
            <v>3.4000000000000002E-2</v>
          </cell>
          <cell r="R686">
            <v>3.4000000000000002E-2</v>
          </cell>
        </row>
        <row r="687">
          <cell r="O687" t="str">
            <v>Feb</v>
          </cell>
          <cell r="P687">
            <v>1.2999999999999999E-2</v>
          </cell>
          <cell r="Q687">
            <v>2.5000000000000001E-2</v>
          </cell>
          <cell r="R687">
            <v>3.4000000000000002E-2</v>
          </cell>
        </row>
        <row r="688">
          <cell r="O688" t="str">
            <v>Mar</v>
          </cell>
          <cell r="P688">
            <v>2.8000000000000001E-2</v>
          </cell>
          <cell r="Q688">
            <v>1.0999999999999999E-2</v>
          </cell>
          <cell r="R688">
            <v>2.8000000000000001E-2</v>
          </cell>
        </row>
        <row r="697">
          <cell r="P697" t="str">
            <v>Month the transaction was effective</v>
          </cell>
        </row>
        <row r="701">
          <cell r="P701" t="str">
            <v>2018-19</v>
          </cell>
          <cell r="Q701" t="str">
            <v>2019-20</v>
          </cell>
          <cell r="R701" t="str">
            <v>2020-21</v>
          </cell>
          <cell r="S701" t="str">
            <v>2020-22</v>
          </cell>
        </row>
        <row r="702">
          <cell r="O702" t="str">
            <v xml:space="preserve">Apr ¹ </v>
          </cell>
          <cell r="P702">
            <v>0.29799999999999999</v>
          </cell>
          <cell r="Q702">
            <v>-3.1E-2</v>
          </cell>
          <cell r="R702">
            <v>2.1999999999999999E-2</v>
          </cell>
          <cell r="S702">
            <v>3.2000000000000001E-2</v>
          </cell>
        </row>
        <row r="703">
          <cell r="O703" t="str">
            <v>May</v>
          </cell>
          <cell r="P703">
            <v>6.0999999999999999E-2</v>
          </cell>
          <cell r="Q703">
            <v>1.4999999999999999E-2</v>
          </cell>
          <cell r="R703">
            <v>1.7000000000000001E-2</v>
          </cell>
          <cell r="S703">
            <v>0</v>
          </cell>
        </row>
        <row r="704">
          <cell r="O704" t="str">
            <v>Jun</v>
          </cell>
          <cell r="P704">
            <v>9.0999999999999998E-2</v>
          </cell>
          <cell r="Q704">
            <v>8.8999999999999996E-2</v>
          </cell>
          <cell r="R704">
            <v>1.6E-2</v>
          </cell>
        </row>
        <row r="705">
          <cell r="O705" t="str">
            <v>Jul</v>
          </cell>
          <cell r="P705">
            <v>0.122</v>
          </cell>
          <cell r="Q705">
            <v>1.0999999999999999E-2</v>
          </cell>
          <cell r="R705">
            <v>3.7999999999999999E-2</v>
          </cell>
        </row>
        <row r="706">
          <cell r="O706" t="str">
            <v>Aug</v>
          </cell>
          <cell r="P706">
            <v>5.0999999999999997E-2</v>
          </cell>
          <cell r="Q706">
            <v>3.1E-2</v>
          </cell>
          <cell r="R706">
            <v>4.0000000000000001E-3</v>
          </cell>
        </row>
        <row r="707">
          <cell r="O707" t="str">
            <v>Sep</v>
          </cell>
          <cell r="P707">
            <v>2.7E-2</v>
          </cell>
          <cell r="Q707">
            <v>0.158</v>
          </cell>
          <cell r="R707">
            <v>3.4000000000000002E-2</v>
          </cell>
        </row>
        <row r="708">
          <cell r="O708" t="str">
            <v>Oct</v>
          </cell>
          <cell r="P708">
            <v>2.4E-2</v>
          </cell>
          <cell r="Q708">
            <v>1.9E-2</v>
          </cell>
          <cell r="R708">
            <v>3.1E-2</v>
          </cell>
        </row>
        <row r="709">
          <cell r="O709" t="str">
            <v>Nov</v>
          </cell>
          <cell r="P709">
            <v>2.7E-2</v>
          </cell>
          <cell r="Q709">
            <v>1.2999999999999999E-2</v>
          </cell>
          <cell r="R709">
            <v>2.5000000000000001E-2</v>
          </cell>
        </row>
        <row r="710">
          <cell r="O710" t="str">
            <v>Dec</v>
          </cell>
          <cell r="P710">
            <v>5.0000000000000001E-3</v>
          </cell>
          <cell r="Q710">
            <v>-2E-3</v>
          </cell>
          <cell r="R710">
            <v>2.7E-2</v>
          </cell>
        </row>
        <row r="711">
          <cell r="O711" t="str">
            <v>Jan</v>
          </cell>
          <cell r="P711">
            <v>2.5000000000000001E-2</v>
          </cell>
          <cell r="Q711">
            <v>0.26600000000000001</v>
          </cell>
          <cell r="R711">
            <v>3.7999999999999999E-2</v>
          </cell>
        </row>
        <row r="712">
          <cell r="O712" t="str">
            <v>Feb</v>
          </cell>
          <cell r="P712">
            <v>3.5999999999999997E-2</v>
          </cell>
          <cell r="Q712">
            <v>8.9999999999999993E-3</v>
          </cell>
          <cell r="R712">
            <v>1.7999999999999999E-2</v>
          </cell>
        </row>
        <row r="713">
          <cell r="O713" t="str">
            <v>Mar</v>
          </cell>
          <cell r="P713">
            <v>1.7999999999999999E-2</v>
          </cell>
          <cell r="Q713">
            <v>5.5E-2</v>
          </cell>
          <cell r="R713">
            <v>2.7E-2</v>
          </cell>
        </row>
      </sheetData>
      <sheetData sheetId="11">
        <row r="1">
          <cell r="B1" t="str">
            <v>TransactionTypeCode</v>
          </cell>
        </row>
      </sheetData>
      <sheetData sheetId="12">
        <row r="1">
          <cell r="H1" t="str">
            <v>RE</v>
          </cell>
        </row>
      </sheetData>
      <sheetData sheetId="13">
        <row r="1">
          <cell r="B1" t="str">
            <v>TransactionTypeCode</v>
          </cell>
        </row>
      </sheetData>
      <sheetData sheetId="14">
        <row r="1">
          <cell r="B1" t="str">
            <v>TransactionTypeCode</v>
          </cell>
        </row>
      </sheetData>
      <sheetData sheetId="15">
        <row r="1">
          <cell r="B1" t="str">
            <v>TransactionTypeCode</v>
          </cell>
        </row>
      </sheetData>
      <sheetData sheetId="16">
        <row r="1">
          <cell r="B1" t="str">
            <v>ReliefType</v>
          </cell>
        </row>
      </sheetData>
      <sheetData sheetId="17">
        <row r="1">
          <cell r="C1" t="str">
            <v>Measure</v>
          </cell>
        </row>
      </sheetData>
      <sheetData sheetId="18">
        <row r="1">
          <cell r="E1" t="str">
            <v>Cr</v>
          </cell>
        </row>
      </sheetData>
      <sheetData sheetId="19">
        <row r="2">
          <cell r="H2">
            <v>13</v>
          </cell>
        </row>
      </sheetData>
      <sheetData sheetId="20" refreshError="1"/>
      <sheetData sheetId="21" refreshError="1"/>
      <sheetData sheetId="22">
        <row r="3">
          <cell r="A3" t="str">
            <v>Code</v>
          </cell>
        </row>
      </sheetData>
      <sheetData sheetId="23">
        <row r="1">
          <cell r="B1" t="str">
            <v>English</v>
          </cell>
        </row>
      </sheetData>
      <sheetData sheetId="24" refreshError="1"/>
      <sheetData sheetId="25" refreshError="1"/>
      <sheetData sheetId="26" refreshError="1"/>
      <sheetData sheetId="27">
        <row r="7">
          <cell r="C7" t="str">
            <v>1st estimate</v>
          </cell>
        </row>
      </sheetData>
      <sheetData sheetId="28">
        <row r="7">
          <cell r="C7" t="str">
            <v>1st estimate</v>
          </cell>
        </row>
      </sheetData>
      <sheetData sheetId="29" refreshError="1"/>
      <sheetData sheetId="30">
        <row r="1">
          <cell r="S1">
            <v>1</v>
          </cell>
        </row>
      </sheetData>
      <sheetData sheetId="31" refreshError="1"/>
      <sheetData sheetId="32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kas chart colours">
  <a:themeElements>
    <a:clrScheme name="KAS chart colours">
      <a:dk1>
        <a:srgbClr val="002D6A"/>
      </a:dk1>
      <a:lt1>
        <a:srgbClr val="A3CAFF"/>
      </a:lt1>
      <a:dk2>
        <a:srgbClr val="002D6A"/>
      </a:dk2>
      <a:lt2>
        <a:srgbClr val="A3CAFF"/>
      </a:lt2>
      <a:accent1>
        <a:srgbClr val="002D6A"/>
      </a:accent1>
      <a:accent2>
        <a:srgbClr val="539DFF"/>
      </a:accent2>
      <a:accent3>
        <a:srgbClr val="A3CAFF"/>
      </a:accent3>
      <a:accent4>
        <a:srgbClr val="DDECFF"/>
      </a:accent4>
      <a:accent5>
        <a:srgbClr val="004AAC"/>
      </a:accent5>
      <a:accent6>
        <a:srgbClr val="7DB5FF"/>
      </a:accent6>
      <a:hlink>
        <a:srgbClr val="9454C3"/>
      </a:hlink>
      <a:folHlink>
        <a:srgbClr val="3EBBF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12.bin"/><Relationship Id="rId4" Type="http://schemas.openxmlformats.org/officeDocument/2006/relationships/ctrlProp" Target="../ctrlProps/ctrlProp1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13.bin"/><Relationship Id="rId4" Type="http://schemas.openxmlformats.org/officeDocument/2006/relationships/ctrlProp" Target="../ctrlProps/ctrlProp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82A963-0016-4D3A-B903-DD695CE2DA8D}">
  <sheetPr codeName="Sheet1"/>
  <dimension ref="A1:K33"/>
  <sheetViews>
    <sheetView tabSelected="1" zoomScaleNormal="100" workbookViewId="0">
      <pane ySplit="16" topLeftCell="A17" activePane="bottomLeft" state="frozen"/>
      <selection sqref="A1:B1048576"/>
      <selection pane="bottomLeft" sqref="A1:B1"/>
    </sheetView>
  </sheetViews>
  <sheetFormatPr defaultColWidth="9" defaultRowHeight="12.75" x14ac:dyDescent="0.2"/>
  <cols>
    <col min="1" max="1" width="11.140625" style="8" customWidth="1"/>
    <col min="2" max="2" width="155.42578125" style="1" customWidth="1"/>
    <col min="3" max="3" width="27.5703125" style="1" customWidth="1"/>
    <col min="4" max="6" width="1" style="1" customWidth="1"/>
    <col min="7" max="8" width="9" style="1"/>
    <col min="9" max="9" width="12" style="1" bestFit="1" customWidth="1"/>
    <col min="10" max="10" width="13" style="1" bestFit="1" customWidth="1"/>
    <col min="11" max="16384" width="9" style="1"/>
  </cols>
  <sheetData>
    <row r="1" spans="1:11" ht="17.850000000000001" customHeight="1" x14ac:dyDescent="0.2">
      <c r="A1" s="2" t="s">
        <v>0</v>
      </c>
      <c r="B1" s="2"/>
      <c r="C1" s="3"/>
      <c r="D1" s="4"/>
      <c r="E1" s="4"/>
      <c r="F1" s="4"/>
      <c r="G1" s="4"/>
      <c r="H1" s="4"/>
      <c r="I1" s="4"/>
      <c r="J1" s="4"/>
    </row>
    <row r="2" spans="1:11" ht="25.5" customHeight="1" x14ac:dyDescent="0.2">
      <c r="A2" s="5" t="s">
        <v>1</v>
      </c>
      <c r="B2" s="5"/>
    </row>
    <row r="3" spans="1:11" x14ac:dyDescent="0.2">
      <c r="A3" s="5" t="s">
        <v>2</v>
      </c>
      <c r="B3" s="5"/>
    </row>
    <row r="4" spans="1:11" ht="38.25" customHeight="1" x14ac:dyDescent="0.2">
      <c r="A4" s="6" t="s">
        <v>3</v>
      </c>
      <c r="B4" s="6"/>
      <c r="C4" s="7"/>
    </row>
    <row r="5" spans="1:11" ht="25.5" customHeight="1" x14ac:dyDescent="0.2">
      <c r="A5" s="8" t="s">
        <v>4</v>
      </c>
    </row>
    <row r="6" spans="1:11" x14ac:dyDescent="0.2">
      <c r="A6" s="9" t="s">
        <v>5</v>
      </c>
    </row>
    <row r="7" spans="1:11" ht="25.5" customHeight="1" x14ac:dyDescent="0.2">
      <c r="A7" s="8" t="s">
        <v>6</v>
      </c>
    </row>
    <row r="8" spans="1:11" x14ac:dyDescent="0.2">
      <c r="A8" s="9" t="s">
        <v>7</v>
      </c>
    </row>
    <row r="9" spans="1:11" ht="25.5" customHeight="1" x14ac:dyDescent="0.2">
      <c r="A9" s="8" t="s">
        <v>8</v>
      </c>
    </row>
    <row r="10" spans="1:11" ht="25.5" customHeight="1" x14ac:dyDescent="0.2">
      <c r="A10" s="8" t="s">
        <v>9</v>
      </c>
    </row>
    <row r="11" spans="1:11" x14ac:dyDescent="0.2">
      <c r="A11" s="8" t="s">
        <v>10</v>
      </c>
    </row>
    <row r="12" spans="1:11" x14ac:dyDescent="0.2">
      <c r="A12" s="8" t="s">
        <v>11</v>
      </c>
    </row>
    <row r="13" spans="1:11" x14ac:dyDescent="0.2">
      <c r="A13" s="8" t="s">
        <v>12</v>
      </c>
    </row>
    <row r="14" spans="1:11" ht="25.5" customHeight="1" x14ac:dyDescent="0.2">
      <c r="A14" s="8" t="s">
        <v>13</v>
      </c>
    </row>
    <row r="15" spans="1:11" ht="25.5" customHeight="1" x14ac:dyDescent="0.2">
      <c r="A15" s="11" t="s">
        <v>14</v>
      </c>
      <c r="I15" s="10"/>
      <c r="J15" s="10"/>
      <c r="K15" s="10"/>
    </row>
    <row r="16" spans="1:11" x14ac:dyDescent="0.2">
      <c r="A16" s="12"/>
      <c r="I16" s="10"/>
      <c r="J16" s="10"/>
      <c r="K16" s="10"/>
    </row>
    <row r="17" spans="1:11" x14ac:dyDescent="0.2">
      <c r="A17" s="11" t="s">
        <v>15</v>
      </c>
      <c r="I17" s="10"/>
      <c r="J17" s="10"/>
      <c r="K17" s="10"/>
    </row>
    <row r="18" spans="1:11" ht="25.5" customHeight="1" x14ac:dyDescent="0.2">
      <c r="A18" s="9" t="s">
        <v>16</v>
      </c>
      <c r="B18" s="1" t="s">
        <v>17</v>
      </c>
      <c r="I18" s="10"/>
      <c r="J18" s="10"/>
      <c r="K18" s="10"/>
    </row>
    <row r="19" spans="1:11" x14ac:dyDescent="0.2">
      <c r="A19" s="9" t="s">
        <v>18</v>
      </c>
      <c r="B19" s="1" t="s">
        <v>19</v>
      </c>
      <c r="I19" s="10"/>
      <c r="J19" s="10"/>
      <c r="K19" s="10"/>
    </row>
    <row r="20" spans="1:11" x14ac:dyDescent="0.2">
      <c r="A20" s="9" t="s">
        <v>20</v>
      </c>
      <c r="B20" s="1" t="s">
        <v>21</v>
      </c>
      <c r="I20" s="10"/>
      <c r="J20" s="10"/>
      <c r="K20" s="10"/>
    </row>
    <row r="21" spans="1:11" x14ac:dyDescent="0.2">
      <c r="A21" s="9" t="s">
        <v>22</v>
      </c>
      <c r="B21" s="1" t="s">
        <v>23</v>
      </c>
      <c r="I21" s="10"/>
      <c r="J21" s="10"/>
      <c r="K21" s="10"/>
    </row>
    <row r="22" spans="1:11" x14ac:dyDescent="0.2">
      <c r="A22" s="9" t="s">
        <v>24</v>
      </c>
      <c r="B22" s="1" t="s">
        <v>25</v>
      </c>
      <c r="I22" s="10"/>
      <c r="J22" s="10"/>
      <c r="K22" s="10"/>
    </row>
    <row r="23" spans="1:11" x14ac:dyDescent="0.2">
      <c r="A23" s="9" t="s">
        <v>26</v>
      </c>
      <c r="B23" s="1" t="s">
        <v>27</v>
      </c>
      <c r="I23" s="10"/>
      <c r="J23" s="10"/>
      <c r="K23" s="10"/>
    </row>
    <row r="24" spans="1:11" x14ac:dyDescent="0.2">
      <c r="A24" s="9" t="s">
        <v>28</v>
      </c>
      <c r="B24" s="1" t="s">
        <v>29</v>
      </c>
      <c r="I24" s="10"/>
      <c r="J24" s="10"/>
      <c r="K24" s="10"/>
    </row>
    <row r="25" spans="1:11" x14ac:dyDescent="0.2">
      <c r="A25" s="9" t="s">
        <v>30</v>
      </c>
      <c r="B25" s="1" t="s">
        <v>31</v>
      </c>
      <c r="I25" s="10"/>
      <c r="J25" s="10"/>
      <c r="K25" s="10"/>
    </row>
    <row r="26" spans="1:11" x14ac:dyDescent="0.2">
      <c r="A26" s="9" t="s">
        <v>32</v>
      </c>
      <c r="B26" s="1" t="s">
        <v>33</v>
      </c>
      <c r="I26" s="10"/>
      <c r="J26" s="10"/>
      <c r="K26" s="10"/>
    </row>
    <row r="27" spans="1:11" ht="25.5" customHeight="1" x14ac:dyDescent="0.2">
      <c r="A27" s="11" t="s">
        <v>34</v>
      </c>
      <c r="B27" s="13"/>
      <c r="C27" s="13"/>
      <c r="D27" s="13"/>
      <c r="E27" s="13"/>
      <c r="F27" s="13"/>
    </row>
    <row r="28" spans="1:11" ht="25.5" customHeight="1" x14ac:dyDescent="0.2">
      <c r="A28" s="12" t="s">
        <v>35</v>
      </c>
    </row>
    <row r="29" spans="1:11" x14ac:dyDescent="0.2">
      <c r="A29" s="9" t="s">
        <v>36</v>
      </c>
      <c r="B29" s="1" t="s">
        <v>37</v>
      </c>
      <c r="C29" s="8"/>
    </row>
    <row r="30" spans="1:11" ht="25.5" customHeight="1" x14ac:dyDescent="0.2">
      <c r="A30" s="12" t="s">
        <v>38</v>
      </c>
    </row>
    <row r="31" spans="1:11" x14ac:dyDescent="0.2">
      <c r="A31" s="9" t="s">
        <v>39</v>
      </c>
      <c r="B31" s="1" t="s">
        <v>40</v>
      </c>
    </row>
    <row r="32" spans="1:11" x14ac:dyDescent="0.2">
      <c r="A32" s="9"/>
    </row>
    <row r="33" spans="1:1" x14ac:dyDescent="0.2">
      <c r="A33" s="10"/>
    </row>
  </sheetData>
  <mergeCells count="4">
    <mergeCell ref="A1:B1"/>
    <mergeCell ref="A2:B2"/>
    <mergeCell ref="A3:B3"/>
    <mergeCell ref="A4:B4"/>
  </mergeCells>
  <hyperlinks>
    <hyperlink ref="A18" location="Table1" display="Table1" xr:uid="{D7A2B3D3-8362-4807-B7F6-0D7558D9CF79}"/>
    <hyperlink ref="A19:A26" location="Table1" display="Table 1" xr:uid="{0C90F8C2-0D94-4ADA-9690-D4E1F63C5F15}"/>
    <hyperlink ref="A19" location="Table2" display="Table2" xr:uid="{74FAE3E9-5E43-4100-A165-3A627DE00F5E}"/>
    <hyperlink ref="A20" location="Table3" display="Table3" xr:uid="{32CF5E19-5EBD-442A-A46B-B957D7EDCEA4}"/>
    <hyperlink ref="A21" location="Table4" display="Table4" xr:uid="{79A4E6CA-5544-4209-AEB7-2D4B774F07F2}"/>
    <hyperlink ref="A22" location="Table5" display="Table5" xr:uid="{92CDD8D1-514F-4331-80C1-8EA45E576077}"/>
    <hyperlink ref="A24" location="Table6" display="Table6" xr:uid="{7966570B-47E7-44D7-AC34-2B2BDE9A58B0}"/>
    <hyperlink ref="A25" location="Table6a" display="Table6a" xr:uid="{F080DBFF-390A-488A-BACB-829F95AF64AB}"/>
    <hyperlink ref="A26" location="Table7" display="Table7" xr:uid="{AF2F14B9-F71C-48F0-ABB6-5CF90CC18AE9}"/>
    <hyperlink ref="A23" location="Table5a" display="Table5a" xr:uid="{598A7160-6B33-46C4-B6E5-D6002E0D84C2}"/>
    <hyperlink ref="A29" location="FigA1" display="FigA1" xr:uid="{AC6F1377-7116-4A5A-BB8B-A3CBFE721B9A}"/>
    <hyperlink ref="A31" location="FigA1" display="FigA1" xr:uid="{517F402C-D024-47E6-86E7-62166A8B6056}"/>
  </hyperlink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A84E6D-2B5C-4040-BA70-BDE0C08C9679}">
  <sheetPr codeName="Sheet24"/>
  <dimension ref="A1:E71"/>
  <sheetViews>
    <sheetView showGridLines="0" zoomScaleNormal="100" workbookViewId="0">
      <pane ySplit="4" topLeftCell="A5" activePane="bottomLeft" state="frozen"/>
      <selection sqref="A1:B1048576"/>
      <selection pane="bottomLeft" sqref="A1:B1"/>
    </sheetView>
  </sheetViews>
  <sheetFormatPr defaultColWidth="9" defaultRowHeight="15" x14ac:dyDescent="0.25"/>
  <cols>
    <col min="1" max="1" width="2.5703125" style="119" customWidth="1"/>
    <col min="2" max="2" width="21.7109375" style="119" customWidth="1"/>
    <col min="3" max="3" width="33.7109375" style="119" customWidth="1"/>
    <col min="4" max="5" width="9" style="119" customWidth="1"/>
    <col min="6" max="16384" width="9" style="119"/>
  </cols>
  <sheetData>
    <row r="1" spans="1:5" s="1" customFormat="1" ht="12.75" x14ac:dyDescent="0.2">
      <c r="A1" s="79" t="s">
        <v>67</v>
      </c>
      <c r="B1" s="79"/>
      <c r="C1" s="45"/>
    </row>
    <row r="2" spans="1:5" s="1" customFormat="1" ht="30" customHeight="1" x14ac:dyDescent="0.2">
      <c r="A2" s="165" t="s">
        <v>534</v>
      </c>
      <c r="B2" s="165"/>
      <c r="C2" s="165"/>
      <c r="D2" s="10"/>
      <c r="E2" s="10"/>
    </row>
    <row r="3" spans="1:5" s="1" customFormat="1" ht="3.75" customHeight="1" x14ac:dyDescent="0.2">
      <c r="C3" s="45"/>
    </row>
    <row r="4" spans="1:5" s="1" customFormat="1" ht="30" x14ac:dyDescent="0.35">
      <c r="A4" s="81"/>
      <c r="B4" s="81"/>
      <c r="C4" s="175" t="s">
        <v>229</v>
      </c>
    </row>
    <row r="5" spans="1:5" s="1" customFormat="1" ht="12.75" x14ac:dyDescent="0.2">
      <c r="A5" s="10" t="s">
        <v>253</v>
      </c>
      <c r="B5" s="10"/>
      <c r="C5" s="45"/>
    </row>
    <row r="6" spans="1:5" s="1" customFormat="1" ht="12.75" customHeight="1" x14ac:dyDescent="0.2">
      <c r="A6" s="99"/>
      <c r="B6" s="1" t="s">
        <v>59</v>
      </c>
      <c r="C6" s="139">
        <v>219.5</v>
      </c>
      <c r="E6" s="62"/>
    </row>
    <row r="7" spans="1:5" s="1" customFormat="1" ht="12.75" customHeight="1" x14ac:dyDescent="0.2">
      <c r="A7" s="99"/>
      <c r="B7" s="39" t="s">
        <v>312</v>
      </c>
      <c r="C7" s="139">
        <v>232.8</v>
      </c>
      <c r="E7" s="62"/>
    </row>
    <row r="8" spans="1:5" s="1" customFormat="1" ht="12.75" customHeight="1" x14ac:dyDescent="0.2">
      <c r="A8" s="99"/>
      <c r="B8" s="39" t="s">
        <v>313</v>
      </c>
      <c r="C8" s="139">
        <v>230</v>
      </c>
      <c r="E8" s="62"/>
    </row>
    <row r="9" spans="1:5" s="1" customFormat="1" ht="12.75" customHeight="1" x14ac:dyDescent="0.2">
      <c r="A9" s="99"/>
      <c r="B9" s="39" t="s">
        <v>510</v>
      </c>
      <c r="C9" s="139">
        <v>129.5</v>
      </c>
      <c r="E9" s="62"/>
    </row>
    <row r="10" spans="1:5" s="1" customFormat="1" ht="26.85" customHeight="1" x14ac:dyDescent="0.2">
      <c r="A10" s="10" t="s">
        <v>255</v>
      </c>
      <c r="B10" s="10"/>
      <c r="C10" s="45"/>
      <c r="E10" s="62"/>
    </row>
    <row r="11" spans="1:5" s="1" customFormat="1" ht="12.75" customHeight="1" x14ac:dyDescent="0.2">
      <c r="B11" s="98" t="s">
        <v>256</v>
      </c>
      <c r="C11" s="139">
        <v>38.6</v>
      </c>
      <c r="E11" s="62"/>
    </row>
    <row r="12" spans="1:5" s="1" customFormat="1" ht="12.75" customHeight="1" x14ac:dyDescent="0.2">
      <c r="B12" s="98" t="s">
        <v>257</v>
      </c>
      <c r="C12" s="139">
        <v>62.7</v>
      </c>
      <c r="E12" s="62"/>
    </row>
    <row r="13" spans="1:5" s="1" customFormat="1" ht="12.75" customHeight="1" x14ac:dyDescent="0.2">
      <c r="B13" s="98" t="s">
        <v>258</v>
      </c>
      <c r="C13" s="139">
        <v>65.7</v>
      </c>
      <c r="E13" s="62"/>
    </row>
    <row r="14" spans="1:5" s="1" customFormat="1" ht="12.75" customHeight="1" x14ac:dyDescent="0.2">
      <c r="B14" s="98" t="s">
        <v>259</v>
      </c>
      <c r="C14" s="139">
        <v>52.5</v>
      </c>
      <c r="E14" s="62"/>
    </row>
    <row r="15" spans="1:5" s="1" customFormat="1" ht="26.85" customHeight="1" x14ac:dyDescent="0.2">
      <c r="B15" s="98" t="s">
        <v>260</v>
      </c>
      <c r="C15" s="139">
        <v>47.8</v>
      </c>
      <c r="E15" s="62"/>
    </row>
    <row r="16" spans="1:5" s="1" customFormat="1" ht="12.75" customHeight="1" x14ac:dyDescent="0.2">
      <c r="B16" s="98" t="s">
        <v>261</v>
      </c>
      <c r="C16" s="139">
        <v>60.4</v>
      </c>
      <c r="E16" s="62"/>
    </row>
    <row r="17" spans="1:5" s="1" customFormat="1" ht="12.75" customHeight="1" x14ac:dyDescent="0.2">
      <c r="B17" s="98" t="s">
        <v>262</v>
      </c>
      <c r="C17" s="139">
        <v>72.099999999999994</v>
      </c>
      <c r="E17" s="62"/>
    </row>
    <row r="18" spans="1:5" s="1" customFormat="1" ht="12.75" customHeight="1" x14ac:dyDescent="0.2">
      <c r="B18" s="98" t="s">
        <v>263</v>
      </c>
      <c r="C18" s="139">
        <v>52.5</v>
      </c>
      <c r="E18" s="62"/>
    </row>
    <row r="19" spans="1:5" s="1" customFormat="1" ht="25.5" customHeight="1" x14ac:dyDescent="0.2">
      <c r="B19" s="98" t="s">
        <v>535</v>
      </c>
      <c r="C19" s="139">
        <v>55.2</v>
      </c>
      <c r="E19" s="62"/>
    </row>
    <row r="20" spans="1:5" s="1" customFormat="1" ht="12.75" customHeight="1" x14ac:dyDescent="0.2">
      <c r="B20" s="98" t="s">
        <v>536</v>
      </c>
      <c r="C20" s="139">
        <v>37.5</v>
      </c>
      <c r="E20" s="62"/>
    </row>
    <row r="21" spans="1:5" s="1" customFormat="1" ht="12.75" customHeight="1" x14ac:dyDescent="0.2">
      <c r="B21" s="98" t="s">
        <v>537</v>
      </c>
      <c r="C21" s="139">
        <v>70.2</v>
      </c>
      <c r="E21" s="62"/>
    </row>
    <row r="22" spans="1:5" s="1" customFormat="1" ht="12.75" customHeight="1" x14ac:dyDescent="0.2">
      <c r="B22" s="98" t="s">
        <v>538</v>
      </c>
      <c r="C22" s="139">
        <v>67.099999999999994</v>
      </c>
      <c r="E22" s="62"/>
    </row>
    <row r="23" spans="1:5" s="1" customFormat="1" ht="25.5" customHeight="1" x14ac:dyDescent="0.2">
      <c r="B23" s="98" t="s">
        <v>539</v>
      </c>
      <c r="C23" s="139">
        <v>91.3</v>
      </c>
      <c r="E23" s="62"/>
    </row>
    <row r="24" spans="1:5" s="1" customFormat="1" ht="26.85" customHeight="1" x14ac:dyDescent="0.2">
      <c r="A24" s="10" t="s">
        <v>269</v>
      </c>
      <c r="C24" s="45"/>
      <c r="E24" s="62"/>
    </row>
    <row r="25" spans="1:5" s="1" customFormat="1" ht="12.75" x14ac:dyDescent="0.2">
      <c r="B25" s="98" t="s">
        <v>270</v>
      </c>
      <c r="C25" s="139">
        <v>6.1</v>
      </c>
      <c r="E25" s="62"/>
    </row>
    <row r="26" spans="1:5" s="1" customFormat="1" ht="12.75" x14ac:dyDescent="0.2">
      <c r="B26" s="98" t="s">
        <v>271</v>
      </c>
      <c r="C26" s="139">
        <v>17</v>
      </c>
      <c r="E26" s="62"/>
    </row>
    <row r="27" spans="1:5" s="1" customFormat="1" ht="12.75" x14ac:dyDescent="0.2">
      <c r="B27" s="98" t="s">
        <v>272</v>
      </c>
      <c r="C27" s="139">
        <v>15.5</v>
      </c>
      <c r="E27" s="62"/>
    </row>
    <row r="28" spans="1:5" s="1" customFormat="1" ht="12.75" x14ac:dyDescent="0.2">
      <c r="B28" s="98" t="s">
        <v>273</v>
      </c>
      <c r="C28" s="139">
        <v>20.5</v>
      </c>
      <c r="E28" s="62"/>
    </row>
    <row r="29" spans="1:5" s="1" customFormat="1" ht="12.75" x14ac:dyDescent="0.2">
      <c r="B29" s="98" t="s">
        <v>274</v>
      </c>
      <c r="C29" s="139">
        <v>23.6</v>
      </c>
      <c r="E29" s="62"/>
    </row>
    <row r="30" spans="1:5" s="1" customFormat="1" ht="12.75" x14ac:dyDescent="0.2">
      <c r="B30" s="98" t="s">
        <v>275</v>
      </c>
      <c r="C30" s="139">
        <v>18.600000000000001</v>
      </c>
      <c r="E30" s="62"/>
    </row>
    <row r="31" spans="1:5" s="1" customFormat="1" ht="12.75" x14ac:dyDescent="0.2">
      <c r="B31" s="98" t="s">
        <v>276</v>
      </c>
      <c r="C31" s="139">
        <v>21.7</v>
      </c>
      <c r="E31" s="62"/>
    </row>
    <row r="32" spans="1:5" s="1" customFormat="1" ht="12.75" x14ac:dyDescent="0.2">
      <c r="B32" s="98" t="s">
        <v>277</v>
      </c>
      <c r="C32" s="139">
        <v>22</v>
      </c>
      <c r="E32" s="62"/>
    </row>
    <row r="33" spans="2:5" s="1" customFormat="1" ht="12.75" x14ac:dyDescent="0.2">
      <c r="B33" s="98" t="s">
        <v>278</v>
      </c>
      <c r="C33" s="139">
        <v>22.1</v>
      </c>
      <c r="E33" s="62"/>
    </row>
    <row r="34" spans="2:5" s="1" customFormat="1" ht="12.75" x14ac:dyDescent="0.2">
      <c r="B34" s="98" t="s">
        <v>279</v>
      </c>
      <c r="C34" s="139">
        <v>20.6</v>
      </c>
      <c r="E34" s="62"/>
    </row>
    <row r="35" spans="2:5" s="1" customFormat="1" ht="12.75" x14ac:dyDescent="0.2">
      <c r="B35" s="98" t="s">
        <v>280</v>
      </c>
      <c r="C35" s="139">
        <v>14.4</v>
      </c>
      <c r="E35" s="62"/>
    </row>
    <row r="36" spans="2:5" s="1" customFormat="1" ht="12.75" x14ac:dyDescent="0.2">
      <c r="B36" s="98" t="s">
        <v>281</v>
      </c>
      <c r="C36" s="139">
        <v>17.5</v>
      </c>
      <c r="E36" s="62"/>
    </row>
    <row r="37" spans="2:5" s="1" customFormat="1" ht="26.85" customHeight="1" x14ac:dyDescent="0.2">
      <c r="B37" s="98" t="s">
        <v>282</v>
      </c>
      <c r="C37" s="139">
        <v>16.899999999999999</v>
      </c>
      <c r="E37" s="62"/>
    </row>
    <row r="38" spans="2:5" s="1" customFormat="1" ht="12.75" x14ac:dyDescent="0.2">
      <c r="B38" s="98" t="s">
        <v>283</v>
      </c>
      <c r="C38" s="139">
        <v>16</v>
      </c>
      <c r="E38" s="62"/>
    </row>
    <row r="39" spans="2:5" s="1" customFormat="1" ht="12.75" x14ac:dyDescent="0.2">
      <c r="B39" s="98" t="s">
        <v>284</v>
      </c>
      <c r="C39" s="139">
        <v>14.9</v>
      </c>
      <c r="E39" s="62"/>
    </row>
    <row r="40" spans="2:5" s="1" customFormat="1" ht="12.75" x14ac:dyDescent="0.2">
      <c r="B40" s="98" t="s">
        <v>285</v>
      </c>
      <c r="C40" s="139">
        <v>20.100000000000001</v>
      </c>
      <c r="E40" s="62"/>
    </row>
    <row r="41" spans="2:5" s="1" customFormat="1" ht="12.75" x14ac:dyDescent="0.2">
      <c r="B41" s="98" t="s">
        <v>286</v>
      </c>
      <c r="C41" s="139">
        <v>21.5</v>
      </c>
      <c r="E41" s="62"/>
    </row>
    <row r="42" spans="2:5" s="1" customFormat="1" ht="12.75" x14ac:dyDescent="0.2">
      <c r="B42" s="98" t="s">
        <v>287</v>
      </c>
      <c r="C42" s="139">
        <v>18.8</v>
      </c>
      <c r="E42" s="62"/>
    </row>
    <row r="43" spans="2:5" s="1" customFormat="1" ht="12.75" x14ac:dyDescent="0.2">
      <c r="B43" s="98" t="s">
        <v>288</v>
      </c>
      <c r="C43" s="139">
        <v>23.6</v>
      </c>
      <c r="E43" s="62"/>
    </row>
    <row r="44" spans="2:5" s="1" customFormat="1" ht="12.75" x14ac:dyDescent="0.2">
      <c r="B44" s="98" t="s">
        <v>289</v>
      </c>
      <c r="C44" s="139">
        <v>18</v>
      </c>
      <c r="E44" s="62"/>
    </row>
    <row r="45" spans="2:5" s="1" customFormat="1" ht="12.75" x14ac:dyDescent="0.2">
      <c r="B45" s="98" t="s">
        <v>290</v>
      </c>
      <c r="C45" s="139">
        <v>30.5</v>
      </c>
      <c r="E45" s="62"/>
    </row>
    <row r="46" spans="2:5" s="1" customFormat="1" ht="12.75" x14ac:dyDescent="0.2">
      <c r="B46" s="98" t="s">
        <v>291</v>
      </c>
      <c r="C46" s="139">
        <v>15</v>
      </c>
      <c r="E46" s="62"/>
    </row>
    <row r="47" spans="2:5" s="1" customFormat="1" ht="12.75" x14ac:dyDescent="0.2">
      <c r="B47" s="98" t="s">
        <v>292</v>
      </c>
      <c r="C47" s="139">
        <v>19.399999999999999</v>
      </c>
      <c r="E47" s="62"/>
    </row>
    <row r="48" spans="2:5" s="1" customFormat="1" ht="12.75" x14ac:dyDescent="0.2">
      <c r="B48" s="98" t="s">
        <v>293</v>
      </c>
      <c r="C48" s="139">
        <v>18.100000000000001</v>
      </c>
      <c r="E48" s="62"/>
    </row>
    <row r="49" spans="2:5" s="1" customFormat="1" ht="26.25" customHeight="1" x14ac:dyDescent="0.2">
      <c r="B49" s="98" t="s">
        <v>540</v>
      </c>
      <c r="C49" s="139">
        <v>37.6</v>
      </c>
      <c r="E49" s="62"/>
    </row>
    <row r="50" spans="2:5" s="1" customFormat="1" ht="12.75" x14ac:dyDescent="0.2">
      <c r="B50" s="98" t="s">
        <v>541</v>
      </c>
      <c r="C50" s="139">
        <v>9.1</v>
      </c>
      <c r="E50" s="62"/>
    </row>
    <row r="51" spans="2:5" s="1" customFormat="1" ht="12.75" x14ac:dyDescent="0.2">
      <c r="B51" s="98" t="s">
        <v>542</v>
      </c>
      <c r="C51" s="139">
        <v>8.5</v>
      </c>
      <c r="E51" s="62"/>
    </row>
    <row r="52" spans="2:5" s="1" customFormat="1" ht="12.75" x14ac:dyDescent="0.2">
      <c r="B52" s="98" t="s">
        <v>543</v>
      </c>
      <c r="C52" s="139">
        <v>10.9</v>
      </c>
      <c r="E52" s="62"/>
    </row>
    <row r="53" spans="2:5" s="1" customFormat="1" ht="12.75" x14ac:dyDescent="0.2">
      <c r="B53" s="98" t="s">
        <v>544</v>
      </c>
      <c r="C53" s="139">
        <v>12.1</v>
      </c>
      <c r="E53" s="62"/>
    </row>
    <row r="54" spans="2:5" s="1" customFormat="1" ht="12.75" x14ac:dyDescent="0.2">
      <c r="B54" s="98" t="s">
        <v>545</v>
      </c>
      <c r="C54" s="139">
        <v>14.5</v>
      </c>
      <c r="E54" s="62"/>
    </row>
    <row r="55" spans="2:5" s="1" customFormat="1" ht="12.75" x14ac:dyDescent="0.2">
      <c r="B55" s="98" t="s">
        <v>546</v>
      </c>
      <c r="C55" s="139">
        <v>17.600000000000001</v>
      </c>
      <c r="E55" s="62"/>
    </row>
    <row r="56" spans="2:5" s="1" customFormat="1" ht="12.75" x14ac:dyDescent="0.2">
      <c r="B56" s="98" t="s">
        <v>547</v>
      </c>
      <c r="C56" s="139">
        <v>23</v>
      </c>
      <c r="E56" s="62"/>
    </row>
    <row r="57" spans="2:5" s="1" customFormat="1" ht="12.75" x14ac:dyDescent="0.2">
      <c r="B57" s="98" t="s">
        <v>548</v>
      </c>
      <c r="C57" s="139">
        <v>29.6</v>
      </c>
      <c r="E57" s="62"/>
    </row>
    <row r="58" spans="2:5" s="1" customFormat="1" ht="12.75" x14ac:dyDescent="0.2">
      <c r="B58" s="98" t="s">
        <v>549</v>
      </c>
      <c r="C58" s="139">
        <v>15.5</v>
      </c>
      <c r="E58" s="62"/>
    </row>
    <row r="59" spans="2:5" s="1" customFormat="1" ht="12.75" x14ac:dyDescent="0.2">
      <c r="B59" s="98" t="s">
        <v>550</v>
      </c>
      <c r="C59" s="139">
        <v>21</v>
      </c>
      <c r="E59" s="62"/>
    </row>
    <row r="60" spans="2:5" s="1" customFormat="1" ht="12.75" x14ac:dyDescent="0.2">
      <c r="B60" s="98" t="s">
        <v>551</v>
      </c>
      <c r="C60" s="139">
        <v>30.6</v>
      </c>
      <c r="E60" s="62"/>
    </row>
    <row r="61" spans="2:5" s="1" customFormat="1" ht="25.5" customHeight="1" x14ac:dyDescent="0.2">
      <c r="B61" s="98" t="s">
        <v>552</v>
      </c>
      <c r="C61" s="139">
        <v>41</v>
      </c>
      <c r="E61" s="62"/>
    </row>
    <row r="62" spans="2:5" s="1" customFormat="1" ht="12.75" customHeight="1" x14ac:dyDescent="0.2">
      <c r="B62" s="98" t="s">
        <v>553</v>
      </c>
      <c r="C62" s="139">
        <v>22.4</v>
      </c>
      <c r="E62" s="62"/>
    </row>
    <row r="63" spans="2:5" s="1" customFormat="1" ht="12.75" customHeight="1" x14ac:dyDescent="0.2">
      <c r="B63" s="98" t="s">
        <v>554</v>
      </c>
      <c r="C63" s="139">
        <v>28</v>
      </c>
      <c r="E63" s="62"/>
    </row>
    <row r="64" spans="2:5" s="1" customFormat="1" ht="12.75" customHeight="1" x14ac:dyDescent="0.2">
      <c r="B64" s="98" t="s">
        <v>555</v>
      </c>
      <c r="C64" s="139">
        <v>38.200000000000003</v>
      </c>
      <c r="E64" s="62"/>
    </row>
    <row r="65" spans="1:5" s="1" customFormat="1" ht="3" customHeight="1" x14ac:dyDescent="0.2">
      <c r="A65" s="107"/>
      <c r="B65" s="129"/>
      <c r="C65" s="176"/>
    </row>
    <row r="66" spans="1:5" s="1" customFormat="1" ht="12.75" x14ac:dyDescent="0.2">
      <c r="C66" s="45"/>
    </row>
    <row r="67" spans="1:5" s="1" customFormat="1" ht="46.5" customHeight="1" x14ac:dyDescent="0.2">
      <c r="A67" s="112">
        <v>1</v>
      </c>
      <c r="B67" s="160" t="s">
        <v>556</v>
      </c>
      <c r="C67" s="160"/>
    </row>
    <row r="68" spans="1:5" s="1" customFormat="1" ht="103.5" customHeight="1" x14ac:dyDescent="0.2">
      <c r="A68" s="112">
        <v>2</v>
      </c>
      <c r="B68" s="160" t="s">
        <v>321</v>
      </c>
      <c r="C68" s="160"/>
      <c r="D68" s="177"/>
      <c r="E68" s="177"/>
    </row>
    <row r="69" spans="1:5" s="1" customFormat="1" ht="12.75" x14ac:dyDescent="0.2">
      <c r="C69" s="45"/>
    </row>
    <row r="70" spans="1:5" s="1" customFormat="1" ht="12.75" x14ac:dyDescent="0.2">
      <c r="C70" s="45"/>
    </row>
    <row r="71" spans="1:5" s="1" customFormat="1" ht="12.75" x14ac:dyDescent="0.2">
      <c r="C71" s="45"/>
    </row>
  </sheetData>
  <mergeCells count="5">
    <mergeCell ref="A1:B1"/>
    <mergeCell ref="A2:C2"/>
    <mergeCell ref="A4:B4"/>
    <mergeCell ref="B67:C67"/>
    <mergeCell ref="B68:C68"/>
  </mergeCells>
  <hyperlinks>
    <hyperlink ref="A1:B1" location="ContentsHead" display="ContentsHead" xr:uid="{1357D108-B406-4976-861D-F6282E0A1250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C7F0DF-D307-41E9-BD89-7D94104D2F9E}">
  <sheetPr codeName="Sheet28"/>
  <dimension ref="A1:W191"/>
  <sheetViews>
    <sheetView workbookViewId="0">
      <selection sqref="A1:D1"/>
    </sheetView>
  </sheetViews>
  <sheetFormatPr defaultColWidth="9" defaultRowHeight="15" x14ac:dyDescent="0.25"/>
  <cols>
    <col min="1" max="1" width="3.140625" style="119" customWidth="1"/>
    <col min="2" max="2" width="10.42578125" style="119" customWidth="1"/>
    <col min="3" max="3" width="2" style="119" customWidth="1"/>
    <col min="4" max="5" width="10.5703125" style="119" bestFit="1" customWidth="1"/>
    <col min="6" max="6" width="11.140625" style="119" bestFit="1" customWidth="1"/>
    <col min="7" max="7" width="13.5703125" style="119" bestFit="1" customWidth="1"/>
    <col min="8" max="8" width="16.42578125" style="119" customWidth="1"/>
    <col min="9" max="13" width="9" style="119"/>
    <col min="14" max="14" width="10.5703125" style="119" bestFit="1" customWidth="1"/>
    <col min="15" max="16384" width="9" style="119"/>
  </cols>
  <sheetData>
    <row r="1" spans="1:23" x14ac:dyDescent="0.25">
      <c r="A1" s="178" t="s">
        <v>67</v>
      </c>
      <c r="B1" s="178"/>
      <c r="C1" s="178"/>
      <c r="D1" s="178"/>
      <c r="E1" s="12"/>
      <c r="F1" s="12"/>
      <c r="G1" s="12"/>
      <c r="H1" s="12"/>
      <c r="K1" s="119">
        <v>356</v>
      </c>
      <c r="R1" s="119" t="s">
        <v>557</v>
      </c>
      <c r="S1" s="119">
        <v>1</v>
      </c>
    </row>
    <row r="2" spans="1:23" s="1" customFormat="1" ht="14.85" customHeight="1" x14ac:dyDescent="0.2">
      <c r="A2" s="179" t="s">
        <v>559</v>
      </c>
      <c r="B2" s="179"/>
      <c r="C2" s="179"/>
      <c r="D2" s="179"/>
      <c r="E2" s="179"/>
      <c r="F2" s="179"/>
      <c r="G2" s="179"/>
      <c r="H2" s="179"/>
      <c r="K2" s="1">
        <v>346</v>
      </c>
      <c r="L2" s="1">
        <v>323</v>
      </c>
      <c r="M2" s="1">
        <v>325</v>
      </c>
      <c r="R2" s="1" t="s">
        <v>558</v>
      </c>
      <c r="S2" s="1">
        <v>25</v>
      </c>
    </row>
    <row r="3" spans="1:23" s="1" customFormat="1" ht="12.75" x14ac:dyDescent="0.2">
      <c r="B3" s="180"/>
      <c r="C3" s="180"/>
      <c r="D3" s="180"/>
      <c r="E3" s="180"/>
      <c r="F3" s="180"/>
      <c r="G3" s="180"/>
      <c r="H3" s="180"/>
    </row>
    <row r="4" spans="1:23" ht="17.850000000000001" customHeight="1" x14ac:dyDescent="0.35">
      <c r="A4" s="81" t="s">
        <v>560</v>
      </c>
      <c r="B4" s="81"/>
      <c r="C4" s="81"/>
      <c r="D4" s="81" t="s">
        <v>561</v>
      </c>
      <c r="E4" s="81"/>
      <c r="F4" s="81"/>
      <c r="G4" s="81" t="s">
        <v>562</v>
      </c>
      <c r="H4" s="81"/>
      <c r="K4" s="119">
        <v>347</v>
      </c>
      <c r="L4" s="119">
        <v>338</v>
      </c>
      <c r="M4" s="119">
        <v>339</v>
      </c>
      <c r="V4" s="119" t="s">
        <v>563</v>
      </c>
      <c r="W4" s="119">
        <v>325</v>
      </c>
    </row>
    <row r="5" spans="1:23" ht="17.25" customHeight="1" x14ac:dyDescent="0.25">
      <c r="A5" s="87"/>
      <c r="B5" s="87"/>
      <c r="C5" s="87"/>
      <c r="D5" s="181" t="s">
        <v>564</v>
      </c>
      <c r="E5" s="181" t="s">
        <v>565</v>
      </c>
      <c r="F5" s="181" t="s">
        <v>566</v>
      </c>
      <c r="G5" s="181" t="s">
        <v>567</v>
      </c>
      <c r="H5" s="181" t="s">
        <v>568</v>
      </c>
      <c r="K5" s="119">
        <v>340</v>
      </c>
      <c r="L5" s="119">
        <v>341</v>
      </c>
      <c r="M5" s="119">
        <v>342</v>
      </c>
      <c r="N5" s="119">
        <v>343</v>
      </c>
      <c r="O5" s="119">
        <v>344</v>
      </c>
      <c r="P5" s="119">
        <v>345</v>
      </c>
      <c r="Q5" s="119">
        <v>348</v>
      </c>
      <c r="V5" s="119" t="s">
        <v>569</v>
      </c>
      <c r="W5" s="119">
        <v>326</v>
      </c>
    </row>
    <row r="6" spans="1:23" x14ac:dyDescent="0.25">
      <c r="B6" s="182" t="s">
        <v>570</v>
      </c>
      <c r="C6" s="183"/>
      <c r="D6" s="184">
        <v>3940</v>
      </c>
      <c r="E6" s="185">
        <v>4350</v>
      </c>
      <c r="F6" s="185">
        <v>4370</v>
      </c>
      <c r="G6" s="186">
        <v>0.10538344337227024</v>
      </c>
      <c r="H6" s="186">
        <v>3.9053526303698405E-3</v>
      </c>
      <c r="V6" s="119" t="s">
        <v>571</v>
      </c>
      <c r="W6" s="119">
        <v>327</v>
      </c>
    </row>
    <row r="7" spans="1:23" x14ac:dyDescent="0.25">
      <c r="B7" s="182" t="s">
        <v>572</v>
      </c>
      <c r="C7" s="183"/>
      <c r="D7" s="185">
        <v>4450</v>
      </c>
      <c r="E7" s="185">
        <v>4770</v>
      </c>
      <c r="F7" s="185">
        <v>4790</v>
      </c>
      <c r="G7" s="186">
        <v>7.1926275567543163E-2</v>
      </c>
      <c r="H7" s="186">
        <v>3.9840637450199168E-3</v>
      </c>
      <c r="V7" s="119" t="s">
        <v>573</v>
      </c>
      <c r="W7" s="119">
        <v>328</v>
      </c>
    </row>
    <row r="8" spans="1:23" x14ac:dyDescent="0.25">
      <c r="B8" s="182" t="s">
        <v>574</v>
      </c>
      <c r="C8" s="183"/>
      <c r="D8" s="185">
        <v>5100</v>
      </c>
      <c r="E8" s="185">
        <v>5400</v>
      </c>
      <c r="F8" s="185">
        <v>5420</v>
      </c>
      <c r="G8" s="186">
        <v>5.8258140447234208E-2</v>
      </c>
      <c r="H8" s="186">
        <v>5.3753475440221354E-3</v>
      </c>
      <c r="K8" s="1"/>
      <c r="L8" s="1"/>
      <c r="M8" s="1"/>
      <c r="N8" s="1"/>
      <c r="O8" s="1"/>
      <c r="P8" s="1"/>
      <c r="Q8" s="1"/>
    </row>
    <row r="9" spans="1:23" x14ac:dyDescent="0.25">
      <c r="B9" s="182" t="s">
        <v>575</v>
      </c>
      <c r="C9" s="183"/>
      <c r="D9" s="185">
        <v>4930</v>
      </c>
      <c r="E9" s="185">
        <v>5300</v>
      </c>
      <c r="F9" s="185">
        <v>5310</v>
      </c>
      <c r="G9" s="186">
        <v>7.5268817204301008E-2</v>
      </c>
      <c r="H9" s="186">
        <v>2.2641509433962703E-3</v>
      </c>
      <c r="K9" s="1"/>
      <c r="L9" s="1"/>
      <c r="M9" s="1"/>
      <c r="N9" s="1"/>
      <c r="O9" s="1"/>
      <c r="P9" s="1"/>
      <c r="Q9" s="1"/>
    </row>
    <row r="10" spans="1:23" x14ac:dyDescent="0.25">
      <c r="B10" s="182" t="s">
        <v>576</v>
      </c>
      <c r="C10" s="183"/>
      <c r="D10" s="185">
        <v>5660</v>
      </c>
      <c r="E10" s="185">
        <v>5950</v>
      </c>
      <c r="F10" s="185">
        <v>5970</v>
      </c>
      <c r="G10" s="186">
        <v>5.0141242937853159E-2</v>
      </c>
      <c r="H10" s="186">
        <v>3.3624747814391398E-3</v>
      </c>
    </row>
    <row r="11" spans="1:23" x14ac:dyDescent="0.25">
      <c r="B11" s="182" t="s">
        <v>577</v>
      </c>
      <c r="C11" s="183"/>
      <c r="D11" s="185">
        <v>4790</v>
      </c>
      <c r="E11" s="185">
        <v>4980</v>
      </c>
      <c r="F11" s="185">
        <v>4990</v>
      </c>
      <c r="G11" s="186">
        <v>3.9883065358112368E-2</v>
      </c>
      <c r="H11" s="186">
        <v>2.6104417670682611E-3</v>
      </c>
    </row>
    <row r="12" spans="1:23" x14ac:dyDescent="0.25">
      <c r="B12" s="182" t="s">
        <v>578</v>
      </c>
      <c r="C12" s="183"/>
      <c r="D12" s="185">
        <v>5460</v>
      </c>
      <c r="E12" s="185">
        <v>5620</v>
      </c>
      <c r="F12" s="185">
        <v>5630</v>
      </c>
      <c r="G12" s="186">
        <v>2.8189639392275367E-2</v>
      </c>
      <c r="H12" s="186">
        <v>1.7803097739006457E-3</v>
      </c>
    </row>
    <row r="13" spans="1:23" x14ac:dyDescent="0.25">
      <c r="B13" s="182" t="s">
        <v>579</v>
      </c>
      <c r="C13" s="183"/>
      <c r="D13" s="185">
        <v>6090</v>
      </c>
      <c r="E13" s="185">
        <v>6300</v>
      </c>
      <c r="F13" s="185">
        <v>6320</v>
      </c>
      <c r="G13" s="186">
        <v>3.4675431388660582E-2</v>
      </c>
      <c r="H13" s="186">
        <v>3.6531130876746865E-3</v>
      </c>
      <c r="N13" s="187"/>
    </row>
    <row r="14" spans="1:23" x14ac:dyDescent="0.25">
      <c r="B14" s="182" t="s">
        <v>580</v>
      </c>
      <c r="C14" s="183"/>
      <c r="D14" s="185">
        <v>5360</v>
      </c>
      <c r="E14" s="185">
        <v>5430</v>
      </c>
      <c r="F14" s="185">
        <v>5440</v>
      </c>
      <c r="G14" s="186">
        <v>1.3067015120403314E-2</v>
      </c>
      <c r="H14" s="186">
        <v>1.4741109268472385E-3</v>
      </c>
    </row>
    <row r="15" spans="1:23" x14ac:dyDescent="0.25">
      <c r="B15" s="182" t="s">
        <v>581</v>
      </c>
      <c r="C15" s="183"/>
      <c r="D15" s="185">
        <v>3900</v>
      </c>
      <c r="E15" s="185">
        <v>4000</v>
      </c>
      <c r="F15" s="185">
        <v>4010</v>
      </c>
      <c r="G15" s="186">
        <v>2.5917372337695754E-2</v>
      </c>
      <c r="H15" s="186">
        <v>2.0010005002502051E-3</v>
      </c>
    </row>
    <row r="16" spans="1:23" x14ac:dyDescent="0.25">
      <c r="B16" s="182" t="s">
        <v>582</v>
      </c>
      <c r="C16" s="183"/>
      <c r="D16" s="185">
        <v>4240</v>
      </c>
      <c r="E16" s="185">
        <v>4290</v>
      </c>
      <c r="F16" s="185">
        <v>4300</v>
      </c>
      <c r="G16" s="186">
        <v>1.2744866650932218E-2</v>
      </c>
      <c r="H16" s="186">
        <v>1.3982754602657188E-3</v>
      </c>
    </row>
    <row r="17" spans="2:8" x14ac:dyDescent="0.25">
      <c r="B17" s="182" t="s">
        <v>583</v>
      </c>
      <c r="C17" s="40"/>
      <c r="D17" s="185">
        <v>4900</v>
      </c>
      <c r="E17" s="185">
        <v>5040</v>
      </c>
      <c r="F17" s="185">
        <v>5050</v>
      </c>
      <c r="G17" s="186">
        <v>2.8180518684909117E-2</v>
      </c>
      <c r="H17" s="186">
        <v>1.9860973187686426E-3</v>
      </c>
    </row>
    <row r="18" spans="2:8" x14ac:dyDescent="0.25">
      <c r="B18" s="182" t="s">
        <v>584</v>
      </c>
      <c r="C18" s="40"/>
      <c r="D18" s="185">
        <v>4450</v>
      </c>
      <c r="E18" s="185">
        <v>4510</v>
      </c>
      <c r="F18" s="185">
        <v>4520</v>
      </c>
      <c r="G18" s="186">
        <v>1.4848143982002293E-2</v>
      </c>
      <c r="H18" s="186">
        <v>2.8818443804035088E-3</v>
      </c>
    </row>
    <row r="19" spans="2:8" x14ac:dyDescent="0.25">
      <c r="B19" s="182" t="s">
        <v>585</v>
      </c>
      <c r="C19" s="40"/>
      <c r="D19" s="185">
        <v>4950</v>
      </c>
      <c r="E19" s="185">
        <v>5040</v>
      </c>
      <c r="F19" s="185">
        <v>5050</v>
      </c>
      <c r="G19" s="186">
        <v>1.8387553041018467E-2</v>
      </c>
      <c r="H19" s="186">
        <v>1.5873015873015817E-3</v>
      </c>
    </row>
    <row r="20" spans="2:8" x14ac:dyDescent="0.25">
      <c r="B20" s="182" t="s">
        <v>586</v>
      </c>
      <c r="C20" s="40"/>
      <c r="D20" s="185">
        <v>4940</v>
      </c>
      <c r="E20" s="185">
        <v>5100</v>
      </c>
      <c r="F20" s="185">
        <v>5110</v>
      </c>
      <c r="G20" s="186">
        <v>3.2617504051863921E-2</v>
      </c>
      <c r="H20" s="186">
        <v>1.5695507161075373E-3</v>
      </c>
    </row>
    <row r="21" spans="2:8" x14ac:dyDescent="0.25">
      <c r="B21" s="182" t="s">
        <v>587</v>
      </c>
      <c r="C21" s="40"/>
      <c r="D21" s="185">
        <v>5510</v>
      </c>
      <c r="E21" s="185">
        <v>5570</v>
      </c>
      <c r="F21" s="185">
        <v>5590</v>
      </c>
      <c r="G21" s="186">
        <v>1.2168543407192089E-2</v>
      </c>
      <c r="H21" s="186">
        <v>2.5121119684192728E-3</v>
      </c>
    </row>
    <row r="22" spans="2:8" x14ac:dyDescent="0.25">
      <c r="B22" s="182" t="s">
        <v>588</v>
      </c>
      <c r="C22" s="40"/>
      <c r="D22" s="185">
        <v>5560</v>
      </c>
      <c r="E22" s="185">
        <v>5710</v>
      </c>
      <c r="F22" s="185">
        <v>5720</v>
      </c>
      <c r="G22" s="186">
        <v>2.6784109293546576E-2</v>
      </c>
      <c r="H22" s="186">
        <v>1.5756302521008347E-3</v>
      </c>
    </row>
    <row r="23" spans="2:8" x14ac:dyDescent="0.25">
      <c r="B23" s="182" t="s">
        <v>589</v>
      </c>
      <c r="C23" s="40"/>
      <c r="D23" s="185">
        <v>5060</v>
      </c>
      <c r="E23" s="185">
        <v>5120</v>
      </c>
      <c r="F23" s="185">
        <v>5140</v>
      </c>
      <c r="G23" s="186">
        <v>1.1850681414181219E-2</v>
      </c>
      <c r="H23" s="186">
        <v>2.7327737653719542E-3</v>
      </c>
    </row>
    <row r="24" spans="2:8" x14ac:dyDescent="0.25">
      <c r="B24" s="182" t="s">
        <v>590</v>
      </c>
      <c r="C24" s="40"/>
      <c r="D24" s="185">
        <v>5500</v>
      </c>
      <c r="E24" s="185">
        <v>5580</v>
      </c>
      <c r="F24" s="185">
        <v>5580</v>
      </c>
      <c r="G24" s="186">
        <v>1.4548099654482671E-2</v>
      </c>
      <c r="H24" s="186">
        <v>3.5848718408315605E-4</v>
      </c>
    </row>
    <row r="25" spans="2:8" x14ac:dyDescent="0.25">
      <c r="B25" s="182" t="s">
        <v>591</v>
      </c>
      <c r="C25" s="40"/>
      <c r="D25" s="185">
        <v>5530</v>
      </c>
      <c r="E25" s="185">
        <v>5670</v>
      </c>
      <c r="F25" s="185">
        <v>5680</v>
      </c>
      <c r="G25" s="186">
        <v>2.5492677635147398E-2</v>
      </c>
      <c r="H25" s="186">
        <v>7.0521861777161909E-4</v>
      </c>
    </row>
    <row r="26" spans="2:8" x14ac:dyDescent="0.25">
      <c r="B26" s="182" t="s">
        <v>592</v>
      </c>
      <c r="C26" s="40"/>
      <c r="D26" s="185">
        <v>5360</v>
      </c>
      <c r="E26" s="185">
        <v>5390</v>
      </c>
      <c r="F26" s="185">
        <v>5400</v>
      </c>
      <c r="G26" s="186">
        <v>4.4767767207609666E-3</v>
      </c>
      <c r="H26" s="186">
        <v>2.9712163416899529E-3</v>
      </c>
    </row>
    <row r="27" spans="2:8" x14ac:dyDescent="0.25">
      <c r="B27" s="182" t="s">
        <v>593</v>
      </c>
      <c r="C27" s="40"/>
      <c r="D27" s="185">
        <v>4210</v>
      </c>
      <c r="E27" s="185">
        <v>4350</v>
      </c>
      <c r="F27" s="185">
        <v>4360</v>
      </c>
      <c r="G27" s="186">
        <v>3.3761293390394576E-2</v>
      </c>
      <c r="H27" s="186">
        <v>1.8399264029438367E-3</v>
      </c>
    </row>
    <row r="28" spans="2:8" x14ac:dyDescent="0.25">
      <c r="B28" s="182" t="s">
        <v>594</v>
      </c>
      <c r="C28" s="40"/>
      <c r="D28" s="185">
        <v>4240</v>
      </c>
      <c r="E28" s="185">
        <v>4350</v>
      </c>
      <c r="F28" s="185">
        <v>4360</v>
      </c>
      <c r="G28" s="186">
        <v>2.4976437323279921E-2</v>
      </c>
      <c r="H28" s="186">
        <v>1.3793103448276334E-3</v>
      </c>
    </row>
    <row r="29" spans="2:8" x14ac:dyDescent="0.25">
      <c r="B29" s="182" t="s">
        <v>595</v>
      </c>
      <c r="C29" s="40"/>
      <c r="D29" s="185">
        <v>4570</v>
      </c>
      <c r="E29" s="185">
        <v>4620</v>
      </c>
      <c r="F29" s="185">
        <v>4630</v>
      </c>
      <c r="G29" s="186">
        <v>1.0936132983377034E-2</v>
      </c>
      <c r="H29" s="186">
        <v>1.7308524448291784E-3</v>
      </c>
    </row>
    <row r="30" spans="2:8" x14ac:dyDescent="0.25">
      <c r="B30" s="182" t="s">
        <v>596</v>
      </c>
      <c r="C30" s="40"/>
      <c r="D30" s="185">
        <v>2060</v>
      </c>
      <c r="E30" s="185">
        <v>2100</v>
      </c>
      <c r="F30" s="185">
        <v>2110</v>
      </c>
      <c r="G30" s="186">
        <v>2.0408163265306145E-2</v>
      </c>
      <c r="H30" s="186">
        <v>4.761904761904745E-3</v>
      </c>
    </row>
    <row r="31" spans="2:8" x14ac:dyDescent="0.25">
      <c r="B31" s="182" t="s">
        <v>597</v>
      </c>
      <c r="C31" s="40"/>
      <c r="D31" s="185">
        <v>2160</v>
      </c>
      <c r="E31" s="185">
        <v>2190</v>
      </c>
      <c r="F31" s="185">
        <v>2200</v>
      </c>
      <c r="G31" s="186">
        <v>1.6689847009735637E-2</v>
      </c>
      <c r="H31" s="186">
        <v>2.2799817601459882E-3</v>
      </c>
    </row>
    <row r="32" spans="2:8" x14ac:dyDescent="0.25">
      <c r="B32" s="182" t="s">
        <v>598</v>
      </c>
      <c r="C32" s="40"/>
      <c r="D32" s="185">
        <v>2860</v>
      </c>
      <c r="E32" s="185">
        <v>2900</v>
      </c>
      <c r="F32" s="185">
        <v>2910</v>
      </c>
      <c r="G32" s="186">
        <v>1.4005602240896309E-2</v>
      </c>
      <c r="H32" s="186">
        <v>5.1795580110496342E-3</v>
      </c>
    </row>
    <row r="33" spans="1:11" x14ac:dyDescent="0.25">
      <c r="B33" s="182" t="s">
        <v>599</v>
      </c>
      <c r="C33" s="40"/>
      <c r="D33" s="185">
        <v>3310</v>
      </c>
      <c r="E33" s="185">
        <v>3450</v>
      </c>
      <c r="F33" s="185">
        <v>3460</v>
      </c>
      <c r="G33" s="186">
        <v>4.3254688445251155E-2</v>
      </c>
      <c r="H33" s="186">
        <v>1.7396346767177828E-3</v>
      </c>
    </row>
    <row r="34" spans="1:11" x14ac:dyDescent="0.25">
      <c r="B34" s="182" t="s">
        <v>600</v>
      </c>
      <c r="C34" s="40"/>
      <c r="D34" s="185">
        <v>3470</v>
      </c>
      <c r="E34" s="185">
        <v>3520</v>
      </c>
      <c r="F34" s="185">
        <v>3530</v>
      </c>
      <c r="G34" s="186">
        <v>1.4693171996542853E-2</v>
      </c>
      <c r="H34" s="186">
        <v>2.2714366837024436E-3</v>
      </c>
    </row>
    <row r="35" spans="1:11" x14ac:dyDescent="0.25">
      <c r="B35" s="182" t="s">
        <v>601</v>
      </c>
      <c r="C35" s="40"/>
      <c r="D35" s="185">
        <v>3990</v>
      </c>
      <c r="E35" s="185">
        <v>4080</v>
      </c>
      <c r="F35" s="185">
        <v>4100</v>
      </c>
      <c r="G35" s="186">
        <v>2.2801302931596101E-2</v>
      </c>
      <c r="H35" s="186">
        <v>4.8995590396865296E-3</v>
      </c>
    </row>
    <row r="36" spans="1:11" x14ac:dyDescent="0.25">
      <c r="B36" s="182" t="s">
        <v>602</v>
      </c>
      <c r="C36" s="40"/>
      <c r="D36" s="185">
        <v>5550</v>
      </c>
      <c r="E36" s="185">
        <v>5800</v>
      </c>
      <c r="F36" s="185">
        <v>5820</v>
      </c>
      <c r="G36" s="186">
        <v>4.6708746618575381E-2</v>
      </c>
      <c r="H36" s="186">
        <v>2.4121295658166009E-3</v>
      </c>
    </row>
    <row r="37" spans="1:11" x14ac:dyDescent="0.25">
      <c r="B37" s="182" t="s">
        <v>603</v>
      </c>
      <c r="C37" s="40"/>
      <c r="D37" s="185">
        <v>5580</v>
      </c>
      <c r="E37" s="185">
        <v>5690</v>
      </c>
      <c r="F37" s="185">
        <v>5710</v>
      </c>
      <c r="G37" s="186">
        <v>2.0250896057347756E-2</v>
      </c>
      <c r="H37" s="186">
        <v>2.283506060073881E-3</v>
      </c>
    </row>
    <row r="38" spans="1:11" x14ac:dyDescent="0.25">
      <c r="B38" s="182" t="s">
        <v>604</v>
      </c>
      <c r="C38" s="40"/>
      <c r="D38" s="185">
        <v>6640</v>
      </c>
      <c r="E38" s="185">
        <v>6730</v>
      </c>
      <c r="F38" s="185">
        <v>6750</v>
      </c>
      <c r="G38" s="186">
        <v>1.4003915073031115E-2</v>
      </c>
      <c r="H38" s="186">
        <v>2.6730026730026335E-3</v>
      </c>
    </row>
    <row r="39" spans="1:11" x14ac:dyDescent="0.25">
      <c r="B39" s="182" t="s">
        <v>605</v>
      </c>
      <c r="C39" s="40"/>
      <c r="D39" s="185">
        <v>4110</v>
      </c>
      <c r="E39" s="185">
        <v>4250</v>
      </c>
      <c r="F39" s="185">
        <v>4270</v>
      </c>
      <c r="G39" s="186">
        <v>3.3819951338199594E-2</v>
      </c>
      <c r="H39" s="186">
        <v>4.7069898799718679E-3</v>
      </c>
    </row>
    <row r="40" spans="1:11" x14ac:dyDescent="0.25">
      <c r="B40" s="182" t="s">
        <v>606</v>
      </c>
      <c r="C40" s="40"/>
      <c r="D40" s="185">
        <v>5040</v>
      </c>
      <c r="E40" s="185">
        <v>5210</v>
      </c>
      <c r="F40" s="185">
        <v>5230</v>
      </c>
      <c r="G40" s="186">
        <v>3.4339023421992909E-2</v>
      </c>
      <c r="H40" s="186">
        <v>3.8380349261177837E-3</v>
      </c>
    </row>
    <row r="41" spans="1:11" x14ac:dyDescent="0.25">
      <c r="B41" s="182" t="s">
        <v>607</v>
      </c>
      <c r="C41" s="40"/>
      <c r="D41" s="185">
        <v>6880</v>
      </c>
      <c r="E41" s="185">
        <v>7070</v>
      </c>
      <c r="F41" s="185">
        <v>7100</v>
      </c>
      <c r="G41" s="186">
        <v>2.7632344386271157E-2</v>
      </c>
      <c r="H41" s="186">
        <v>4.245683555052393E-3</v>
      </c>
    </row>
    <row r="42" spans="1:11" x14ac:dyDescent="0.25">
      <c r="B42" s="182" t="s">
        <v>608</v>
      </c>
      <c r="C42" s="40"/>
      <c r="D42" s="185">
        <v>5440</v>
      </c>
      <c r="E42" s="185">
        <v>5640</v>
      </c>
      <c r="F42" s="185">
        <v>5650</v>
      </c>
      <c r="G42" s="186">
        <v>3.6601066764760048E-2</v>
      </c>
      <c r="H42" s="186">
        <v>2.8388928317955031E-3</v>
      </c>
    </row>
    <row r="43" spans="1:11" x14ac:dyDescent="0.25">
      <c r="B43" s="182" t="s">
        <v>609</v>
      </c>
      <c r="C43" s="40"/>
      <c r="D43" s="185">
        <v>5060</v>
      </c>
      <c r="E43" s="185">
        <v>5170</v>
      </c>
      <c r="F43" s="185">
        <v>5170</v>
      </c>
      <c r="G43" s="186">
        <v>2.1756329113924E-2</v>
      </c>
      <c r="H43" s="186">
        <v>1.3550135501354532E-3</v>
      </c>
    </row>
    <row r="44" spans="1:11" x14ac:dyDescent="0.25">
      <c r="B44" s="182" t="s">
        <v>610</v>
      </c>
      <c r="C44" s="40"/>
      <c r="D44" s="185">
        <v>8360</v>
      </c>
      <c r="E44" s="185">
        <v>8580</v>
      </c>
      <c r="F44" s="185" t="s">
        <v>47</v>
      </c>
      <c r="G44" s="186">
        <v>2.6315789473684292E-2</v>
      </c>
      <c r="H44" s="186" t="s">
        <v>47</v>
      </c>
    </row>
    <row r="45" spans="1:11" x14ac:dyDescent="0.25">
      <c r="B45" s="182" t="s">
        <v>611</v>
      </c>
      <c r="C45" s="40"/>
      <c r="D45" s="185">
        <v>4930</v>
      </c>
      <c r="E45" s="185" t="s">
        <v>47</v>
      </c>
      <c r="F45" s="185" t="s">
        <v>47</v>
      </c>
      <c r="G45" s="186" t="s">
        <v>47</v>
      </c>
      <c r="H45" s="186" t="s">
        <v>47</v>
      </c>
    </row>
    <row r="46" spans="1:11" x14ac:dyDescent="0.25">
      <c r="A46" s="188"/>
      <c r="B46" s="189"/>
      <c r="C46" s="190"/>
      <c r="D46" s="191"/>
      <c r="E46" s="191"/>
      <c r="F46" s="189"/>
      <c r="G46" s="191"/>
      <c r="H46" s="191"/>
    </row>
    <row r="47" spans="1:11" x14ac:dyDescent="0.25">
      <c r="A47" s="192">
        <v>1</v>
      </c>
      <c r="B47" s="1" t="s">
        <v>612</v>
      </c>
      <c r="D47" s="193"/>
      <c r="E47" s="193"/>
      <c r="F47" s="193"/>
      <c r="G47" s="193"/>
      <c r="K47" s="119">
        <v>349</v>
      </c>
    </row>
    <row r="49" spans="1:17" x14ac:dyDescent="0.25">
      <c r="B49" s="12" t="s">
        <v>47</v>
      </c>
      <c r="C49" s="12"/>
      <c r="D49" s="12"/>
      <c r="E49" s="12"/>
      <c r="F49" s="12"/>
      <c r="G49" s="12"/>
      <c r="H49" s="12"/>
    </row>
    <row r="50" spans="1:17" s="1" customFormat="1" x14ac:dyDescent="0.25">
      <c r="A50" s="80" t="s">
        <v>569</v>
      </c>
      <c r="B50" s="80"/>
      <c r="C50" s="80"/>
      <c r="D50" s="80"/>
      <c r="E50" s="80"/>
      <c r="F50" s="80"/>
      <c r="G50" s="80"/>
      <c r="H50" s="80"/>
      <c r="K50" s="119">
        <v>346</v>
      </c>
      <c r="L50" s="1">
        <v>323</v>
      </c>
      <c r="M50" s="1">
        <v>326</v>
      </c>
    </row>
    <row r="51" spans="1:17" s="1" customFormat="1" x14ac:dyDescent="0.25">
      <c r="B51" s="12"/>
      <c r="C51" s="12"/>
      <c r="D51" s="194"/>
      <c r="E51" s="194"/>
      <c r="F51" s="194"/>
      <c r="G51" s="194"/>
      <c r="H51" s="194"/>
      <c r="K51" s="119"/>
    </row>
    <row r="52" spans="1:17" ht="17.850000000000001" customHeight="1" x14ac:dyDescent="0.35">
      <c r="A52" s="81" t="s">
        <v>560</v>
      </c>
      <c r="B52" s="81"/>
      <c r="C52" s="81"/>
      <c r="D52" s="81" t="s">
        <v>561</v>
      </c>
      <c r="E52" s="81"/>
      <c r="F52" s="81"/>
      <c r="G52" s="81" t="s">
        <v>562</v>
      </c>
      <c r="H52" s="81"/>
      <c r="K52" s="119">
        <v>347</v>
      </c>
      <c r="L52" s="119">
        <v>338</v>
      </c>
      <c r="M52" s="119">
        <v>339</v>
      </c>
    </row>
    <row r="53" spans="1:17" ht="17.25" customHeight="1" x14ac:dyDescent="0.25">
      <c r="A53" s="87"/>
      <c r="B53" s="87"/>
      <c r="C53" s="87"/>
      <c r="D53" s="181" t="s">
        <v>564</v>
      </c>
      <c r="E53" s="181" t="s">
        <v>565</v>
      </c>
      <c r="F53" s="181" t="s">
        <v>566</v>
      </c>
      <c r="G53" s="181" t="s">
        <v>567</v>
      </c>
      <c r="H53" s="181" t="s">
        <v>568</v>
      </c>
      <c r="K53" s="119">
        <v>340</v>
      </c>
      <c r="L53" s="119">
        <v>341</v>
      </c>
      <c r="M53" s="119">
        <v>342</v>
      </c>
      <c r="N53" s="119">
        <v>343</v>
      </c>
      <c r="O53" s="119">
        <v>344</v>
      </c>
      <c r="P53" s="119">
        <v>345</v>
      </c>
      <c r="Q53" s="119">
        <v>348</v>
      </c>
    </row>
    <row r="54" spans="1:17" x14ac:dyDescent="0.25">
      <c r="B54" s="182" t="s">
        <v>570</v>
      </c>
      <c r="C54" s="183"/>
      <c r="D54" s="185">
        <v>3560</v>
      </c>
      <c r="E54" s="185">
        <v>3870</v>
      </c>
      <c r="F54" s="185">
        <v>3890</v>
      </c>
      <c r="G54" s="186">
        <v>8.8838909193140303E-2</v>
      </c>
      <c r="H54" s="186">
        <v>3.3565711334881954E-3</v>
      </c>
    </row>
    <row r="55" spans="1:17" x14ac:dyDescent="0.25">
      <c r="B55" s="182" t="s">
        <v>572</v>
      </c>
      <c r="C55" s="183"/>
      <c r="D55" s="185">
        <v>4090</v>
      </c>
      <c r="E55" s="185">
        <v>4330</v>
      </c>
      <c r="F55" s="185">
        <v>4340</v>
      </c>
      <c r="G55" s="186">
        <v>5.8449498654927767E-2</v>
      </c>
      <c r="H55" s="186">
        <v>3.0036968576709899E-3</v>
      </c>
    </row>
    <row r="56" spans="1:17" x14ac:dyDescent="0.25">
      <c r="B56" s="182" t="s">
        <v>574</v>
      </c>
      <c r="C56" s="183"/>
      <c r="D56" s="185">
        <v>4710</v>
      </c>
      <c r="E56" s="185">
        <v>4940</v>
      </c>
      <c r="F56" s="185">
        <v>4960</v>
      </c>
      <c r="G56" s="186">
        <v>5.0361240968975762E-2</v>
      </c>
      <c r="H56" s="186">
        <v>3.2369006676107315E-3</v>
      </c>
    </row>
    <row r="57" spans="1:17" x14ac:dyDescent="0.25">
      <c r="B57" s="182" t="s">
        <v>575</v>
      </c>
      <c r="C57" s="183"/>
      <c r="D57" s="185">
        <v>4540</v>
      </c>
      <c r="E57" s="185">
        <v>4830</v>
      </c>
      <c r="F57" s="185">
        <v>4840</v>
      </c>
      <c r="G57" s="186">
        <v>6.3174114021571581E-2</v>
      </c>
      <c r="H57" s="186">
        <v>1.4492753623187582E-3</v>
      </c>
    </row>
    <row r="58" spans="1:17" x14ac:dyDescent="0.25">
      <c r="B58" s="182" t="s">
        <v>576</v>
      </c>
      <c r="C58" s="183"/>
      <c r="D58" s="185">
        <v>5230</v>
      </c>
      <c r="E58" s="185">
        <v>5450</v>
      </c>
      <c r="F58" s="185">
        <v>5460</v>
      </c>
      <c r="G58" s="186">
        <v>4.1308089500860623E-2</v>
      </c>
      <c r="H58" s="186">
        <v>1.8365472910928382E-3</v>
      </c>
    </row>
    <row r="59" spans="1:17" x14ac:dyDescent="0.25">
      <c r="B59" s="182" t="s">
        <v>577</v>
      </c>
      <c r="C59" s="183"/>
      <c r="D59" s="185">
        <v>4400</v>
      </c>
      <c r="E59" s="185">
        <v>4530</v>
      </c>
      <c r="F59" s="185">
        <v>4540</v>
      </c>
      <c r="G59" s="186">
        <v>2.93248465560354E-2</v>
      </c>
      <c r="H59" s="186">
        <v>1.5459363957597283E-3</v>
      </c>
    </row>
    <row r="60" spans="1:17" x14ac:dyDescent="0.25">
      <c r="B60" s="182" t="s">
        <v>578</v>
      </c>
      <c r="C60" s="183"/>
      <c r="D60" s="185">
        <v>4930</v>
      </c>
      <c r="E60" s="185">
        <v>5040</v>
      </c>
      <c r="F60" s="185">
        <v>5040</v>
      </c>
      <c r="G60" s="186">
        <v>2.3133116883116811E-2</v>
      </c>
      <c r="H60" s="186">
        <v>3.9666798889337329E-4</v>
      </c>
    </row>
    <row r="61" spans="1:17" x14ac:dyDescent="0.25">
      <c r="B61" s="182" t="s">
        <v>579</v>
      </c>
      <c r="C61" s="183"/>
      <c r="D61" s="185">
        <v>5590</v>
      </c>
      <c r="E61" s="185">
        <v>5770</v>
      </c>
      <c r="F61" s="185">
        <v>5780</v>
      </c>
      <c r="G61" s="186">
        <v>3.1104755094744307E-2</v>
      </c>
      <c r="H61" s="186">
        <v>2.0804438280166426E-3</v>
      </c>
    </row>
    <row r="62" spans="1:17" x14ac:dyDescent="0.25">
      <c r="B62" s="182" t="s">
        <v>580</v>
      </c>
      <c r="C62" s="183"/>
      <c r="D62" s="185">
        <v>4850</v>
      </c>
      <c r="E62" s="185">
        <v>4900</v>
      </c>
      <c r="F62" s="185">
        <v>4910</v>
      </c>
      <c r="G62" s="186">
        <v>1.0305028854080689E-2</v>
      </c>
      <c r="H62" s="186">
        <v>2.039983680130586E-3</v>
      </c>
    </row>
    <row r="63" spans="1:17" x14ac:dyDescent="0.25">
      <c r="B63" s="182" t="s">
        <v>581</v>
      </c>
      <c r="C63" s="183"/>
      <c r="D63" s="185">
        <v>3510</v>
      </c>
      <c r="E63" s="185">
        <v>3580</v>
      </c>
      <c r="F63" s="185">
        <v>3580</v>
      </c>
      <c r="G63" s="186">
        <v>1.968054763262983E-2</v>
      </c>
      <c r="H63" s="186">
        <v>8.3916083916091289E-4</v>
      </c>
    </row>
    <row r="64" spans="1:17" x14ac:dyDescent="0.25">
      <c r="B64" s="182" t="s">
        <v>582</v>
      </c>
      <c r="C64" s="40"/>
      <c r="D64" s="185">
        <v>3810</v>
      </c>
      <c r="E64" s="185">
        <v>3850</v>
      </c>
      <c r="F64" s="185">
        <v>3850</v>
      </c>
      <c r="G64" s="186">
        <v>9.9711361847283353E-3</v>
      </c>
      <c r="H64" s="186">
        <v>1.2990387113536173E-3</v>
      </c>
    </row>
    <row r="65" spans="2:8" x14ac:dyDescent="0.25">
      <c r="B65" s="182" t="s">
        <v>583</v>
      </c>
      <c r="C65" s="40"/>
      <c r="D65" s="185">
        <v>4310</v>
      </c>
      <c r="E65" s="185">
        <v>4400</v>
      </c>
      <c r="F65" s="185">
        <v>4400</v>
      </c>
      <c r="G65" s="186">
        <v>1.9012288430326985E-2</v>
      </c>
      <c r="H65" s="186">
        <v>9.101251422070078E-4</v>
      </c>
    </row>
    <row r="66" spans="2:8" x14ac:dyDescent="0.25">
      <c r="B66" s="182" t="s">
        <v>584</v>
      </c>
      <c r="C66" s="40"/>
      <c r="D66" s="185">
        <v>3960</v>
      </c>
      <c r="E66" s="185">
        <v>4000</v>
      </c>
      <c r="F66" s="185">
        <v>4010</v>
      </c>
      <c r="G66" s="186">
        <v>1.0608739580702187E-2</v>
      </c>
      <c r="H66" s="186">
        <v>1.4996250937264755E-3</v>
      </c>
    </row>
    <row r="67" spans="2:8" x14ac:dyDescent="0.25">
      <c r="B67" s="182" t="s">
        <v>585</v>
      </c>
      <c r="C67" s="40"/>
      <c r="D67" s="185">
        <v>4500</v>
      </c>
      <c r="E67" s="185">
        <v>4550</v>
      </c>
      <c r="F67" s="185">
        <v>4560</v>
      </c>
      <c r="G67" s="186">
        <v>1.2458286985539413E-2</v>
      </c>
      <c r="H67" s="186">
        <v>1.0986596352449141E-3</v>
      </c>
    </row>
    <row r="68" spans="2:8" x14ac:dyDescent="0.25">
      <c r="B68" s="182" t="s">
        <v>586</v>
      </c>
      <c r="C68" s="40"/>
      <c r="D68" s="185">
        <v>4540</v>
      </c>
      <c r="E68" s="185">
        <v>4660</v>
      </c>
      <c r="F68" s="185">
        <v>4660</v>
      </c>
      <c r="G68" s="186">
        <v>2.5319242624394445E-2</v>
      </c>
      <c r="H68" s="186">
        <v>1.0736525660295371E-3</v>
      </c>
    </row>
    <row r="69" spans="2:8" x14ac:dyDescent="0.25">
      <c r="B69" s="182" t="s">
        <v>587</v>
      </c>
      <c r="C69" s="40"/>
      <c r="D69" s="185">
        <v>4950</v>
      </c>
      <c r="E69" s="185">
        <v>5000</v>
      </c>
      <c r="F69" s="185">
        <v>5000</v>
      </c>
      <c r="G69" s="186">
        <v>9.0909090909090384E-3</v>
      </c>
      <c r="H69" s="186">
        <v>1.6016016016016099E-3</v>
      </c>
    </row>
    <row r="70" spans="2:8" x14ac:dyDescent="0.25">
      <c r="B70" s="182" t="s">
        <v>588</v>
      </c>
      <c r="C70" s="40"/>
      <c r="D70" s="185">
        <v>5140</v>
      </c>
      <c r="E70" s="185">
        <v>5250</v>
      </c>
      <c r="F70" s="185">
        <v>5260</v>
      </c>
      <c r="G70" s="186">
        <v>2.1202100758607179E-2</v>
      </c>
      <c r="H70" s="186">
        <v>1.1428571428571122E-3</v>
      </c>
    </row>
    <row r="71" spans="2:8" x14ac:dyDescent="0.25">
      <c r="B71" s="182" t="s">
        <v>589</v>
      </c>
      <c r="C71" s="40"/>
      <c r="D71" s="185">
        <v>4600</v>
      </c>
      <c r="E71" s="185">
        <v>4640</v>
      </c>
      <c r="F71" s="185">
        <v>4640</v>
      </c>
      <c r="G71" s="186">
        <v>7.3896978917626921E-3</v>
      </c>
      <c r="H71" s="186">
        <v>1.2944983818770073E-3</v>
      </c>
    </row>
    <row r="72" spans="2:8" x14ac:dyDescent="0.25">
      <c r="B72" s="182" t="s">
        <v>590</v>
      </c>
      <c r="C72" s="40"/>
      <c r="D72" s="185">
        <v>5000</v>
      </c>
      <c r="E72" s="185">
        <v>5060</v>
      </c>
      <c r="F72" s="185">
        <v>5060</v>
      </c>
      <c r="G72" s="186">
        <v>1.1193284029582307E-2</v>
      </c>
      <c r="H72" s="186">
        <v>0</v>
      </c>
    </row>
    <row r="73" spans="2:8" x14ac:dyDescent="0.25">
      <c r="B73" s="182" t="s">
        <v>591</v>
      </c>
      <c r="C73" s="40"/>
      <c r="D73" s="185">
        <v>5110</v>
      </c>
      <c r="E73" s="185">
        <v>5220</v>
      </c>
      <c r="F73" s="185">
        <v>5220</v>
      </c>
      <c r="G73" s="186">
        <v>2.0547945205479534E-2</v>
      </c>
      <c r="H73" s="186">
        <v>0</v>
      </c>
    </row>
    <row r="74" spans="2:8" x14ac:dyDescent="0.25">
      <c r="B74" s="182" t="s">
        <v>592</v>
      </c>
      <c r="C74" s="40"/>
      <c r="D74" s="185">
        <v>4860</v>
      </c>
      <c r="E74" s="185">
        <v>4880</v>
      </c>
      <c r="F74" s="185">
        <v>4890</v>
      </c>
      <c r="G74" s="186">
        <v>3.2908268202385127E-3</v>
      </c>
      <c r="H74" s="186">
        <v>1.435014350143593E-3</v>
      </c>
    </row>
    <row r="75" spans="2:8" x14ac:dyDescent="0.25">
      <c r="B75" s="182" t="s">
        <v>593</v>
      </c>
      <c r="C75" s="40"/>
      <c r="D75" s="185">
        <v>3740</v>
      </c>
      <c r="E75" s="185">
        <v>3830</v>
      </c>
      <c r="F75" s="185">
        <v>3840</v>
      </c>
      <c r="G75" s="186">
        <v>2.4057738572574205E-2</v>
      </c>
      <c r="H75" s="186">
        <v>1.0441138084051893E-3</v>
      </c>
    </row>
    <row r="76" spans="2:8" x14ac:dyDescent="0.25">
      <c r="B76" s="182" t="s">
        <v>594</v>
      </c>
      <c r="C76" s="40"/>
      <c r="D76" s="185">
        <v>3850</v>
      </c>
      <c r="E76" s="185">
        <v>3930</v>
      </c>
      <c r="F76" s="185">
        <v>3930</v>
      </c>
      <c r="G76" s="186">
        <v>2.1066319895968855E-2</v>
      </c>
      <c r="H76" s="186">
        <v>1.2735608762097783E-3</v>
      </c>
    </row>
    <row r="77" spans="2:8" x14ac:dyDescent="0.25">
      <c r="B77" s="182" t="s">
        <v>595</v>
      </c>
      <c r="C77" s="40"/>
      <c r="D77" s="185">
        <v>4050</v>
      </c>
      <c r="E77" s="185">
        <v>4070</v>
      </c>
      <c r="F77" s="185">
        <v>4080</v>
      </c>
      <c r="G77" s="186">
        <v>7.1693448702101481E-3</v>
      </c>
      <c r="H77" s="186">
        <v>1.7182130584192379E-3</v>
      </c>
    </row>
    <row r="78" spans="2:8" x14ac:dyDescent="0.25">
      <c r="B78" s="182" t="s">
        <v>596</v>
      </c>
      <c r="C78" s="40"/>
      <c r="D78" s="185">
        <v>1720</v>
      </c>
      <c r="E78" s="185">
        <v>1740</v>
      </c>
      <c r="F78" s="185">
        <v>1750</v>
      </c>
      <c r="G78" s="186">
        <v>1.3977868375072866E-2</v>
      </c>
      <c r="H78" s="186">
        <v>3.4462952326248519E-3</v>
      </c>
    </row>
    <row r="79" spans="2:8" x14ac:dyDescent="0.25">
      <c r="B79" s="182" t="s">
        <v>597</v>
      </c>
      <c r="C79" s="40"/>
      <c r="D79" s="185">
        <v>1910</v>
      </c>
      <c r="E79" s="185">
        <v>1940</v>
      </c>
      <c r="F79" s="185">
        <v>1940</v>
      </c>
      <c r="G79" s="186">
        <v>1.3619696176008445E-2</v>
      </c>
      <c r="H79" s="186">
        <v>2.0671834625323182E-3</v>
      </c>
    </row>
    <row r="80" spans="2:8" x14ac:dyDescent="0.25">
      <c r="B80" s="182" t="s">
        <v>598</v>
      </c>
      <c r="C80" s="40"/>
      <c r="D80" s="185">
        <v>2530</v>
      </c>
      <c r="E80" s="185">
        <v>2560</v>
      </c>
      <c r="F80" s="185">
        <v>2570</v>
      </c>
      <c r="G80" s="186">
        <v>1.1881188118811892E-2</v>
      </c>
      <c r="H80" s="186">
        <v>4.6966731898239189E-3</v>
      </c>
    </row>
    <row r="81" spans="1:11" x14ac:dyDescent="0.25">
      <c r="B81" s="182" t="s">
        <v>599</v>
      </c>
      <c r="C81" s="40"/>
      <c r="D81" s="185">
        <v>2910</v>
      </c>
      <c r="E81" s="185">
        <v>3020</v>
      </c>
      <c r="F81" s="185">
        <v>3020</v>
      </c>
      <c r="G81" s="186">
        <v>3.8885065381968342E-2</v>
      </c>
      <c r="H81" s="186">
        <v>0</v>
      </c>
    </row>
    <row r="82" spans="1:11" x14ac:dyDescent="0.25">
      <c r="B82" s="182" t="s">
        <v>600</v>
      </c>
      <c r="C82" s="40"/>
      <c r="D82" s="185">
        <v>3160</v>
      </c>
      <c r="E82" s="185">
        <v>3200</v>
      </c>
      <c r="F82" s="185">
        <v>3200</v>
      </c>
      <c r="G82" s="186">
        <v>1.1712567268122864E-2</v>
      </c>
      <c r="H82" s="186">
        <v>1.5644555694618312E-3</v>
      </c>
    </row>
    <row r="83" spans="1:11" x14ac:dyDescent="0.25">
      <c r="B83" s="182" t="s">
        <v>601</v>
      </c>
      <c r="C83" s="40"/>
      <c r="D83" s="185">
        <v>3600</v>
      </c>
      <c r="E83" s="185">
        <v>3670</v>
      </c>
      <c r="F83" s="185">
        <v>3680</v>
      </c>
      <c r="G83" s="186">
        <v>1.7772840877533946E-2</v>
      </c>
      <c r="H83" s="186">
        <v>4.6384720327421469E-3</v>
      </c>
    </row>
    <row r="84" spans="1:11" x14ac:dyDescent="0.25">
      <c r="B84" s="182" t="s">
        <v>602</v>
      </c>
      <c r="C84" s="40"/>
      <c r="D84" s="185">
        <v>5060</v>
      </c>
      <c r="E84" s="185">
        <v>5280</v>
      </c>
      <c r="F84" s="185">
        <v>5290</v>
      </c>
      <c r="G84" s="186">
        <v>4.3864848844102022E-2</v>
      </c>
      <c r="H84" s="186">
        <v>1.1357183418512218E-3</v>
      </c>
    </row>
    <row r="85" spans="1:11" x14ac:dyDescent="0.25">
      <c r="B85" s="182" t="s">
        <v>603</v>
      </c>
      <c r="C85" s="40"/>
      <c r="D85" s="185">
        <v>5170</v>
      </c>
      <c r="E85" s="185">
        <v>5270</v>
      </c>
      <c r="F85" s="185">
        <v>5290</v>
      </c>
      <c r="G85" s="186">
        <v>1.952445389522528E-2</v>
      </c>
      <c r="H85" s="186">
        <v>2.2753128555177415E-3</v>
      </c>
    </row>
    <row r="86" spans="1:11" x14ac:dyDescent="0.25">
      <c r="B86" s="182" t="s">
        <v>604</v>
      </c>
      <c r="C86" s="40"/>
      <c r="D86" s="185">
        <v>6110</v>
      </c>
      <c r="E86" s="185">
        <v>6170</v>
      </c>
      <c r="F86" s="185">
        <v>6180</v>
      </c>
      <c r="G86" s="186">
        <v>1.0319410319410416E-2</v>
      </c>
      <c r="H86" s="186">
        <v>2.2697795071335847E-3</v>
      </c>
    </row>
    <row r="87" spans="1:11" x14ac:dyDescent="0.25">
      <c r="B87" s="182" t="s">
        <v>605</v>
      </c>
      <c r="C87" s="40"/>
      <c r="D87" s="185">
        <v>3760</v>
      </c>
      <c r="E87" s="185">
        <v>3880</v>
      </c>
      <c r="F87" s="185">
        <v>3890</v>
      </c>
      <c r="G87" s="186">
        <v>3.0286928799149848E-2</v>
      </c>
      <c r="H87" s="186">
        <v>3.3522434244455113E-3</v>
      </c>
    </row>
    <row r="88" spans="1:11" x14ac:dyDescent="0.25">
      <c r="B88" s="182" t="s">
        <v>606</v>
      </c>
      <c r="C88" s="40"/>
      <c r="D88" s="185">
        <v>4610</v>
      </c>
      <c r="E88" s="185">
        <v>4750</v>
      </c>
      <c r="F88" s="185">
        <v>4760</v>
      </c>
      <c r="G88" s="186">
        <v>3.148751357220414E-2</v>
      </c>
      <c r="H88" s="186">
        <v>2.7368421052631486E-3</v>
      </c>
    </row>
    <row r="89" spans="1:11" x14ac:dyDescent="0.25">
      <c r="B89" s="182" t="s">
        <v>607</v>
      </c>
      <c r="C89" s="40"/>
      <c r="D89" s="185">
        <v>6270</v>
      </c>
      <c r="E89" s="185">
        <v>6410</v>
      </c>
      <c r="F89" s="185">
        <v>6430</v>
      </c>
      <c r="G89" s="186">
        <v>2.2658369235678988E-2</v>
      </c>
      <c r="H89" s="186">
        <v>2.496489311905048E-3</v>
      </c>
    </row>
    <row r="90" spans="1:11" x14ac:dyDescent="0.25">
      <c r="B90" s="182" t="s">
        <v>608</v>
      </c>
      <c r="C90" s="40"/>
      <c r="D90" s="185">
        <v>4930</v>
      </c>
      <c r="E90" s="185">
        <v>5070</v>
      </c>
      <c r="F90" s="185">
        <v>5090</v>
      </c>
      <c r="G90" s="186">
        <v>2.942370129870131E-2</v>
      </c>
      <c r="H90" s="186">
        <v>2.3654642223536193E-3</v>
      </c>
    </row>
    <row r="91" spans="1:11" x14ac:dyDescent="0.25">
      <c r="B91" s="182" t="s">
        <v>609</v>
      </c>
      <c r="C91" s="40"/>
      <c r="D91" s="185">
        <v>4600</v>
      </c>
      <c r="E91" s="185">
        <v>4680</v>
      </c>
      <c r="F91" s="185">
        <v>4680</v>
      </c>
      <c r="G91" s="186">
        <v>1.6945470345426816E-2</v>
      </c>
      <c r="H91" s="186">
        <v>6.4088869899592282E-4</v>
      </c>
    </row>
    <row r="92" spans="1:11" x14ac:dyDescent="0.25">
      <c r="B92" s="182" t="s">
        <v>610</v>
      </c>
      <c r="C92" s="40"/>
      <c r="D92" s="185">
        <v>7840</v>
      </c>
      <c r="E92" s="185">
        <v>8030</v>
      </c>
      <c r="F92" s="185" t="s">
        <v>47</v>
      </c>
      <c r="G92" s="186">
        <v>2.3721464098966916E-2</v>
      </c>
      <c r="H92" s="186" t="s">
        <v>47</v>
      </c>
    </row>
    <row r="93" spans="1:11" x14ac:dyDescent="0.25">
      <c r="B93" s="182" t="s">
        <v>611</v>
      </c>
      <c r="C93" s="40"/>
      <c r="D93" s="185">
        <v>4440</v>
      </c>
      <c r="E93" s="185" t="s">
        <v>47</v>
      </c>
      <c r="F93" s="185" t="s">
        <v>47</v>
      </c>
      <c r="G93" s="186" t="s">
        <v>47</v>
      </c>
      <c r="H93" s="186" t="s">
        <v>47</v>
      </c>
    </row>
    <row r="94" spans="1:11" x14ac:dyDescent="0.25">
      <c r="A94" s="188"/>
      <c r="B94" s="189"/>
      <c r="C94" s="190"/>
      <c r="D94" s="191"/>
      <c r="E94" s="191"/>
      <c r="F94" s="189"/>
      <c r="G94" s="191"/>
      <c r="H94" s="191"/>
    </row>
    <row r="95" spans="1:11" x14ac:dyDescent="0.25">
      <c r="A95" s="192">
        <v>1</v>
      </c>
      <c r="B95" s="1" t="s">
        <v>612</v>
      </c>
      <c r="C95" s="193"/>
      <c r="E95" s="193"/>
      <c r="F95" s="193"/>
      <c r="G95" s="193"/>
      <c r="K95" s="119">
        <v>349</v>
      </c>
    </row>
    <row r="98" spans="1:17" s="1" customFormat="1" ht="14.85" customHeight="1" x14ac:dyDescent="0.2">
      <c r="A98" s="80" t="s">
        <v>571</v>
      </c>
      <c r="B98" s="80"/>
      <c r="C98" s="80"/>
      <c r="D98" s="80"/>
      <c r="E98" s="80"/>
      <c r="F98" s="80"/>
      <c r="G98" s="80"/>
      <c r="H98" s="80"/>
      <c r="K98" s="1">
        <v>346</v>
      </c>
      <c r="L98" s="1">
        <v>323</v>
      </c>
      <c r="M98" s="1">
        <v>327</v>
      </c>
    </row>
    <row r="99" spans="1:17" s="1" customFormat="1" ht="12.75" x14ac:dyDescent="0.2">
      <c r="B99" s="12"/>
      <c r="C99" s="12"/>
      <c r="D99" s="194"/>
      <c r="E99" s="194"/>
      <c r="F99" s="194"/>
      <c r="G99" s="194"/>
      <c r="H99" s="194"/>
    </row>
    <row r="100" spans="1:17" ht="17.850000000000001" customHeight="1" x14ac:dyDescent="0.35">
      <c r="A100" s="81" t="s">
        <v>560</v>
      </c>
      <c r="B100" s="81"/>
      <c r="C100" s="81"/>
      <c r="D100" s="81" t="s">
        <v>561</v>
      </c>
      <c r="E100" s="81"/>
      <c r="F100" s="81"/>
      <c r="G100" s="81" t="s">
        <v>562</v>
      </c>
      <c r="H100" s="81"/>
      <c r="K100" s="119">
        <v>347</v>
      </c>
      <c r="L100" s="119">
        <v>338</v>
      </c>
      <c r="M100" s="119">
        <v>339</v>
      </c>
    </row>
    <row r="101" spans="1:17" ht="17.25" customHeight="1" x14ac:dyDescent="0.25">
      <c r="A101" s="87"/>
      <c r="B101" s="87"/>
      <c r="C101" s="87"/>
      <c r="D101" s="181" t="s">
        <v>564</v>
      </c>
      <c r="E101" s="181" t="s">
        <v>565</v>
      </c>
      <c r="F101" s="181" t="s">
        <v>566</v>
      </c>
      <c r="G101" s="181" t="s">
        <v>567</v>
      </c>
      <c r="H101" s="181" t="s">
        <v>568</v>
      </c>
      <c r="K101" s="119">
        <v>340</v>
      </c>
      <c r="L101" s="119">
        <v>341</v>
      </c>
      <c r="M101" s="119">
        <v>342</v>
      </c>
      <c r="N101" s="119">
        <v>343</v>
      </c>
      <c r="O101" s="119">
        <v>344</v>
      </c>
      <c r="P101" s="119">
        <v>345</v>
      </c>
      <c r="Q101" s="119">
        <v>348</v>
      </c>
    </row>
    <row r="102" spans="1:17" x14ac:dyDescent="0.25">
      <c r="B102" s="182" t="s">
        <v>570</v>
      </c>
      <c r="C102" s="183"/>
      <c r="D102" s="185">
        <v>920</v>
      </c>
      <c r="E102" s="185">
        <v>1010</v>
      </c>
      <c r="F102" s="185">
        <v>1000</v>
      </c>
      <c r="G102" s="186">
        <v>9.3275488069414214E-2</v>
      </c>
      <c r="H102" s="186">
        <v>-3.9682539682539542E-3</v>
      </c>
    </row>
    <row r="103" spans="1:17" x14ac:dyDescent="0.25">
      <c r="B103" s="182" t="s">
        <v>572</v>
      </c>
      <c r="C103" s="183"/>
      <c r="D103" s="185">
        <v>1020</v>
      </c>
      <c r="E103" s="185">
        <v>1080</v>
      </c>
      <c r="F103" s="185">
        <v>1080</v>
      </c>
      <c r="G103" s="186">
        <v>6.2806673209028441E-2</v>
      </c>
      <c r="H103" s="186">
        <v>-1.8467220683286989E-3</v>
      </c>
    </row>
    <row r="104" spans="1:17" x14ac:dyDescent="0.25">
      <c r="B104" s="182" t="s">
        <v>574</v>
      </c>
      <c r="C104" s="183"/>
      <c r="D104" s="185">
        <v>1140</v>
      </c>
      <c r="E104" s="185">
        <v>1180</v>
      </c>
      <c r="F104" s="185">
        <v>1180</v>
      </c>
      <c r="G104" s="186">
        <v>4.3171806167400906E-2</v>
      </c>
      <c r="H104" s="186">
        <v>0</v>
      </c>
    </row>
    <row r="105" spans="1:17" x14ac:dyDescent="0.25">
      <c r="B105" s="182" t="s">
        <v>575</v>
      </c>
      <c r="C105" s="183"/>
      <c r="D105" s="185">
        <v>1140</v>
      </c>
      <c r="E105" s="185">
        <v>1210</v>
      </c>
      <c r="F105" s="185">
        <v>1200</v>
      </c>
      <c r="G105" s="186">
        <v>6.1619718309859239E-2</v>
      </c>
      <c r="H105" s="186">
        <v>-9.121061359867344E-3</v>
      </c>
    </row>
    <row r="106" spans="1:17" x14ac:dyDescent="0.25">
      <c r="B106" s="182" t="s">
        <v>576</v>
      </c>
      <c r="C106" s="183"/>
      <c r="D106" s="185">
        <v>1230</v>
      </c>
      <c r="E106" s="185">
        <v>1280</v>
      </c>
      <c r="F106" s="185">
        <v>1260</v>
      </c>
      <c r="G106" s="186">
        <v>3.9056143205858485E-2</v>
      </c>
      <c r="H106" s="186">
        <v>-1.6444792482380621E-2</v>
      </c>
    </row>
    <row r="107" spans="1:17" x14ac:dyDescent="0.25">
      <c r="B107" s="182" t="s">
        <v>577</v>
      </c>
      <c r="C107" s="183"/>
      <c r="D107" s="185">
        <v>1010</v>
      </c>
      <c r="E107" s="185">
        <v>1030</v>
      </c>
      <c r="F107" s="185">
        <v>1020</v>
      </c>
      <c r="G107" s="186">
        <v>1.7821782178217838E-2</v>
      </c>
      <c r="H107" s="186">
        <v>-5.8365758754863606E-3</v>
      </c>
    </row>
    <row r="108" spans="1:17" x14ac:dyDescent="0.25">
      <c r="B108" s="182" t="s">
        <v>578</v>
      </c>
      <c r="C108" s="183"/>
      <c r="D108" s="185">
        <v>1170</v>
      </c>
      <c r="E108" s="185">
        <v>1200</v>
      </c>
      <c r="F108" s="185">
        <v>1190</v>
      </c>
      <c r="G108" s="186">
        <v>2.7350427350427253E-2</v>
      </c>
      <c r="H108" s="186">
        <v>-8.3194675540765317E-3</v>
      </c>
    </row>
    <row r="109" spans="1:17" x14ac:dyDescent="0.25">
      <c r="B109" s="182" t="s">
        <v>579</v>
      </c>
      <c r="C109" s="183"/>
      <c r="D109" s="185">
        <v>1280</v>
      </c>
      <c r="E109" s="185">
        <v>1320</v>
      </c>
      <c r="F109" s="185">
        <v>1310</v>
      </c>
      <c r="G109" s="186">
        <v>3.4455755677368805E-2</v>
      </c>
      <c r="H109" s="186">
        <v>-6.0560181680544556E-3</v>
      </c>
    </row>
    <row r="110" spans="1:17" x14ac:dyDescent="0.25">
      <c r="B110" s="182" t="s">
        <v>580</v>
      </c>
      <c r="C110" s="183"/>
      <c r="D110" s="185">
        <v>1090</v>
      </c>
      <c r="E110" s="185">
        <v>1100</v>
      </c>
      <c r="F110" s="185">
        <v>1090</v>
      </c>
      <c r="G110" s="186">
        <v>7.3394495412844041E-3</v>
      </c>
      <c r="H110" s="186">
        <v>-7.2859744990892983E-3</v>
      </c>
    </row>
    <row r="111" spans="1:17" x14ac:dyDescent="0.25">
      <c r="B111" s="182" t="s">
        <v>581</v>
      </c>
      <c r="C111" s="183"/>
      <c r="D111" s="185">
        <v>920</v>
      </c>
      <c r="E111" s="185">
        <v>940</v>
      </c>
      <c r="F111" s="185">
        <v>940</v>
      </c>
      <c r="G111" s="186">
        <v>2.7203482045701888E-2</v>
      </c>
      <c r="H111" s="186">
        <v>-9.5338983050847759E-3</v>
      </c>
    </row>
    <row r="112" spans="1:17" x14ac:dyDescent="0.25">
      <c r="B112" s="182" t="s">
        <v>582</v>
      </c>
      <c r="C112" s="40"/>
      <c r="D112" s="185">
        <v>970</v>
      </c>
      <c r="E112" s="185">
        <v>970</v>
      </c>
      <c r="F112" s="185">
        <v>970</v>
      </c>
      <c r="G112" s="186">
        <v>6.2111801242235032E-3</v>
      </c>
      <c r="H112" s="186">
        <v>-5.1440329218106484E-3</v>
      </c>
    </row>
    <row r="113" spans="2:8" x14ac:dyDescent="0.25">
      <c r="B113" s="182" t="s">
        <v>583</v>
      </c>
      <c r="C113" s="40"/>
      <c r="D113" s="185">
        <v>1150</v>
      </c>
      <c r="E113" s="185">
        <v>1160</v>
      </c>
      <c r="F113" s="185">
        <v>1150</v>
      </c>
      <c r="G113" s="186">
        <v>9.5403295750216E-3</v>
      </c>
      <c r="H113" s="186">
        <v>-9.4501718213058084E-3</v>
      </c>
    </row>
    <row r="114" spans="2:8" x14ac:dyDescent="0.25">
      <c r="B114" s="182" t="s">
        <v>584</v>
      </c>
      <c r="C114" s="40"/>
      <c r="D114" s="185">
        <v>1050</v>
      </c>
      <c r="E114" s="185">
        <v>1050</v>
      </c>
      <c r="F114" s="185">
        <v>1040</v>
      </c>
      <c r="G114" s="186">
        <v>9.5602294455066072E-4</v>
      </c>
      <c r="H114" s="186">
        <v>-9.5510983763132939E-3</v>
      </c>
    </row>
    <row r="115" spans="2:8" x14ac:dyDescent="0.25">
      <c r="B115" s="182" t="s">
        <v>585</v>
      </c>
      <c r="C115" s="40"/>
      <c r="D115" s="185">
        <v>1150</v>
      </c>
      <c r="E115" s="185">
        <v>1170</v>
      </c>
      <c r="F115" s="185">
        <v>1160</v>
      </c>
      <c r="G115" s="186">
        <v>1.8292682926829285E-2</v>
      </c>
      <c r="H115" s="186">
        <v>-6.8434559452523747E-3</v>
      </c>
    </row>
    <row r="116" spans="2:8" x14ac:dyDescent="0.25">
      <c r="B116" s="182" t="s">
        <v>586</v>
      </c>
      <c r="C116" s="40"/>
      <c r="D116" s="185">
        <v>1110</v>
      </c>
      <c r="E116" s="185">
        <v>1140</v>
      </c>
      <c r="F116" s="185">
        <v>1130</v>
      </c>
      <c r="G116" s="186">
        <v>2.9783393501805033E-2</v>
      </c>
      <c r="H116" s="186">
        <v>-8.76424189307623E-3</v>
      </c>
    </row>
    <row r="117" spans="2:8" x14ac:dyDescent="0.25">
      <c r="B117" s="182" t="s">
        <v>587</v>
      </c>
      <c r="C117" s="40"/>
      <c r="D117" s="185">
        <v>1250</v>
      </c>
      <c r="E117" s="185">
        <v>1250</v>
      </c>
      <c r="F117" s="185">
        <v>1250</v>
      </c>
      <c r="G117" s="186">
        <v>2.3980815347721673E-3</v>
      </c>
      <c r="H117" s="186">
        <v>-2.3923444976076125E-3</v>
      </c>
    </row>
    <row r="118" spans="2:8" x14ac:dyDescent="0.25">
      <c r="B118" s="182" t="s">
        <v>588</v>
      </c>
      <c r="C118" s="40"/>
      <c r="D118" s="185">
        <v>1260</v>
      </c>
      <c r="E118" s="185">
        <v>1280</v>
      </c>
      <c r="F118" s="185">
        <v>1280</v>
      </c>
      <c r="G118" s="186">
        <v>1.8312101910828105E-2</v>
      </c>
      <c r="H118" s="186">
        <v>-2.3455824863174435E-3</v>
      </c>
    </row>
    <row r="119" spans="2:8" x14ac:dyDescent="0.25">
      <c r="B119" s="182" t="s">
        <v>589</v>
      </c>
      <c r="C119" s="40"/>
      <c r="D119" s="185">
        <v>1160</v>
      </c>
      <c r="E119" s="185">
        <v>1160</v>
      </c>
      <c r="F119" s="185">
        <v>1160</v>
      </c>
      <c r="G119" s="186">
        <v>8.6206896551721535E-4</v>
      </c>
      <c r="H119" s="186">
        <v>-5.1679586563307955E-3</v>
      </c>
    </row>
    <row r="120" spans="2:8" x14ac:dyDescent="0.25">
      <c r="B120" s="182" t="s">
        <v>590</v>
      </c>
      <c r="C120" s="40"/>
      <c r="D120" s="185">
        <v>1280</v>
      </c>
      <c r="E120" s="185">
        <v>1300</v>
      </c>
      <c r="F120" s="185">
        <v>1290</v>
      </c>
      <c r="G120" s="186">
        <v>1.6431924882629012E-2</v>
      </c>
      <c r="H120" s="186">
        <v>-1.000769822940728E-2</v>
      </c>
    </row>
    <row r="121" spans="2:8" x14ac:dyDescent="0.25">
      <c r="B121" s="182" t="s">
        <v>591</v>
      </c>
      <c r="C121" s="40"/>
      <c r="D121" s="185">
        <v>1200</v>
      </c>
      <c r="E121" s="185">
        <v>1210</v>
      </c>
      <c r="F121" s="185">
        <v>1210</v>
      </c>
      <c r="G121" s="186">
        <v>1.3355592654423987E-2</v>
      </c>
      <c r="H121" s="186">
        <v>-3.2948929159802853E-3</v>
      </c>
    </row>
    <row r="122" spans="2:8" x14ac:dyDescent="0.25">
      <c r="B122" s="182" t="s">
        <v>592</v>
      </c>
      <c r="C122" s="40"/>
      <c r="D122" s="185">
        <v>1240</v>
      </c>
      <c r="E122" s="185">
        <v>1240</v>
      </c>
      <c r="F122" s="185">
        <v>1240</v>
      </c>
      <c r="G122" s="186">
        <v>-8.0710250201776468E-4</v>
      </c>
      <c r="H122" s="186">
        <v>0</v>
      </c>
    </row>
    <row r="123" spans="2:8" x14ac:dyDescent="0.25">
      <c r="B123" s="182" t="s">
        <v>593</v>
      </c>
      <c r="C123" s="40"/>
      <c r="D123" s="185">
        <v>1110</v>
      </c>
      <c r="E123" s="185">
        <v>1150</v>
      </c>
      <c r="F123" s="185">
        <v>1140</v>
      </c>
      <c r="G123" s="186">
        <v>3.7871956717763666E-2</v>
      </c>
      <c r="H123" s="186">
        <v>-1.3900955690703709E-2</v>
      </c>
    </row>
    <row r="124" spans="2:8" x14ac:dyDescent="0.25">
      <c r="B124" s="182" t="s">
        <v>594</v>
      </c>
      <c r="C124" s="40"/>
      <c r="D124" s="185">
        <v>1100</v>
      </c>
      <c r="E124" s="185">
        <v>1120</v>
      </c>
      <c r="F124" s="185">
        <v>1120</v>
      </c>
      <c r="G124" s="186">
        <v>1.7241379310344751E-2</v>
      </c>
      <c r="H124" s="186">
        <v>-4.460303300624413E-3</v>
      </c>
    </row>
    <row r="125" spans="2:8" x14ac:dyDescent="0.25">
      <c r="B125" s="182" t="s">
        <v>595</v>
      </c>
      <c r="C125" s="40"/>
      <c r="D125" s="185">
        <v>1080</v>
      </c>
      <c r="E125" s="185">
        <v>1080</v>
      </c>
      <c r="F125" s="185">
        <v>1080</v>
      </c>
      <c r="G125" s="186">
        <v>3.7037037037037646E-3</v>
      </c>
      <c r="H125" s="186">
        <v>-2.7675276752767708E-3</v>
      </c>
    </row>
    <row r="126" spans="2:8" x14ac:dyDescent="0.25">
      <c r="B126" s="182" t="s">
        <v>596</v>
      </c>
      <c r="C126" s="40"/>
      <c r="D126" s="185">
        <v>460</v>
      </c>
      <c r="E126" s="185">
        <v>460</v>
      </c>
      <c r="F126" s="185">
        <v>460</v>
      </c>
      <c r="G126" s="186">
        <v>1.098901098901095E-2</v>
      </c>
      <c r="H126" s="186">
        <v>-4.3478260869564966E-3</v>
      </c>
    </row>
    <row r="127" spans="2:8" x14ac:dyDescent="0.25">
      <c r="B127" s="182" t="s">
        <v>597</v>
      </c>
      <c r="C127" s="40"/>
      <c r="D127" s="185">
        <v>470</v>
      </c>
      <c r="E127" s="185">
        <v>470</v>
      </c>
      <c r="F127" s="185">
        <v>470</v>
      </c>
      <c r="G127" s="186">
        <v>8.5470085470085166E-3</v>
      </c>
      <c r="H127" s="186">
        <v>-8.4745762711864181E-3</v>
      </c>
    </row>
    <row r="128" spans="2:8" x14ac:dyDescent="0.25">
      <c r="B128" s="182" t="s">
        <v>598</v>
      </c>
      <c r="C128" s="40"/>
      <c r="D128" s="185">
        <v>640</v>
      </c>
      <c r="E128" s="185">
        <v>640</v>
      </c>
      <c r="F128" s="185">
        <v>640</v>
      </c>
      <c r="G128" s="186">
        <v>9.4339622641510523E-3</v>
      </c>
      <c r="H128" s="186">
        <v>-1.5576323987538387E-3</v>
      </c>
    </row>
    <row r="129" spans="1:11" x14ac:dyDescent="0.25">
      <c r="B129" s="182" t="s">
        <v>599</v>
      </c>
      <c r="C129" s="40"/>
      <c r="D129" s="185">
        <v>820</v>
      </c>
      <c r="E129" s="185">
        <v>860</v>
      </c>
      <c r="F129" s="185">
        <v>850</v>
      </c>
      <c r="G129" s="186">
        <v>4.2527339003645137E-2</v>
      </c>
      <c r="H129" s="186">
        <v>-8.1585081585081598E-3</v>
      </c>
    </row>
    <row r="130" spans="1:11" x14ac:dyDescent="0.25">
      <c r="B130" s="182" t="s">
        <v>600</v>
      </c>
      <c r="C130" s="40"/>
      <c r="D130" s="185">
        <v>880</v>
      </c>
      <c r="E130" s="185">
        <v>880</v>
      </c>
      <c r="F130" s="185">
        <v>880</v>
      </c>
      <c r="G130" s="186">
        <v>3.424657534246478E-3</v>
      </c>
      <c r="H130" s="186">
        <v>-4.550625711035261E-3</v>
      </c>
    </row>
    <row r="131" spans="1:11" x14ac:dyDescent="0.25">
      <c r="B131" s="182" t="s">
        <v>601</v>
      </c>
      <c r="C131" s="40"/>
      <c r="D131" s="185">
        <v>1000</v>
      </c>
      <c r="E131" s="185">
        <v>1010</v>
      </c>
      <c r="F131" s="185">
        <v>1000</v>
      </c>
      <c r="G131" s="186">
        <v>1.7068273092369468E-2</v>
      </c>
      <c r="H131" s="186">
        <v>-9.8716683119447479E-3</v>
      </c>
    </row>
    <row r="132" spans="1:11" x14ac:dyDescent="0.25">
      <c r="B132" s="182" t="s">
        <v>602</v>
      </c>
      <c r="C132" s="40"/>
      <c r="D132" s="185">
        <v>1370</v>
      </c>
      <c r="E132" s="185">
        <v>1460</v>
      </c>
      <c r="F132" s="185">
        <v>1450</v>
      </c>
      <c r="G132" s="186">
        <v>6.4916119620714863E-2</v>
      </c>
      <c r="H132" s="186">
        <v>-8.9041095890410871E-3</v>
      </c>
    </row>
    <row r="133" spans="1:11" x14ac:dyDescent="0.25">
      <c r="B133" s="182" t="s">
        <v>603</v>
      </c>
      <c r="C133" s="40"/>
      <c r="D133" s="185">
        <v>1310</v>
      </c>
      <c r="E133" s="185">
        <v>1330</v>
      </c>
      <c r="F133" s="185">
        <v>1330</v>
      </c>
      <c r="G133" s="186">
        <v>2.0673813169984623E-2</v>
      </c>
      <c r="H133" s="186">
        <v>-6.0015003750937268E-3</v>
      </c>
    </row>
    <row r="134" spans="1:11" x14ac:dyDescent="0.25">
      <c r="B134" s="182" t="s">
        <v>604</v>
      </c>
      <c r="C134" s="40"/>
      <c r="D134" s="185">
        <v>1570</v>
      </c>
      <c r="E134" s="185">
        <v>1580</v>
      </c>
      <c r="F134" s="185">
        <v>1560</v>
      </c>
      <c r="G134" s="186">
        <v>1.02105934907466E-2</v>
      </c>
      <c r="H134" s="186">
        <v>-1.7687934301958252E-2</v>
      </c>
    </row>
    <row r="135" spans="1:11" x14ac:dyDescent="0.25">
      <c r="B135" s="182" t="s">
        <v>605</v>
      </c>
      <c r="C135" s="40"/>
      <c r="D135" s="185">
        <v>940</v>
      </c>
      <c r="E135" s="185">
        <v>970</v>
      </c>
      <c r="F135" s="185">
        <v>960</v>
      </c>
      <c r="G135" s="186">
        <v>3.6247334754797356E-2</v>
      </c>
      <c r="H135" s="186">
        <v>-1.7489711934156382E-2</v>
      </c>
    </row>
    <row r="136" spans="1:11" x14ac:dyDescent="0.25">
      <c r="B136" s="182" t="s">
        <v>606</v>
      </c>
      <c r="C136" s="40"/>
      <c r="D136" s="185">
        <v>1190</v>
      </c>
      <c r="E136" s="185">
        <v>1240</v>
      </c>
      <c r="F136" s="185">
        <v>1230</v>
      </c>
      <c r="G136" s="186">
        <v>3.6073825503355694E-2</v>
      </c>
      <c r="H136" s="186">
        <v>-4.858299595141724E-3</v>
      </c>
    </row>
    <row r="137" spans="1:11" x14ac:dyDescent="0.25">
      <c r="B137" s="182" t="s">
        <v>607</v>
      </c>
      <c r="C137" s="40"/>
      <c r="D137" s="185">
        <v>1570</v>
      </c>
      <c r="E137" s="185">
        <v>1610</v>
      </c>
      <c r="F137" s="185">
        <v>1590</v>
      </c>
      <c r="G137" s="186">
        <v>2.0330368487928796E-2</v>
      </c>
      <c r="H137" s="186">
        <v>-8.7173100871731357E-3</v>
      </c>
    </row>
    <row r="138" spans="1:11" x14ac:dyDescent="0.25">
      <c r="B138" s="182" t="s">
        <v>608</v>
      </c>
      <c r="C138" s="40"/>
      <c r="D138" s="185">
        <v>1310</v>
      </c>
      <c r="E138" s="185">
        <v>1340</v>
      </c>
      <c r="F138" s="185">
        <v>1320</v>
      </c>
      <c r="G138" s="186">
        <v>2.0594965675057253E-2</v>
      </c>
      <c r="H138" s="186">
        <v>-1.3452914798206317E-2</v>
      </c>
    </row>
    <row r="139" spans="1:11" x14ac:dyDescent="0.25">
      <c r="B139" s="182" t="s">
        <v>609</v>
      </c>
      <c r="C139" s="40"/>
      <c r="D139" s="185">
        <v>1190</v>
      </c>
      <c r="E139" s="185">
        <v>1190</v>
      </c>
      <c r="F139" s="185">
        <v>1170</v>
      </c>
      <c r="G139" s="186">
        <v>2.523128679562614E-3</v>
      </c>
      <c r="H139" s="186">
        <v>-1.5100671140939603E-2</v>
      </c>
    </row>
    <row r="140" spans="1:11" x14ac:dyDescent="0.25">
      <c r="B140" s="182" t="s">
        <v>610</v>
      </c>
      <c r="C140" s="40"/>
      <c r="D140" s="185">
        <v>1580</v>
      </c>
      <c r="E140" s="185">
        <v>1600</v>
      </c>
      <c r="F140" s="185" t="s">
        <v>47</v>
      </c>
      <c r="G140" s="186">
        <v>1.2010113780025256E-2</v>
      </c>
      <c r="H140" s="186" t="s">
        <v>47</v>
      </c>
    </row>
    <row r="141" spans="1:11" x14ac:dyDescent="0.25">
      <c r="B141" s="182" t="s">
        <v>611</v>
      </c>
      <c r="C141" s="40"/>
      <c r="D141" s="185">
        <v>1290</v>
      </c>
      <c r="E141" s="185" t="s">
        <v>47</v>
      </c>
      <c r="F141" s="185" t="s">
        <v>47</v>
      </c>
      <c r="G141" s="186" t="s">
        <v>47</v>
      </c>
      <c r="H141" s="186" t="s">
        <v>47</v>
      </c>
    </row>
    <row r="142" spans="1:11" x14ac:dyDescent="0.25">
      <c r="A142" s="188"/>
      <c r="B142" s="189"/>
      <c r="C142" s="190"/>
      <c r="D142" s="191"/>
      <c r="E142" s="191"/>
      <c r="F142" s="189"/>
      <c r="G142" s="191"/>
      <c r="H142" s="191"/>
    </row>
    <row r="143" spans="1:11" x14ac:dyDescent="0.25">
      <c r="A143" s="192">
        <v>1</v>
      </c>
      <c r="B143" s="1" t="s">
        <v>612</v>
      </c>
      <c r="C143" s="193"/>
      <c r="E143" s="193"/>
      <c r="F143" s="193"/>
      <c r="G143" s="193"/>
      <c r="K143" s="119">
        <v>349</v>
      </c>
    </row>
    <row r="146" spans="1:17" s="1" customFormat="1" ht="14.85" customHeight="1" x14ac:dyDescent="0.2">
      <c r="A146" s="80" t="s">
        <v>573</v>
      </c>
      <c r="B146" s="80"/>
      <c r="C146" s="80"/>
      <c r="D146" s="80"/>
      <c r="E146" s="80"/>
      <c r="F146" s="80"/>
      <c r="G146" s="80"/>
      <c r="H146" s="80"/>
      <c r="K146" s="1">
        <v>346</v>
      </c>
      <c r="L146" s="1">
        <v>323</v>
      </c>
      <c r="M146" s="1">
        <v>328</v>
      </c>
    </row>
    <row r="147" spans="1:17" s="1" customFormat="1" ht="12.75" x14ac:dyDescent="0.2">
      <c r="B147" s="12"/>
      <c r="C147" s="12"/>
      <c r="D147" s="12"/>
      <c r="E147" s="12"/>
      <c r="F147" s="12"/>
      <c r="G147" s="12"/>
      <c r="H147" s="12"/>
    </row>
    <row r="148" spans="1:17" ht="17.850000000000001" customHeight="1" x14ac:dyDescent="0.35">
      <c r="A148" s="81" t="s">
        <v>560</v>
      </c>
      <c r="B148" s="81"/>
      <c r="C148" s="81"/>
      <c r="D148" s="81" t="s">
        <v>561</v>
      </c>
      <c r="E148" s="81"/>
      <c r="F148" s="81"/>
      <c r="G148" s="81" t="s">
        <v>562</v>
      </c>
      <c r="H148" s="81"/>
      <c r="K148" s="119">
        <v>347</v>
      </c>
      <c r="L148" s="119">
        <v>338</v>
      </c>
      <c r="M148" s="119">
        <v>339</v>
      </c>
    </row>
    <row r="149" spans="1:17" ht="17.25" customHeight="1" x14ac:dyDescent="0.25">
      <c r="A149" s="87"/>
      <c r="B149" s="87"/>
      <c r="C149" s="87"/>
      <c r="D149" s="181" t="s">
        <v>564</v>
      </c>
      <c r="E149" s="181" t="s">
        <v>565</v>
      </c>
      <c r="F149" s="181" t="s">
        <v>566</v>
      </c>
      <c r="G149" s="181" t="s">
        <v>567</v>
      </c>
      <c r="H149" s="181" t="s">
        <v>568</v>
      </c>
      <c r="K149" s="119">
        <v>340</v>
      </c>
      <c r="L149" s="119">
        <v>341</v>
      </c>
      <c r="M149" s="119">
        <v>342</v>
      </c>
      <c r="N149" s="119">
        <v>343</v>
      </c>
      <c r="O149" s="119">
        <v>344</v>
      </c>
      <c r="P149" s="119">
        <v>345</v>
      </c>
      <c r="Q149" s="119">
        <v>348</v>
      </c>
    </row>
    <row r="150" spans="1:17" x14ac:dyDescent="0.25">
      <c r="B150" s="182" t="s">
        <v>570</v>
      </c>
      <c r="C150" s="183"/>
      <c r="D150" s="185">
        <v>380</v>
      </c>
      <c r="E150" s="185">
        <v>480</v>
      </c>
      <c r="F150" s="185">
        <v>480</v>
      </c>
      <c r="G150" s="186">
        <v>0.25984251968503935</v>
      </c>
      <c r="H150" s="186">
        <v>8.3333333333333037E-3</v>
      </c>
    </row>
    <row r="151" spans="1:17" x14ac:dyDescent="0.25">
      <c r="B151" s="182" t="s">
        <v>572</v>
      </c>
      <c r="C151" s="183"/>
      <c r="D151" s="185">
        <v>360</v>
      </c>
      <c r="E151" s="185">
        <v>440</v>
      </c>
      <c r="F151" s="185">
        <v>450</v>
      </c>
      <c r="G151" s="186">
        <v>0.22500000000000009</v>
      </c>
      <c r="H151" s="186">
        <v>1.3605442176870763E-2</v>
      </c>
    </row>
    <row r="152" spans="1:17" x14ac:dyDescent="0.25">
      <c r="B152" s="182" t="s">
        <v>574</v>
      </c>
      <c r="C152" s="183"/>
      <c r="D152" s="185">
        <v>390</v>
      </c>
      <c r="E152" s="185">
        <v>450</v>
      </c>
      <c r="F152" s="185">
        <v>470</v>
      </c>
      <c r="G152" s="186">
        <v>0.15306122448979598</v>
      </c>
      <c r="H152" s="186">
        <v>2.8761061946902755E-2</v>
      </c>
    </row>
    <row r="153" spans="1:17" x14ac:dyDescent="0.25">
      <c r="B153" s="182" t="s">
        <v>575</v>
      </c>
      <c r="C153" s="183"/>
      <c r="D153" s="185">
        <v>390</v>
      </c>
      <c r="E153" s="185">
        <v>470</v>
      </c>
      <c r="F153" s="185">
        <v>480</v>
      </c>
      <c r="G153" s="186">
        <v>0.21761658031088094</v>
      </c>
      <c r="H153" s="186">
        <v>1.0638297872340496E-2</v>
      </c>
    </row>
    <row r="154" spans="1:17" x14ac:dyDescent="0.25">
      <c r="B154" s="182" t="s">
        <v>576</v>
      </c>
      <c r="C154" s="183"/>
      <c r="D154" s="185">
        <v>440</v>
      </c>
      <c r="E154" s="185">
        <v>500</v>
      </c>
      <c r="F154" s="185">
        <v>510</v>
      </c>
      <c r="G154" s="186">
        <v>0.15632183908045971</v>
      </c>
      <c r="H154" s="186">
        <v>1.9880715705765439E-2</v>
      </c>
    </row>
    <row r="155" spans="1:17" x14ac:dyDescent="0.25">
      <c r="B155" s="182" t="s">
        <v>577</v>
      </c>
      <c r="C155" s="183"/>
      <c r="D155" s="185">
        <v>390</v>
      </c>
      <c r="E155" s="185">
        <v>450</v>
      </c>
      <c r="F155" s="185">
        <v>460</v>
      </c>
      <c r="G155" s="186">
        <v>0.15897435897435908</v>
      </c>
      <c r="H155" s="186">
        <v>1.327433628318575E-2</v>
      </c>
    </row>
    <row r="156" spans="1:17" x14ac:dyDescent="0.25">
      <c r="B156" s="182" t="s">
        <v>578</v>
      </c>
      <c r="C156" s="183"/>
      <c r="D156" s="185">
        <v>540</v>
      </c>
      <c r="E156" s="185">
        <v>580</v>
      </c>
      <c r="F156" s="185">
        <v>580</v>
      </c>
      <c r="G156" s="186">
        <v>7.4766355140186924E-2</v>
      </c>
      <c r="H156" s="186">
        <v>1.3913043478260834E-2</v>
      </c>
    </row>
    <row r="157" spans="1:17" x14ac:dyDescent="0.25">
      <c r="B157" s="182" t="s">
        <v>579</v>
      </c>
      <c r="C157" s="183"/>
      <c r="D157" s="185">
        <v>490</v>
      </c>
      <c r="E157" s="185">
        <v>530</v>
      </c>
      <c r="F157" s="185">
        <v>540</v>
      </c>
      <c r="G157" s="186">
        <v>7.5356415478615046E-2</v>
      </c>
      <c r="H157" s="186">
        <v>2.0833333333333259E-2</v>
      </c>
    </row>
    <row r="158" spans="1:17" x14ac:dyDescent="0.25">
      <c r="B158" s="182" t="s">
        <v>580</v>
      </c>
      <c r="C158" s="183"/>
      <c r="D158" s="185">
        <v>510</v>
      </c>
      <c r="E158" s="185">
        <v>530</v>
      </c>
      <c r="F158" s="185">
        <v>520</v>
      </c>
      <c r="G158" s="186">
        <v>3.9603960396039639E-2</v>
      </c>
      <c r="H158" s="186">
        <v>-3.8095238095238182E-3</v>
      </c>
    </row>
    <row r="159" spans="1:17" x14ac:dyDescent="0.25">
      <c r="B159" s="182" t="s">
        <v>581</v>
      </c>
      <c r="C159" s="183"/>
      <c r="D159" s="185">
        <v>390</v>
      </c>
      <c r="E159" s="185">
        <v>420</v>
      </c>
      <c r="F159" s="185">
        <v>430</v>
      </c>
      <c r="G159" s="186">
        <v>8.1841432225064015E-2</v>
      </c>
      <c r="H159" s="186">
        <v>1.1820330969267046E-2</v>
      </c>
    </row>
    <row r="160" spans="1:17" x14ac:dyDescent="0.25">
      <c r="B160" s="182" t="s">
        <v>582</v>
      </c>
      <c r="C160" s="40"/>
      <c r="D160" s="185">
        <v>430</v>
      </c>
      <c r="E160" s="185">
        <v>440</v>
      </c>
      <c r="F160" s="185">
        <v>440</v>
      </c>
      <c r="G160" s="186">
        <v>3.7558685446009488E-2</v>
      </c>
      <c r="H160" s="186">
        <v>2.2624434389140191E-3</v>
      </c>
    </row>
    <row r="161" spans="2:8" x14ac:dyDescent="0.25">
      <c r="B161" s="182" t="s">
        <v>583</v>
      </c>
      <c r="C161" s="40"/>
      <c r="D161" s="185">
        <v>580</v>
      </c>
      <c r="E161" s="185">
        <v>640</v>
      </c>
      <c r="F161" s="185">
        <v>650</v>
      </c>
      <c r="G161" s="186">
        <v>9.5890410958904049E-2</v>
      </c>
      <c r="H161" s="186">
        <v>9.3749999999999112E-3</v>
      </c>
    </row>
    <row r="162" spans="2:8" x14ac:dyDescent="0.25">
      <c r="B162" s="182" t="s">
        <v>584</v>
      </c>
      <c r="C162" s="40"/>
      <c r="D162" s="185">
        <v>490</v>
      </c>
      <c r="E162" s="185">
        <v>510</v>
      </c>
      <c r="F162" s="185">
        <v>520</v>
      </c>
      <c r="G162" s="186">
        <v>4.9382716049382713E-2</v>
      </c>
      <c r="H162" s="186">
        <v>1.3725490196078383E-2</v>
      </c>
    </row>
    <row r="163" spans="2:8" x14ac:dyDescent="0.25">
      <c r="B163" s="182" t="s">
        <v>585</v>
      </c>
      <c r="C163" s="40"/>
      <c r="D163" s="185">
        <v>450</v>
      </c>
      <c r="E163" s="185">
        <v>490</v>
      </c>
      <c r="F163" s="185">
        <v>490</v>
      </c>
      <c r="G163" s="186">
        <v>7.7092511013215903E-2</v>
      </c>
      <c r="H163" s="186">
        <v>6.1349693251533388E-3</v>
      </c>
    </row>
    <row r="164" spans="2:8" x14ac:dyDescent="0.25">
      <c r="B164" s="182" t="s">
        <v>586</v>
      </c>
      <c r="C164" s="40"/>
      <c r="D164" s="185">
        <v>390</v>
      </c>
      <c r="E164" s="185">
        <v>440</v>
      </c>
      <c r="F164" s="185">
        <v>440</v>
      </c>
      <c r="G164" s="186">
        <v>0.11675126903553301</v>
      </c>
      <c r="H164" s="186">
        <v>6.8181818181818343E-3</v>
      </c>
    </row>
    <row r="165" spans="2:8" x14ac:dyDescent="0.25">
      <c r="B165" s="182" t="s">
        <v>587</v>
      </c>
      <c r="C165" s="40"/>
      <c r="D165" s="185">
        <v>560</v>
      </c>
      <c r="E165" s="185">
        <v>580</v>
      </c>
      <c r="F165" s="185">
        <v>580</v>
      </c>
      <c r="G165" s="186">
        <v>3.9568345323740983E-2</v>
      </c>
      <c r="H165" s="186">
        <v>1.0380622837370179E-2</v>
      </c>
    </row>
    <row r="166" spans="2:8" x14ac:dyDescent="0.25">
      <c r="B166" s="182" t="s">
        <v>588</v>
      </c>
      <c r="C166" s="40"/>
      <c r="D166" s="185">
        <v>420</v>
      </c>
      <c r="E166" s="185">
        <v>460</v>
      </c>
      <c r="F166" s="185">
        <v>470</v>
      </c>
      <c r="G166" s="186">
        <v>9.4786729857819996E-2</v>
      </c>
      <c r="H166" s="186">
        <v>6.4935064935065512E-3</v>
      </c>
    </row>
    <row r="167" spans="2:8" x14ac:dyDescent="0.25">
      <c r="B167" s="182" t="s">
        <v>589</v>
      </c>
      <c r="C167" s="40"/>
      <c r="D167" s="185">
        <v>460</v>
      </c>
      <c r="E167" s="185">
        <v>490</v>
      </c>
      <c r="F167" s="185">
        <v>500</v>
      </c>
      <c r="G167" s="186">
        <v>5.6277056277056259E-2</v>
      </c>
      <c r="H167" s="186">
        <v>1.6393442622950838E-2</v>
      </c>
    </row>
    <row r="168" spans="2:8" x14ac:dyDescent="0.25">
      <c r="B168" s="182" t="s">
        <v>590</v>
      </c>
      <c r="C168" s="40"/>
      <c r="D168" s="185">
        <v>500</v>
      </c>
      <c r="E168" s="185">
        <v>520</v>
      </c>
      <c r="F168" s="185">
        <v>520</v>
      </c>
      <c r="G168" s="186">
        <v>4.8387096774193505E-2</v>
      </c>
      <c r="H168" s="186">
        <v>3.8461538461538325E-3</v>
      </c>
    </row>
    <row r="169" spans="2:8" x14ac:dyDescent="0.25">
      <c r="B169" s="182" t="s">
        <v>591</v>
      </c>
      <c r="C169" s="40"/>
      <c r="D169" s="185">
        <v>420</v>
      </c>
      <c r="E169" s="185">
        <v>460</v>
      </c>
      <c r="F169" s="185">
        <v>460</v>
      </c>
      <c r="G169" s="186">
        <v>8.5510688836104576E-2</v>
      </c>
      <c r="H169" s="186">
        <v>8.7527352297593897E-3</v>
      </c>
    </row>
    <row r="170" spans="2:8" x14ac:dyDescent="0.25">
      <c r="B170" s="182" t="s">
        <v>592</v>
      </c>
      <c r="C170" s="40"/>
      <c r="D170" s="185">
        <v>500</v>
      </c>
      <c r="E170" s="185">
        <v>510</v>
      </c>
      <c r="F170" s="185">
        <v>520</v>
      </c>
      <c r="G170" s="186">
        <v>1.6032064128256529E-2</v>
      </c>
      <c r="H170" s="186">
        <v>1.7751479289940919E-2</v>
      </c>
    </row>
    <row r="171" spans="2:8" x14ac:dyDescent="0.25">
      <c r="B171" s="182" t="s">
        <v>593</v>
      </c>
      <c r="C171" s="40"/>
      <c r="D171" s="185">
        <v>470</v>
      </c>
      <c r="E171" s="185">
        <v>520</v>
      </c>
      <c r="F171" s="185">
        <v>520</v>
      </c>
      <c r="G171" s="186">
        <v>0.1118279569892473</v>
      </c>
      <c r="H171" s="186">
        <v>7.7369439071566237E-3</v>
      </c>
    </row>
    <row r="172" spans="2:8" x14ac:dyDescent="0.25">
      <c r="B172" s="182" t="s">
        <v>594</v>
      </c>
      <c r="C172" s="40"/>
      <c r="D172" s="185">
        <v>400</v>
      </c>
      <c r="E172" s="185">
        <v>420</v>
      </c>
      <c r="F172" s="185">
        <v>430</v>
      </c>
      <c r="G172" s="186">
        <v>6.2656641604009966E-2</v>
      </c>
      <c r="H172" s="186">
        <v>2.3584905660376521E-3</v>
      </c>
    </row>
    <row r="173" spans="2:8" x14ac:dyDescent="0.25">
      <c r="B173" s="182" t="s">
        <v>595</v>
      </c>
      <c r="C173" s="40"/>
      <c r="D173" s="185">
        <v>530</v>
      </c>
      <c r="E173" s="185">
        <v>550</v>
      </c>
      <c r="F173" s="185">
        <v>550</v>
      </c>
      <c r="G173" s="186">
        <v>3.9848197343453462E-2</v>
      </c>
      <c r="H173" s="186">
        <v>1.8248175182482562E-3</v>
      </c>
    </row>
    <row r="174" spans="2:8" x14ac:dyDescent="0.25">
      <c r="B174" s="182" t="s">
        <v>596</v>
      </c>
      <c r="C174" s="40"/>
      <c r="D174" s="185">
        <v>340</v>
      </c>
      <c r="E174" s="185">
        <v>360</v>
      </c>
      <c r="F174" s="185">
        <v>360</v>
      </c>
      <c r="G174" s="186">
        <v>5.2785923753665642E-2</v>
      </c>
      <c r="H174" s="186">
        <v>1.1142061281337101E-2</v>
      </c>
    </row>
    <row r="175" spans="2:8" x14ac:dyDescent="0.25">
      <c r="B175" s="182" t="s">
        <v>597</v>
      </c>
      <c r="C175" s="40"/>
      <c r="D175" s="185">
        <v>250</v>
      </c>
      <c r="E175" s="185">
        <v>260</v>
      </c>
      <c r="F175" s="185">
        <v>260</v>
      </c>
      <c r="G175" s="186">
        <v>4.0322580645161255E-2</v>
      </c>
      <c r="H175" s="186">
        <v>3.8759689922480689E-3</v>
      </c>
    </row>
    <row r="176" spans="2:8" x14ac:dyDescent="0.25">
      <c r="B176" s="182" t="s">
        <v>598</v>
      </c>
      <c r="C176" s="40"/>
      <c r="D176" s="185">
        <v>330</v>
      </c>
      <c r="E176" s="185">
        <v>340</v>
      </c>
      <c r="F176" s="185">
        <v>340</v>
      </c>
      <c r="G176" s="186">
        <v>3.0211480362537735E-2</v>
      </c>
      <c r="H176" s="186">
        <v>8.7976539589442737E-3</v>
      </c>
    </row>
    <row r="177" spans="1:11" x14ac:dyDescent="0.25">
      <c r="B177" s="182" t="s">
        <v>599</v>
      </c>
      <c r="C177" s="40"/>
      <c r="D177" s="185">
        <v>400</v>
      </c>
      <c r="E177" s="185">
        <v>430</v>
      </c>
      <c r="F177" s="185">
        <v>440</v>
      </c>
      <c r="G177" s="186">
        <v>7.4999999999999956E-2</v>
      </c>
      <c r="H177" s="186">
        <v>1.3953488372093092E-2</v>
      </c>
    </row>
    <row r="178" spans="1:11" x14ac:dyDescent="0.25">
      <c r="B178" s="182" t="s">
        <v>600</v>
      </c>
      <c r="C178" s="40"/>
      <c r="D178" s="185">
        <v>310</v>
      </c>
      <c r="E178" s="185">
        <v>330</v>
      </c>
      <c r="F178" s="185">
        <v>330</v>
      </c>
      <c r="G178" s="186">
        <v>4.4871794871794934E-2</v>
      </c>
      <c r="H178" s="186">
        <v>9.2024539877300082E-3</v>
      </c>
    </row>
    <row r="179" spans="1:11" x14ac:dyDescent="0.25">
      <c r="B179" s="182" t="s">
        <v>601</v>
      </c>
      <c r="C179" s="40"/>
      <c r="D179" s="185">
        <v>390</v>
      </c>
      <c r="E179" s="185">
        <v>420</v>
      </c>
      <c r="F179" s="185">
        <v>420</v>
      </c>
      <c r="G179" s="186">
        <v>6.9230769230769207E-2</v>
      </c>
      <c r="H179" s="186">
        <v>7.194244604316502E-3</v>
      </c>
    </row>
    <row r="180" spans="1:11" x14ac:dyDescent="0.25">
      <c r="B180" s="182" t="s">
        <v>602</v>
      </c>
      <c r="C180" s="40"/>
      <c r="D180" s="185">
        <v>480</v>
      </c>
      <c r="E180" s="185">
        <v>520</v>
      </c>
      <c r="F180" s="185">
        <v>530</v>
      </c>
      <c r="G180" s="186">
        <v>7.6446280991735449E-2</v>
      </c>
      <c r="H180" s="186">
        <v>1.5355086372360827E-2</v>
      </c>
    </row>
    <row r="181" spans="1:11" x14ac:dyDescent="0.25">
      <c r="B181" s="182" t="s">
        <v>603</v>
      </c>
      <c r="C181" s="40"/>
      <c r="D181" s="185">
        <v>410</v>
      </c>
      <c r="E181" s="185">
        <v>420</v>
      </c>
      <c r="F181" s="185">
        <v>420</v>
      </c>
      <c r="G181" s="186">
        <v>2.9484029484029506E-2</v>
      </c>
      <c r="H181" s="186">
        <v>2.3866348448686736E-3</v>
      </c>
    </row>
    <row r="182" spans="1:11" x14ac:dyDescent="0.25">
      <c r="B182" s="182" t="s">
        <v>604</v>
      </c>
      <c r="C182" s="40"/>
      <c r="D182" s="185">
        <v>540</v>
      </c>
      <c r="E182" s="185">
        <v>570</v>
      </c>
      <c r="F182" s="185">
        <v>570</v>
      </c>
      <c r="G182" s="186">
        <v>5.5970149253731449E-2</v>
      </c>
      <c r="H182" s="186">
        <v>7.0671378091873294E-3</v>
      </c>
    </row>
    <row r="183" spans="1:11" x14ac:dyDescent="0.25">
      <c r="B183" s="182" t="s">
        <v>605</v>
      </c>
      <c r="C183" s="40"/>
      <c r="D183" s="185">
        <v>350</v>
      </c>
      <c r="E183" s="185">
        <v>370</v>
      </c>
      <c r="F183" s="185">
        <v>380</v>
      </c>
      <c r="G183" s="186">
        <v>7.225433526011571E-2</v>
      </c>
      <c r="H183" s="186">
        <v>1.8867924528301883E-2</v>
      </c>
    </row>
    <row r="184" spans="1:11" x14ac:dyDescent="0.25">
      <c r="B184" s="182" t="s">
        <v>606</v>
      </c>
      <c r="C184" s="40"/>
      <c r="D184" s="185">
        <v>430</v>
      </c>
      <c r="E184" s="185">
        <v>460</v>
      </c>
      <c r="F184" s="185">
        <v>470</v>
      </c>
      <c r="G184" s="186">
        <v>6.4665127020785196E-2</v>
      </c>
      <c r="H184" s="186">
        <v>1.5184381778741818E-2</v>
      </c>
    </row>
    <row r="185" spans="1:11" x14ac:dyDescent="0.25">
      <c r="B185" s="182" t="s">
        <v>607</v>
      </c>
      <c r="C185" s="40"/>
      <c r="D185" s="185">
        <v>610</v>
      </c>
      <c r="E185" s="185">
        <v>660</v>
      </c>
      <c r="F185" s="185">
        <v>670</v>
      </c>
      <c r="G185" s="186">
        <v>7.8817733990147687E-2</v>
      </c>
      <c r="H185" s="186">
        <v>2.1308980213089912E-2</v>
      </c>
    </row>
    <row r="186" spans="1:11" x14ac:dyDescent="0.25">
      <c r="B186" s="182" t="s">
        <v>608</v>
      </c>
      <c r="C186" s="40"/>
      <c r="D186" s="185">
        <v>510</v>
      </c>
      <c r="E186" s="185">
        <v>560</v>
      </c>
      <c r="F186" s="185">
        <v>570</v>
      </c>
      <c r="G186" s="186">
        <v>0.10609037328094306</v>
      </c>
      <c r="H186" s="186">
        <v>7.1047957371226378E-3</v>
      </c>
    </row>
    <row r="187" spans="1:11" x14ac:dyDescent="0.25">
      <c r="B187" s="182" t="s">
        <v>609</v>
      </c>
      <c r="C187" s="40"/>
      <c r="D187" s="185">
        <v>450</v>
      </c>
      <c r="E187" s="185">
        <v>490</v>
      </c>
      <c r="F187" s="185">
        <v>490</v>
      </c>
      <c r="G187" s="186">
        <v>7.0640176600441418E-2</v>
      </c>
      <c r="H187" s="186">
        <v>8.2474226804123418E-3</v>
      </c>
    </row>
    <row r="188" spans="1:11" x14ac:dyDescent="0.25">
      <c r="B188" s="182" t="s">
        <v>610</v>
      </c>
      <c r="C188" s="40"/>
      <c r="D188" s="185">
        <v>520</v>
      </c>
      <c r="E188" s="185">
        <v>550</v>
      </c>
      <c r="F188" s="185" t="s">
        <v>47</v>
      </c>
      <c r="G188" s="186">
        <v>6.5510597302504747E-2</v>
      </c>
      <c r="H188" s="186" t="s">
        <v>47</v>
      </c>
    </row>
    <row r="189" spans="1:11" x14ac:dyDescent="0.25">
      <c r="B189" s="182" t="s">
        <v>611</v>
      </c>
      <c r="C189" s="40"/>
      <c r="D189" s="185">
        <v>500</v>
      </c>
      <c r="E189" s="185" t="s">
        <v>47</v>
      </c>
      <c r="F189" s="185" t="s">
        <v>47</v>
      </c>
      <c r="G189" s="186" t="s">
        <v>47</v>
      </c>
      <c r="H189" s="186" t="s">
        <v>47</v>
      </c>
    </row>
    <row r="190" spans="1:11" x14ac:dyDescent="0.25">
      <c r="A190" s="188"/>
      <c r="B190" s="189"/>
      <c r="C190" s="190"/>
      <c r="D190" s="191"/>
      <c r="E190" s="191"/>
      <c r="F190" s="189"/>
      <c r="G190" s="191"/>
      <c r="H190" s="191"/>
    </row>
    <row r="191" spans="1:11" x14ac:dyDescent="0.25">
      <c r="A191" s="192">
        <v>1</v>
      </c>
      <c r="B191" s="1" t="s">
        <v>612</v>
      </c>
      <c r="C191" s="193"/>
      <c r="E191" s="193"/>
      <c r="F191" s="193"/>
      <c r="G191" s="193"/>
      <c r="K191" s="119">
        <v>349</v>
      </c>
    </row>
  </sheetData>
  <mergeCells count="17">
    <mergeCell ref="A146:H146"/>
    <mergeCell ref="A148:C149"/>
    <mergeCell ref="D148:F148"/>
    <mergeCell ref="G148:H148"/>
    <mergeCell ref="A52:C53"/>
    <mergeCell ref="D52:F52"/>
    <mergeCell ref="G52:H52"/>
    <mergeCell ref="A98:H98"/>
    <mergeCell ref="A100:C101"/>
    <mergeCell ref="D100:F100"/>
    <mergeCell ref="G100:H100"/>
    <mergeCell ref="A1:D1"/>
    <mergeCell ref="A2:H2"/>
    <mergeCell ref="A4:C5"/>
    <mergeCell ref="D4:F4"/>
    <mergeCell ref="G4:H4"/>
    <mergeCell ref="A50:H50"/>
  </mergeCells>
  <hyperlinks>
    <hyperlink ref="A1:D1" location="Contents!A1" display="Contents!A1" xr:uid="{D465759C-3346-4CA1-BA56-720153D84B7C}"/>
  </hyperlink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6391E8-83ED-4735-80B8-85C2B40F26C1}">
  <sheetPr codeName="Sheet36"/>
  <dimension ref="A1:W196"/>
  <sheetViews>
    <sheetView zoomScaleNormal="100" workbookViewId="0">
      <selection sqref="A1:D1"/>
    </sheetView>
  </sheetViews>
  <sheetFormatPr defaultColWidth="9" defaultRowHeight="15" x14ac:dyDescent="0.25"/>
  <cols>
    <col min="1" max="1" width="3.140625" style="119" customWidth="1"/>
    <col min="2" max="2" width="13" style="119" customWidth="1"/>
    <col min="3" max="3" width="2.5703125" style="119" customWidth="1"/>
    <col min="4" max="5" width="10.5703125" style="119" bestFit="1" customWidth="1"/>
    <col min="6" max="6" width="11.140625" style="119" bestFit="1" customWidth="1"/>
    <col min="7" max="7" width="13.5703125" style="119" bestFit="1" customWidth="1"/>
    <col min="8" max="8" width="16.42578125" style="119" customWidth="1"/>
    <col min="9" max="16384" width="9" style="119"/>
  </cols>
  <sheetData>
    <row r="1" spans="1:23" x14ac:dyDescent="0.25">
      <c r="A1" s="178" t="s">
        <v>67</v>
      </c>
      <c r="B1" s="178"/>
      <c r="C1" s="178"/>
      <c r="D1" s="178"/>
      <c r="E1" s="12"/>
      <c r="F1" s="12"/>
      <c r="G1" s="12"/>
      <c r="H1" s="12"/>
      <c r="K1" s="119">
        <v>356</v>
      </c>
    </row>
    <row r="2" spans="1:23" s="1" customFormat="1" ht="13.5" customHeight="1" x14ac:dyDescent="0.2">
      <c r="A2" s="165" t="s">
        <v>613</v>
      </c>
      <c r="B2" s="165"/>
      <c r="C2" s="165"/>
      <c r="D2" s="165"/>
      <c r="E2" s="165"/>
      <c r="F2" s="165"/>
      <c r="G2" s="165"/>
      <c r="H2" s="165"/>
      <c r="K2" s="1">
        <v>346</v>
      </c>
      <c r="L2" s="1">
        <v>324</v>
      </c>
      <c r="M2" s="1">
        <v>325</v>
      </c>
    </row>
    <row r="3" spans="1:23" s="1" customFormat="1" ht="12.75" x14ac:dyDescent="0.2">
      <c r="B3" s="195"/>
      <c r="C3" s="195"/>
      <c r="D3" s="195"/>
      <c r="E3" s="195"/>
      <c r="F3" s="195"/>
      <c r="G3" s="195"/>
      <c r="H3" s="195"/>
    </row>
    <row r="4" spans="1:23" ht="17.850000000000001" customHeight="1" x14ac:dyDescent="0.35">
      <c r="A4" s="81" t="s">
        <v>560</v>
      </c>
      <c r="B4" s="81"/>
      <c r="C4" s="81"/>
      <c r="D4" s="81" t="s">
        <v>561</v>
      </c>
      <c r="E4" s="81"/>
      <c r="F4" s="81"/>
      <c r="G4" s="81" t="s">
        <v>562</v>
      </c>
      <c r="H4" s="81"/>
      <c r="K4" s="119">
        <v>347</v>
      </c>
      <c r="L4" s="119">
        <v>338</v>
      </c>
      <c r="M4" s="119">
        <v>339</v>
      </c>
    </row>
    <row r="5" spans="1:23" ht="17.25" customHeight="1" x14ac:dyDescent="0.25">
      <c r="A5" s="87"/>
      <c r="B5" s="87"/>
      <c r="C5" s="87"/>
      <c r="D5" s="181" t="s">
        <v>564</v>
      </c>
      <c r="E5" s="181" t="s">
        <v>565</v>
      </c>
      <c r="F5" s="181" t="s">
        <v>566</v>
      </c>
      <c r="G5" s="181" t="s">
        <v>567</v>
      </c>
      <c r="H5" s="181" t="s">
        <v>568</v>
      </c>
      <c r="K5" s="119">
        <v>340</v>
      </c>
      <c r="L5" s="119">
        <v>341</v>
      </c>
      <c r="M5" s="119">
        <v>342</v>
      </c>
      <c r="N5" s="119">
        <v>343</v>
      </c>
      <c r="O5" s="119">
        <v>344</v>
      </c>
      <c r="P5" s="119">
        <v>345</v>
      </c>
      <c r="Q5" s="119">
        <v>348</v>
      </c>
    </row>
    <row r="6" spans="1:23" x14ac:dyDescent="0.25">
      <c r="B6" s="182" t="s">
        <v>570</v>
      </c>
      <c r="C6" s="183"/>
      <c r="D6" s="196">
        <v>12</v>
      </c>
      <c r="E6" s="196">
        <v>15.6</v>
      </c>
      <c r="F6" s="196">
        <v>15.6</v>
      </c>
      <c r="G6" s="186">
        <v>0.29776821780344309</v>
      </c>
      <c r="H6" s="186">
        <v>-1.7154544930783056E-3</v>
      </c>
    </row>
    <row r="7" spans="1:23" x14ac:dyDescent="0.25">
      <c r="B7" s="182" t="s">
        <v>572</v>
      </c>
      <c r="C7" s="183"/>
      <c r="D7" s="196">
        <v>13.6</v>
      </c>
      <c r="E7" s="196">
        <v>14.4</v>
      </c>
      <c r="F7" s="196">
        <v>14.4</v>
      </c>
      <c r="G7" s="186">
        <v>6.0749415182972388E-2</v>
      </c>
      <c r="H7" s="186">
        <v>-1.9151710274740719E-3</v>
      </c>
    </row>
    <row r="8" spans="1:23" x14ac:dyDescent="0.25">
      <c r="B8" s="182" t="s">
        <v>574</v>
      </c>
      <c r="C8" s="183"/>
      <c r="D8" s="196">
        <v>18</v>
      </c>
      <c r="E8" s="196">
        <v>19.600000000000001</v>
      </c>
      <c r="F8" s="196">
        <v>19.7</v>
      </c>
      <c r="G8" s="186">
        <v>9.1274149879071897E-2</v>
      </c>
      <c r="H8" s="186">
        <v>4.7361495243052332E-3</v>
      </c>
    </row>
    <row r="9" spans="1:23" x14ac:dyDescent="0.25">
      <c r="B9" s="182" t="s">
        <v>575</v>
      </c>
      <c r="C9" s="183"/>
      <c r="D9" s="196">
        <v>19.7</v>
      </c>
      <c r="E9" s="196">
        <v>22.1</v>
      </c>
      <c r="F9" s="196">
        <v>22</v>
      </c>
      <c r="G9" s="186">
        <v>0.12155342624901766</v>
      </c>
      <c r="H9" s="186">
        <v>-1.2911151067064308E-3</v>
      </c>
    </row>
    <row r="10" spans="1:23" x14ac:dyDescent="0.25">
      <c r="B10" s="182" t="s">
        <v>576</v>
      </c>
      <c r="C10" s="183"/>
      <c r="D10" s="196">
        <v>19.100000000000001</v>
      </c>
      <c r="E10" s="196">
        <v>20</v>
      </c>
      <c r="F10" s="196">
        <v>19.8</v>
      </c>
      <c r="G10" s="186">
        <v>5.1305064974089154E-2</v>
      </c>
      <c r="H10" s="186">
        <v>-1.0217138893968691E-2</v>
      </c>
      <c r="V10" s="119" t="s">
        <v>563</v>
      </c>
      <c r="W10" s="119">
        <v>325</v>
      </c>
    </row>
    <row r="11" spans="1:23" x14ac:dyDescent="0.25">
      <c r="B11" s="182" t="s">
        <v>577</v>
      </c>
      <c r="C11" s="183"/>
      <c r="D11" s="196">
        <v>19.399999999999999</v>
      </c>
      <c r="E11" s="196">
        <v>19.899999999999999</v>
      </c>
      <c r="F11" s="196">
        <v>20.2</v>
      </c>
      <c r="G11" s="186">
        <v>2.7122760507440002E-2</v>
      </c>
      <c r="H11" s="186">
        <v>1.186616534683238E-2</v>
      </c>
      <c r="V11" s="119" t="s">
        <v>569</v>
      </c>
      <c r="W11" s="119">
        <v>326</v>
      </c>
    </row>
    <row r="12" spans="1:23" x14ac:dyDescent="0.25">
      <c r="B12" s="182" t="s">
        <v>578</v>
      </c>
      <c r="C12" s="183"/>
      <c r="D12" s="196">
        <v>21.3</v>
      </c>
      <c r="E12" s="196">
        <v>21.8</v>
      </c>
      <c r="F12" s="196">
        <v>21.7</v>
      </c>
      <c r="G12" s="186">
        <v>2.3876296587079127E-2</v>
      </c>
      <c r="H12" s="186">
        <v>-5.7083132668881431E-3</v>
      </c>
      <c r="V12" s="119" t="s">
        <v>571</v>
      </c>
      <c r="W12" s="119">
        <v>327</v>
      </c>
    </row>
    <row r="13" spans="1:23" x14ac:dyDescent="0.25">
      <c r="B13" s="182" t="s">
        <v>579</v>
      </c>
      <c r="C13" s="183"/>
      <c r="D13" s="196">
        <v>22.7</v>
      </c>
      <c r="E13" s="196">
        <v>23.3</v>
      </c>
      <c r="F13" s="196">
        <v>23.3</v>
      </c>
      <c r="G13" s="186">
        <v>2.749829492502287E-2</v>
      </c>
      <c r="H13" s="186">
        <v>-3.3437218633470822E-3</v>
      </c>
      <c r="V13" s="119" t="s">
        <v>573</v>
      </c>
      <c r="W13" s="119">
        <v>328</v>
      </c>
    </row>
    <row r="14" spans="1:23" x14ac:dyDescent="0.25">
      <c r="B14" s="182" t="s">
        <v>580</v>
      </c>
      <c r="C14" s="183"/>
      <c r="D14" s="196">
        <v>21.4</v>
      </c>
      <c r="E14" s="196">
        <v>21.5</v>
      </c>
      <c r="F14" s="196">
        <v>21.5</v>
      </c>
      <c r="G14" s="186">
        <v>4.5113452542320243E-3</v>
      </c>
      <c r="H14" s="186">
        <v>-2.0115025394483732E-3</v>
      </c>
    </row>
    <row r="15" spans="1:23" x14ac:dyDescent="0.25">
      <c r="B15" s="182" t="s">
        <v>581</v>
      </c>
      <c r="C15" s="183"/>
      <c r="D15" s="196">
        <v>16.899999999999999</v>
      </c>
      <c r="E15" s="196">
        <v>17.3</v>
      </c>
      <c r="F15" s="196">
        <v>17.3</v>
      </c>
      <c r="G15" s="186">
        <v>2.4766746845294563E-2</v>
      </c>
      <c r="H15" s="186">
        <v>1.0937120589336047E-3</v>
      </c>
    </row>
    <row r="16" spans="1:23" x14ac:dyDescent="0.25">
      <c r="B16" s="182" t="s">
        <v>582</v>
      </c>
      <c r="C16" s="40"/>
      <c r="D16" s="196">
        <v>15.1</v>
      </c>
      <c r="E16" s="196">
        <v>15.6</v>
      </c>
      <c r="F16" s="196">
        <v>15.7</v>
      </c>
      <c r="G16" s="186">
        <v>3.5711167517317621E-2</v>
      </c>
      <c r="H16" s="186">
        <v>2.3087229441696167E-3</v>
      </c>
    </row>
    <row r="17" spans="2:8" x14ac:dyDescent="0.25">
      <c r="B17" s="182" t="s">
        <v>583</v>
      </c>
      <c r="C17" s="197"/>
      <c r="D17" s="196">
        <v>19.7</v>
      </c>
      <c r="E17" s="196">
        <v>20</v>
      </c>
      <c r="F17" s="196">
        <v>19.899999999999999</v>
      </c>
      <c r="G17" s="186">
        <v>1.8017156287696512E-2</v>
      </c>
      <c r="H17" s="186">
        <v>-3.9383471936768055E-3</v>
      </c>
    </row>
    <row r="18" spans="2:8" x14ac:dyDescent="0.25">
      <c r="B18" s="182" t="s">
        <v>584</v>
      </c>
      <c r="C18" s="197">
        <v>2</v>
      </c>
      <c r="D18" s="196">
        <v>14.5</v>
      </c>
      <c r="E18" s="196">
        <v>14.1</v>
      </c>
      <c r="F18" s="196">
        <v>14</v>
      </c>
      <c r="G18" s="186">
        <v>-3.0852339609937274E-2</v>
      </c>
      <c r="H18" s="186">
        <v>-5.3584423580269602E-3</v>
      </c>
    </row>
    <row r="19" spans="2:8" x14ac:dyDescent="0.25">
      <c r="B19" s="182" t="s">
        <v>585</v>
      </c>
      <c r="C19" s="197"/>
      <c r="D19" s="196">
        <v>17.7</v>
      </c>
      <c r="E19" s="196">
        <v>18</v>
      </c>
      <c r="F19" s="196">
        <v>20.100000000000001</v>
      </c>
      <c r="G19" s="186">
        <v>1.5440735983392351E-2</v>
      </c>
      <c r="H19" s="186">
        <v>0.11469074416264435</v>
      </c>
    </row>
    <row r="20" spans="2:8" x14ac:dyDescent="0.25">
      <c r="B20" s="182" t="s">
        <v>586</v>
      </c>
      <c r="C20" s="40"/>
      <c r="D20" s="196">
        <v>15.8</v>
      </c>
      <c r="E20" s="196">
        <v>17.2</v>
      </c>
      <c r="F20" s="196">
        <v>17.100000000000001</v>
      </c>
      <c r="G20" s="186">
        <v>8.9102346982946612E-2</v>
      </c>
      <c r="H20" s="186">
        <v>-8.099027881968035E-3</v>
      </c>
    </row>
    <row r="21" spans="2:8" x14ac:dyDescent="0.25">
      <c r="B21" s="182" t="s">
        <v>587</v>
      </c>
      <c r="C21" s="40"/>
      <c r="D21" s="196">
        <v>19.600000000000001</v>
      </c>
      <c r="E21" s="196">
        <v>19.8</v>
      </c>
      <c r="F21" s="196">
        <v>19.8</v>
      </c>
      <c r="G21" s="186">
        <v>1.1441159094722098E-2</v>
      </c>
      <c r="H21" s="186">
        <v>-1.187193125467223E-3</v>
      </c>
    </row>
    <row r="22" spans="2:8" x14ac:dyDescent="0.25">
      <c r="B22" s="182" t="s">
        <v>588</v>
      </c>
      <c r="C22" s="40"/>
      <c r="D22" s="196">
        <v>20.8</v>
      </c>
      <c r="E22" s="196">
        <v>21.4</v>
      </c>
      <c r="F22" s="196">
        <v>21.4</v>
      </c>
      <c r="G22" s="186">
        <v>3.1490990616660053E-2</v>
      </c>
      <c r="H22" s="186">
        <v>-4.2109264817047354E-4</v>
      </c>
    </row>
    <row r="23" spans="2:8" x14ac:dyDescent="0.25">
      <c r="B23" s="182" t="s">
        <v>589</v>
      </c>
      <c r="C23" s="40"/>
      <c r="D23" s="196">
        <v>19.2</v>
      </c>
      <c r="E23" s="196">
        <v>22.3</v>
      </c>
      <c r="F23" s="196">
        <v>22.2</v>
      </c>
      <c r="G23" s="186">
        <v>0.15841685805045413</v>
      </c>
      <c r="H23" s="186">
        <v>-2.4222841060769218E-3</v>
      </c>
    </row>
    <row r="24" spans="2:8" x14ac:dyDescent="0.25">
      <c r="B24" s="182" t="s">
        <v>590</v>
      </c>
      <c r="C24" s="40"/>
      <c r="D24" s="196">
        <v>20.3</v>
      </c>
      <c r="E24" s="196">
        <v>20.7</v>
      </c>
      <c r="F24" s="196">
        <v>20.5</v>
      </c>
      <c r="G24" s="186">
        <v>1.9157895659545288E-2</v>
      </c>
      <c r="H24" s="186">
        <v>-5.3428682388443338E-3</v>
      </c>
    </row>
    <row r="25" spans="2:8" x14ac:dyDescent="0.25">
      <c r="B25" s="182" t="s">
        <v>591</v>
      </c>
      <c r="C25" s="40"/>
      <c r="D25" s="196">
        <v>23.2</v>
      </c>
      <c r="E25" s="196">
        <v>23.5</v>
      </c>
      <c r="F25" s="196">
        <v>23.4</v>
      </c>
      <c r="G25" s="186">
        <v>1.3392401829710243E-2</v>
      </c>
      <c r="H25" s="186">
        <v>-4.2636850384248914E-3</v>
      </c>
    </row>
    <row r="26" spans="2:8" x14ac:dyDescent="0.25">
      <c r="B26" s="182" t="s">
        <v>592</v>
      </c>
      <c r="C26" s="40"/>
      <c r="D26" s="196">
        <v>24.4</v>
      </c>
      <c r="E26" s="196">
        <v>24.3</v>
      </c>
      <c r="F26" s="196">
        <v>24.3</v>
      </c>
      <c r="G26" s="186">
        <v>-1.8407601802791218E-3</v>
      </c>
      <c r="H26" s="186">
        <v>7.1884087109364003E-4</v>
      </c>
    </row>
    <row r="27" spans="2:8" x14ac:dyDescent="0.25">
      <c r="B27" s="182" t="s">
        <v>593</v>
      </c>
      <c r="C27" s="40"/>
      <c r="D27" s="196">
        <v>16.2</v>
      </c>
      <c r="E27" s="196">
        <v>20.6</v>
      </c>
      <c r="F27" s="196">
        <v>20.3</v>
      </c>
      <c r="G27" s="186">
        <v>0.26596390328824682</v>
      </c>
      <c r="H27" s="186">
        <v>-1.1386198994492891E-2</v>
      </c>
    </row>
    <row r="28" spans="2:8" x14ac:dyDescent="0.25">
      <c r="B28" s="182" t="s">
        <v>594</v>
      </c>
      <c r="C28" s="40"/>
      <c r="D28" s="196">
        <v>16.5</v>
      </c>
      <c r="E28" s="196">
        <v>16.600000000000001</v>
      </c>
      <c r="F28" s="196">
        <v>16.600000000000001</v>
      </c>
      <c r="G28" s="186">
        <v>8.8695419087907457E-3</v>
      </c>
      <c r="H28" s="186">
        <v>-3.3444691823329986E-3</v>
      </c>
    </row>
    <row r="29" spans="2:8" x14ac:dyDescent="0.25">
      <c r="B29" s="182" t="s">
        <v>595</v>
      </c>
      <c r="C29" s="40"/>
      <c r="D29" s="196">
        <v>17.399999999999999</v>
      </c>
      <c r="E29" s="196">
        <v>18.399999999999999</v>
      </c>
      <c r="F29" s="196">
        <v>18.3</v>
      </c>
      <c r="G29" s="186">
        <v>5.5038663771175056E-2</v>
      </c>
      <c r="H29" s="186">
        <v>-3.2255618468488567E-3</v>
      </c>
    </row>
    <row r="30" spans="2:8" x14ac:dyDescent="0.25">
      <c r="B30" s="182" t="s">
        <v>596</v>
      </c>
      <c r="C30" s="40"/>
      <c r="D30" s="196">
        <v>10</v>
      </c>
      <c r="E30" s="196">
        <v>10.199999999999999</v>
      </c>
      <c r="F30" s="196">
        <v>10.1</v>
      </c>
      <c r="G30" s="186">
        <v>2.1552828997027484E-2</v>
      </c>
      <c r="H30" s="186">
        <v>-2.725757574512877E-3</v>
      </c>
    </row>
    <row r="31" spans="2:8" x14ac:dyDescent="0.25">
      <c r="B31" s="182" t="s">
        <v>597</v>
      </c>
      <c r="C31" s="40"/>
      <c r="D31" s="196">
        <v>6.7</v>
      </c>
      <c r="E31" s="196">
        <v>6.8</v>
      </c>
      <c r="F31" s="196">
        <v>6.7</v>
      </c>
      <c r="G31" s="186">
        <v>1.6831761801052059E-2</v>
      </c>
      <c r="H31" s="186">
        <v>-4.6276245873895228E-3</v>
      </c>
    </row>
    <row r="32" spans="2:8" x14ac:dyDescent="0.25">
      <c r="B32" s="182" t="s">
        <v>598</v>
      </c>
      <c r="C32" s="40"/>
      <c r="D32" s="196">
        <v>9.8000000000000007</v>
      </c>
      <c r="E32" s="196">
        <v>9.9</v>
      </c>
      <c r="F32" s="196">
        <v>9.9</v>
      </c>
      <c r="G32" s="186">
        <v>1.5827436193207367E-2</v>
      </c>
      <c r="H32" s="186">
        <v>-9.1265127472722751E-3</v>
      </c>
    </row>
    <row r="33" spans="1:11" x14ac:dyDescent="0.25">
      <c r="B33" s="182" t="s">
        <v>599</v>
      </c>
      <c r="C33" s="40"/>
      <c r="D33" s="196">
        <v>12.7</v>
      </c>
      <c r="E33" s="196">
        <v>13.1</v>
      </c>
      <c r="F33" s="196">
        <v>13.1</v>
      </c>
      <c r="G33" s="186">
        <v>3.8315480661344825E-2</v>
      </c>
      <c r="H33" s="186">
        <v>-1.9223358387951972E-3</v>
      </c>
    </row>
    <row r="34" spans="1:11" x14ac:dyDescent="0.25">
      <c r="B34" s="182" t="s">
        <v>600</v>
      </c>
      <c r="C34" s="40"/>
      <c r="D34" s="196">
        <v>14</v>
      </c>
      <c r="E34" s="196">
        <v>14.1</v>
      </c>
      <c r="F34" s="196">
        <v>14.1</v>
      </c>
      <c r="G34" s="186">
        <v>3.5306688334670877E-3</v>
      </c>
      <c r="H34" s="186">
        <v>-5.411018626372277E-4</v>
      </c>
    </row>
    <row r="35" spans="1:11" x14ac:dyDescent="0.25">
      <c r="B35" s="182" t="s">
        <v>601</v>
      </c>
      <c r="C35" s="40"/>
      <c r="D35" s="196">
        <v>13</v>
      </c>
      <c r="E35" s="196">
        <v>13.5</v>
      </c>
      <c r="F35" s="196">
        <v>13.4</v>
      </c>
      <c r="G35" s="186">
        <v>3.4332916943464298E-2</v>
      </c>
      <c r="H35" s="186">
        <v>-9.1987008972060913E-3</v>
      </c>
    </row>
    <row r="36" spans="1:11" x14ac:dyDescent="0.25">
      <c r="B36" s="182" t="s">
        <v>602</v>
      </c>
      <c r="C36" s="40"/>
      <c r="D36" s="196">
        <v>22.5</v>
      </c>
      <c r="E36" s="196">
        <v>23.2</v>
      </c>
      <c r="F36" s="196">
        <v>23.1</v>
      </c>
      <c r="G36" s="186">
        <v>3.1478758974877508E-2</v>
      </c>
      <c r="H36" s="186">
        <v>-5.6562678071473416E-3</v>
      </c>
    </row>
    <row r="37" spans="1:11" x14ac:dyDescent="0.25">
      <c r="B37" s="182" t="s">
        <v>603</v>
      </c>
      <c r="C37" s="40"/>
      <c r="D37" s="196">
        <v>21.9</v>
      </c>
      <c r="E37" s="196">
        <v>22.5</v>
      </c>
      <c r="F37" s="196">
        <v>22.4</v>
      </c>
      <c r="G37" s="186">
        <v>2.4993654450363501E-2</v>
      </c>
      <c r="H37" s="186">
        <v>-3.5746206187037277E-3</v>
      </c>
    </row>
    <row r="38" spans="1:11" x14ac:dyDescent="0.25">
      <c r="B38" s="182" t="s">
        <v>604</v>
      </c>
      <c r="C38" s="40"/>
      <c r="D38" s="196">
        <v>29.2</v>
      </c>
      <c r="E38" s="196">
        <v>29.9</v>
      </c>
      <c r="F38" s="196">
        <v>29.7</v>
      </c>
      <c r="G38" s="186">
        <v>2.6825390002482852E-2</v>
      </c>
      <c r="H38" s="186">
        <v>-6.8396211529638817E-3</v>
      </c>
    </row>
    <row r="39" spans="1:11" x14ac:dyDescent="0.25">
      <c r="B39" s="182" t="s">
        <v>605</v>
      </c>
      <c r="C39" s="40"/>
      <c r="D39" s="196">
        <v>17.8</v>
      </c>
      <c r="E39" s="196">
        <v>18.399999999999999</v>
      </c>
      <c r="F39" s="196">
        <v>18.100000000000001</v>
      </c>
      <c r="G39" s="186">
        <v>3.803415314950187E-2</v>
      </c>
      <c r="H39" s="186">
        <v>-2.0253411524489118E-2</v>
      </c>
    </row>
    <row r="40" spans="1:11" x14ac:dyDescent="0.25">
      <c r="B40" s="182" t="s">
        <v>606</v>
      </c>
      <c r="C40" s="40"/>
      <c r="D40" s="196">
        <v>24</v>
      </c>
      <c r="E40" s="196">
        <v>24.5</v>
      </c>
      <c r="F40" s="196">
        <v>24.2</v>
      </c>
      <c r="G40" s="186">
        <v>1.8491220233491257E-2</v>
      </c>
      <c r="H40" s="186">
        <v>-1.1135207382010681E-2</v>
      </c>
    </row>
    <row r="41" spans="1:11" x14ac:dyDescent="0.25">
      <c r="B41" s="182" t="s">
        <v>607</v>
      </c>
      <c r="C41" s="40"/>
      <c r="D41" s="196">
        <v>36.6</v>
      </c>
      <c r="E41" s="196">
        <v>37.6</v>
      </c>
      <c r="F41" s="196">
        <v>37.5</v>
      </c>
      <c r="G41" s="186">
        <v>2.6632861990608658E-2</v>
      </c>
      <c r="H41" s="186">
        <v>-3.0396711922603403E-3</v>
      </c>
    </row>
    <row r="42" spans="1:11" x14ac:dyDescent="0.25">
      <c r="B42" s="182" t="s">
        <v>608</v>
      </c>
      <c r="C42" s="40"/>
      <c r="D42" s="196">
        <v>37.6</v>
      </c>
      <c r="E42" s="196">
        <v>38.799999999999997</v>
      </c>
      <c r="F42" s="196">
        <v>38.5</v>
      </c>
      <c r="G42" s="186">
        <v>3.2497810883540312E-2</v>
      </c>
      <c r="H42" s="186">
        <v>-6.7859339311796552E-3</v>
      </c>
    </row>
    <row r="43" spans="1:11" x14ac:dyDescent="0.25">
      <c r="B43" s="182" t="s">
        <v>609</v>
      </c>
      <c r="C43" s="40"/>
      <c r="D43" s="196">
        <v>22.8</v>
      </c>
      <c r="E43" s="196">
        <v>22.8</v>
      </c>
      <c r="F43" s="196">
        <v>22.7</v>
      </c>
      <c r="G43" s="186">
        <v>4.7104335300796052E-4</v>
      </c>
      <c r="H43" s="186">
        <v>-4.6175648951694015E-3</v>
      </c>
    </row>
    <row r="44" spans="1:11" x14ac:dyDescent="0.25">
      <c r="B44" s="182" t="s">
        <v>610</v>
      </c>
      <c r="C44" s="40"/>
      <c r="D44" s="196">
        <v>38.799999999999997</v>
      </c>
      <c r="E44" s="196">
        <v>42.2</v>
      </c>
      <c r="F44" s="196" t="s">
        <v>47</v>
      </c>
      <c r="G44" s="186">
        <v>8.8845394982159487E-2</v>
      </c>
      <c r="H44" s="186" t="s">
        <v>47</v>
      </c>
    </row>
    <row r="45" spans="1:11" x14ac:dyDescent="0.25">
      <c r="B45" s="182" t="s">
        <v>611</v>
      </c>
      <c r="C45" s="40"/>
      <c r="D45" s="196">
        <v>27.6</v>
      </c>
      <c r="E45" s="196" t="s">
        <v>47</v>
      </c>
      <c r="F45" s="196" t="s">
        <v>47</v>
      </c>
      <c r="G45" s="186" t="s">
        <v>47</v>
      </c>
      <c r="H45" s="186" t="s">
        <v>47</v>
      </c>
    </row>
    <row r="46" spans="1:11" x14ac:dyDescent="0.25">
      <c r="A46" s="188"/>
      <c r="B46" s="189"/>
      <c r="C46" s="190"/>
      <c r="D46" s="191"/>
      <c r="E46" s="191"/>
      <c r="F46" s="189"/>
      <c r="G46" s="191"/>
      <c r="H46" s="191"/>
    </row>
    <row r="47" spans="1:11" s="1" customFormat="1" ht="13.5" customHeight="1" x14ac:dyDescent="0.2">
      <c r="A47" s="192">
        <v>1</v>
      </c>
      <c r="B47" s="198" t="s">
        <v>614</v>
      </c>
      <c r="C47" s="198"/>
      <c r="D47" s="198"/>
      <c r="E47" s="198"/>
      <c r="F47" s="198"/>
      <c r="G47" s="198"/>
      <c r="H47" s="198"/>
      <c r="K47" s="1">
        <v>350</v>
      </c>
    </row>
    <row r="48" spans="1:11" s="1" customFormat="1" ht="30" customHeight="1" x14ac:dyDescent="0.2">
      <c r="B48" s="160" t="s">
        <v>615</v>
      </c>
      <c r="C48" s="160"/>
      <c r="D48" s="160"/>
      <c r="E48" s="160"/>
      <c r="F48" s="160"/>
      <c r="G48" s="160"/>
      <c r="H48" s="160"/>
      <c r="K48" s="1">
        <v>351</v>
      </c>
    </row>
    <row r="49" spans="1:17" ht="38.25" customHeight="1" x14ac:dyDescent="0.25">
      <c r="A49" s="192">
        <v>2</v>
      </c>
      <c r="B49" s="160" t="s">
        <v>616</v>
      </c>
      <c r="C49" s="160"/>
      <c r="D49" s="160"/>
      <c r="E49" s="160"/>
      <c r="F49" s="160"/>
      <c r="G49" s="160"/>
      <c r="H49" s="160"/>
      <c r="K49" s="119">
        <v>352</v>
      </c>
    </row>
    <row r="50" spans="1:17" x14ac:dyDescent="0.25">
      <c r="B50" s="12" t="s">
        <v>47</v>
      </c>
      <c r="C50" s="12"/>
      <c r="D50" s="12"/>
      <c r="E50" s="12"/>
      <c r="F50" s="12"/>
      <c r="G50" s="12"/>
      <c r="H50" s="12"/>
    </row>
    <row r="52" spans="1:17" s="1" customFormat="1" ht="14.85" customHeight="1" x14ac:dyDescent="0.25">
      <c r="A52" s="161" t="s">
        <v>569</v>
      </c>
      <c r="B52" s="161"/>
      <c r="C52" s="161"/>
      <c r="D52" s="161"/>
      <c r="E52" s="161"/>
      <c r="F52" s="161"/>
      <c r="G52" s="161"/>
      <c r="H52" s="161"/>
      <c r="K52" s="119">
        <v>346</v>
      </c>
      <c r="L52" s="1">
        <v>324</v>
      </c>
      <c r="M52" s="1">
        <v>326</v>
      </c>
    </row>
    <row r="53" spans="1:17" s="1" customFormat="1" x14ac:dyDescent="0.25">
      <c r="B53" s="199"/>
      <c r="C53" s="199"/>
      <c r="D53" s="200"/>
      <c r="E53" s="200"/>
      <c r="F53" s="200"/>
      <c r="G53" s="200"/>
      <c r="H53" s="200"/>
      <c r="K53" s="119"/>
    </row>
    <row r="54" spans="1:17" ht="17.850000000000001" customHeight="1" x14ac:dyDescent="0.35">
      <c r="A54" s="81" t="s">
        <v>560</v>
      </c>
      <c r="B54" s="81"/>
      <c r="C54" s="81"/>
      <c r="D54" s="81" t="s">
        <v>561</v>
      </c>
      <c r="E54" s="81"/>
      <c r="F54" s="81"/>
      <c r="G54" s="81" t="s">
        <v>562</v>
      </c>
      <c r="H54" s="81"/>
      <c r="K54" s="119">
        <v>347</v>
      </c>
      <c r="L54" s="119">
        <v>338</v>
      </c>
      <c r="M54" s="119">
        <v>339</v>
      </c>
    </row>
    <row r="55" spans="1:17" ht="17.25" customHeight="1" x14ac:dyDescent="0.25">
      <c r="A55" s="87"/>
      <c r="B55" s="87"/>
      <c r="C55" s="87"/>
      <c r="D55" s="181" t="s">
        <v>564</v>
      </c>
      <c r="E55" s="181" t="s">
        <v>565</v>
      </c>
      <c r="F55" s="181" t="s">
        <v>566</v>
      </c>
      <c r="G55" s="181" t="s">
        <v>567</v>
      </c>
      <c r="H55" s="181" t="s">
        <v>568</v>
      </c>
      <c r="K55" s="119">
        <v>340</v>
      </c>
      <c r="L55" s="119">
        <v>341</v>
      </c>
      <c r="M55" s="119">
        <v>342</v>
      </c>
      <c r="N55" s="119">
        <v>343</v>
      </c>
      <c r="O55" s="119">
        <v>344</v>
      </c>
      <c r="P55" s="119">
        <v>345</v>
      </c>
      <c r="Q55" s="119">
        <v>348</v>
      </c>
    </row>
    <row r="56" spans="1:17" x14ac:dyDescent="0.25">
      <c r="B56" s="182" t="s">
        <v>570</v>
      </c>
      <c r="C56" s="183"/>
      <c r="D56" s="196">
        <v>8.6</v>
      </c>
      <c r="E56" s="196">
        <v>9.6</v>
      </c>
      <c r="F56" s="196">
        <v>9.6</v>
      </c>
      <c r="G56" s="186">
        <v>0.11276372710797533</v>
      </c>
      <c r="H56" s="186">
        <v>-2.7961998670253951E-3</v>
      </c>
    </row>
    <row r="57" spans="1:17" x14ac:dyDescent="0.25">
      <c r="B57" s="182" t="s">
        <v>572</v>
      </c>
      <c r="C57" s="183"/>
      <c r="D57" s="196">
        <v>10.199999999999999</v>
      </c>
      <c r="E57" s="196">
        <v>10.9</v>
      </c>
      <c r="F57" s="196">
        <v>10.8</v>
      </c>
      <c r="G57" s="186">
        <v>6.5075035743277221E-2</v>
      </c>
      <c r="H57" s="186">
        <v>-3.6606352652674978E-3</v>
      </c>
    </row>
    <row r="58" spans="1:17" x14ac:dyDescent="0.25">
      <c r="B58" s="182" t="s">
        <v>574</v>
      </c>
      <c r="C58" s="183"/>
      <c r="D58" s="196">
        <v>13.3</v>
      </c>
      <c r="E58" s="196">
        <v>13.8</v>
      </c>
      <c r="F58" s="196">
        <v>13.9</v>
      </c>
      <c r="G58" s="186">
        <v>3.2747884643323122E-2</v>
      </c>
      <c r="H58" s="186">
        <v>5.8625333237611876E-3</v>
      </c>
    </row>
    <row r="59" spans="1:17" x14ac:dyDescent="0.25">
      <c r="B59" s="182" t="s">
        <v>575</v>
      </c>
      <c r="C59" s="183"/>
      <c r="D59" s="196">
        <v>13.4</v>
      </c>
      <c r="E59" s="196">
        <v>14.3</v>
      </c>
      <c r="F59" s="196">
        <v>14.2</v>
      </c>
      <c r="G59" s="186">
        <v>6.0554464188608659E-2</v>
      </c>
      <c r="H59" s="186">
        <v>-4.537473309242035E-3</v>
      </c>
    </row>
    <row r="60" spans="1:17" x14ac:dyDescent="0.25">
      <c r="B60" s="182" t="s">
        <v>576</v>
      </c>
      <c r="C60" s="183"/>
      <c r="D60" s="196">
        <v>15.8</v>
      </c>
      <c r="E60" s="196">
        <v>16.399999999999999</v>
      </c>
      <c r="F60" s="196">
        <v>16.100000000000001</v>
      </c>
      <c r="G60" s="186">
        <v>3.8773820378005475E-2</v>
      </c>
      <c r="H60" s="186">
        <v>-1.3714755497911235E-2</v>
      </c>
    </row>
    <row r="61" spans="1:17" x14ac:dyDescent="0.25">
      <c r="B61" s="182" t="s">
        <v>577</v>
      </c>
      <c r="C61" s="183"/>
      <c r="D61" s="196">
        <v>14.1</v>
      </c>
      <c r="E61" s="196">
        <v>14.3</v>
      </c>
      <c r="F61" s="196">
        <v>14.3</v>
      </c>
      <c r="G61" s="186">
        <v>1.9963837466369982E-2</v>
      </c>
      <c r="H61" s="186">
        <v>-2.6692070726662687E-3</v>
      </c>
    </row>
    <row r="62" spans="1:17" x14ac:dyDescent="0.25">
      <c r="B62" s="182" t="s">
        <v>578</v>
      </c>
      <c r="C62" s="183"/>
      <c r="D62" s="196">
        <v>14.9</v>
      </c>
      <c r="E62" s="196">
        <v>15.2</v>
      </c>
      <c r="F62" s="196">
        <v>15.1</v>
      </c>
      <c r="G62" s="186">
        <v>2.1710308018044966E-2</v>
      </c>
      <c r="H62" s="186">
        <v>-8.8097432506520912E-3</v>
      </c>
    </row>
    <row r="63" spans="1:17" x14ac:dyDescent="0.25">
      <c r="B63" s="182" t="s">
        <v>579</v>
      </c>
      <c r="C63" s="183"/>
      <c r="D63" s="196">
        <v>17.399999999999999</v>
      </c>
      <c r="E63" s="196">
        <v>17.899999999999999</v>
      </c>
      <c r="F63" s="196">
        <v>17.8</v>
      </c>
      <c r="G63" s="186">
        <v>2.7001600669714687E-2</v>
      </c>
      <c r="H63" s="186">
        <v>-5.4790582919311825E-3</v>
      </c>
    </row>
    <row r="64" spans="1:17" x14ac:dyDescent="0.25">
      <c r="B64" s="182" t="s">
        <v>580</v>
      </c>
      <c r="C64" s="183"/>
      <c r="D64" s="196">
        <v>14.1</v>
      </c>
      <c r="E64" s="196">
        <v>14.2</v>
      </c>
      <c r="F64" s="196">
        <v>14.1</v>
      </c>
      <c r="G64" s="186">
        <v>1.9454343040432587E-3</v>
      </c>
      <c r="H64" s="186">
        <v>-4.0028362965133235E-3</v>
      </c>
    </row>
    <row r="65" spans="2:8" x14ac:dyDescent="0.25">
      <c r="B65" s="182" t="s">
        <v>581</v>
      </c>
      <c r="C65" s="183"/>
      <c r="D65" s="196">
        <v>10.5</v>
      </c>
      <c r="E65" s="196">
        <v>10.9</v>
      </c>
      <c r="F65" s="196">
        <v>10.8</v>
      </c>
      <c r="G65" s="186">
        <v>3.1670606456521089E-2</v>
      </c>
      <c r="H65" s="186">
        <v>-8.9584203060734113E-3</v>
      </c>
    </row>
    <row r="66" spans="2:8" x14ac:dyDescent="0.25">
      <c r="B66" s="182" t="s">
        <v>582</v>
      </c>
      <c r="C66" s="40"/>
      <c r="D66" s="196">
        <v>10.3</v>
      </c>
      <c r="E66" s="196">
        <v>10.3</v>
      </c>
      <c r="F66" s="196">
        <v>10.3</v>
      </c>
      <c r="G66" s="186">
        <v>-1.9390829915736374E-3</v>
      </c>
      <c r="H66" s="186">
        <v>-4.095336027120644E-3</v>
      </c>
    </row>
    <row r="67" spans="2:8" x14ac:dyDescent="0.25">
      <c r="B67" s="182" t="s">
        <v>583</v>
      </c>
      <c r="C67" s="40"/>
      <c r="D67" s="196">
        <v>12</v>
      </c>
      <c r="E67" s="196">
        <v>12.1</v>
      </c>
      <c r="F67" s="196">
        <v>12</v>
      </c>
      <c r="G67" s="186">
        <v>1.087817685297976E-2</v>
      </c>
      <c r="H67" s="186">
        <v>-6.6878204877897085E-3</v>
      </c>
    </row>
    <row r="68" spans="2:8" x14ac:dyDescent="0.25">
      <c r="B68" s="182" t="s">
        <v>584</v>
      </c>
      <c r="C68" s="40"/>
      <c r="D68" s="196">
        <v>11.1</v>
      </c>
      <c r="E68" s="196">
        <v>11.2</v>
      </c>
      <c r="F68" s="196">
        <v>11.1</v>
      </c>
      <c r="G68" s="186">
        <v>8.0404713828958752E-3</v>
      </c>
      <c r="H68" s="186">
        <v>-7.2162125797758936E-3</v>
      </c>
    </row>
    <row r="69" spans="2:8" x14ac:dyDescent="0.25">
      <c r="B69" s="182" t="s">
        <v>585</v>
      </c>
      <c r="C69" s="197"/>
      <c r="D69" s="196">
        <v>12.6</v>
      </c>
      <c r="E69" s="196">
        <v>12.8</v>
      </c>
      <c r="F69" s="196">
        <v>12.7</v>
      </c>
      <c r="G69" s="186">
        <v>1.3883540170618991E-2</v>
      </c>
      <c r="H69" s="186">
        <v>-7.3489063527394372E-3</v>
      </c>
    </row>
    <row r="70" spans="2:8" x14ac:dyDescent="0.25">
      <c r="B70" s="182" t="s">
        <v>586</v>
      </c>
      <c r="C70" s="40"/>
      <c r="D70" s="196">
        <v>13.5</v>
      </c>
      <c r="E70" s="196">
        <v>13.8</v>
      </c>
      <c r="F70" s="196">
        <v>13.6</v>
      </c>
      <c r="G70" s="186">
        <v>2.2052188753206137E-2</v>
      </c>
      <c r="H70" s="186">
        <v>-1.0755266748139536E-2</v>
      </c>
    </row>
    <row r="71" spans="2:8" x14ac:dyDescent="0.25">
      <c r="B71" s="182" t="s">
        <v>587</v>
      </c>
      <c r="C71" s="40"/>
      <c r="D71" s="196">
        <v>14.8</v>
      </c>
      <c r="E71" s="196">
        <v>14.9</v>
      </c>
      <c r="F71" s="196">
        <v>14.8</v>
      </c>
      <c r="G71" s="186">
        <v>6.8071597769518988E-3</v>
      </c>
      <c r="H71" s="186">
        <v>-5.7632071995544765E-3</v>
      </c>
    </row>
    <row r="72" spans="2:8" x14ac:dyDescent="0.25">
      <c r="B72" s="182" t="s">
        <v>588</v>
      </c>
      <c r="C72" s="40"/>
      <c r="D72" s="196">
        <v>17.5</v>
      </c>
      <c r="E72" s="196">
        <v>17.7</v>
      </c>
      <c r="F72" s="196">
        <v>17.7</v>
      </c>
      <c r="G72" s="186">
        <v>1.2564381831008831E-2</v>
      </c>
      <c r="H72" s="186">
        <v>-5.3815819115876629E-4</v>
      </c>
    </row>
    <row r="73" spans="2:8" x14ac:dyDescent="0.25">
      <c r="B73" s="182" t="s">
        <v>589</v>
      </c>
      <c r="C73" s="40"/>
      <c r="D73" s="196">
        <v>14</v>
      </c>
      <c r="E73" s="196">
        <v>14</v>
      </c>
      <c r="F73" s="196">
        <v>13.9</v>
      </c>
      <c r="G73" s="186">
        <v>-4.4023173434707408E-3</v>
      </c>
      <c r="H73" s="186">
        <v>-4.275686692955416E-3</v>
      </c>
    </row>
    <row r="74" spans="2:8" x14ac:dyDescent="0.25">
      <c r="B74" s="182" t="s">
        <v>590</v>
      </c>
      <c r="C74" s="40"/>
      <c r="D74" s="196">
        <v>16.100000000000001</v>
      </c>
      <c r="E74" s="196">
        <v>16.3</v>
      </c>
      <c r="F74" s="196">
        <v>16.2</v>
      </c>
      <c r="G74" s="186">
        <v>1.2187646912059424E-2</v>
      </c>
      <c r="H74" s="186">
        <v>-7.2020798063331393E-3</v>
      </c>
    </row>
    <row r="75" spans="2:8" x14ac:dyDescent="0.25">
      <c r="B75" s="182" t="s">
        <v>591</v>
      </c>
      <c r="C75" s="40"/>
      <c r="D75" s="196">
        <v>17</v>
      </c>
      <c r="E75" s="196">
        <v>17.100000000000001</v>
      </c>
      <c r="F75" s="196">
        <v>17</v>
      </c>
      <c r="G75" s="186">
        <v>7.5092857430951732E-3</v>
      </c>
      <c r="H75" s="186">
        <v>-6.207100733512938E-3</v>
      </c>
    </row>
    <row r="76" spans="2:8" x14ac:dyDescent="0.25">
      <c r="B76" s="182" t="s">
        <v>592</v>
      </c>
      <c r="C76" s="40"/>
      <c r="D76" s="196">
        <v>15.1</v>
      </c>
      <c r="E76" s="196">
        <v>15.1</v>
      </c>
      <c r="F76" s="196">
        <v>15.1</v>
      </c>
      <c r="G76" s="186">
        <v>-2.9694954708423538E-3</v>
      </c>
      <c r="H76" s="186">
        <v>-8.8416596603335673E-4</v>
      </c>
    </row>
    <row r="77" spans="2:8" x14ac:dyDescent="0.25">
      <c r="B77" s="182" t="s">
        <v>593</v>
      </c>
      <c r="C77" s="40"/>
      <c r="D77" s="196">
        <v>12.8</v>
      </c>
      <c r="E77" s="196">
        <v>13</v>
      </c>
      <c r="F77" s="196">
        <v>12.8</v>
      </c>
      <c r="G77" s="186">
        <v>1.5388648286498885E-2</v>
      </c>
      <c r="H77" s="186">
        <v>-1.892368545085088E-2</v>
      </c>
    </row>
    <row r="78" spans="2:8" x14ac:dyDescent="0.25">
      <c r="B78" s="182" t="s">
        <v>594</v>
      </c>
      <c r="C78" s="40"/>
      <c r="D78" s="196">
        <v>12.6</v>
      </c>
      <c r="E78" s="196">
        <v>12.7</v>
      </c>
      <c r="F78" s="196">
        <v>12.6</v>
      </c>
      <c r="G78" s="186">
        <v>4.3736251857147135E-3</v>
      </c>
      <c r="H78" s="186">
        <v>-4.4068037585914821E-3</v>
      </c>
    </row>
    <row r="79" spans="2:8" x14ac:dyDescent="0.25">
      <c r="B79" s="182" t="s">
        <v>595</v>
      </c>
      <c r="C79" s="40"/>
      <c r="D79" s="196">
        <v>12.9</v>
      </c>
      <c r="E79" s="196">
        <v>13</v>
      </c>
      <c r="F79" s="196">
        <v>12.9</v>
      </c>
      <c r="G79" s="186">
        <v>6.0480657926513803E-3</v>
      </c>
      <c r="H79" s="186">
        <v>-4.5367081914796659E-3</v>
      </c>
    </row>
    <row r="80" spans="2:8" x14ac:dyDescent="0.25">
      <c r="B80" s="182" t="s">
        <v>596</v>
      </c>
      <c r="C80" s="40"/>
      <c r="D80" s="196">
        <v>4.9000000000000004</v>
      </c>
      <c r="E80" s="196">
        <v>5</v>
      </c>
      <c r="F80" s="196">
        <v>4.9000000000000004</v>
      </c>
      <c r="G80" s="186">
        <v>1.1169327857300626E-2</v>
      </c>
      <c r="H80" s="186">
        <v>-5.4315772659981887E-3</v>
      </c>
    </row>
    <row r="81" spans="1:8" x14ac:dyDescent="0.25">
      <c r="B81" s="182" t="s">
        <v>597</v>
      </c>
      <c r="C81" s="40"/>
      <c r="D81" s="196">
        <v>5.4</v>
      </c>
      <c r="E81" s="196">
        <v>5.5</v>
      </c>
      <c r="F81" s="196">
        <v>5.5</v>
      </c>
      <c r="G81" s="186">
        <v>1.1902099405941335E-2</v>
      </c>
      <c r="H81" s="186">
        <v>-5.6991922593599975E-3</v>
      </c>
    </row>
    <row r="82" spans="1:8" x14ac:dyDescent="0.25">
      <c r="B82" s="182" t="s">
        <v>598</v>
      </c>
      <c r="C82" s="40"/>
      <c r="D82" s="196">
        <v>7.7</v>
      </c>
      <c r="E82" s="196">
        <v>7.8</v>
      </c>
      <c r="F82" s="196">
        <v>7.8</v>
      </c>
      <c r="G82" s="186">
        <v>1.4331664059611837E-2</v>
      </c>
      <c r="H82" s="186">
        <v>1.3321421999430427E-3</v>
      </c>
    </row>
    <row r="83" spans="1:8" x14ac:dyDescent="0.25">
      <c r="B83" s="182" t="s">
        <v>599</v>
      </c>
      <c r="C83" s="40"/>
      <c r="D83" s="196">
        <v>9.4</v>
      </c>
      <c r="E83" s="196">
        <v>9.6999999999999993</v>
      </c>
      <c r="F83" s="196">
        <v>9.6</v>
      </c>
      <c r="G83" s="186">
        <v>2.9638905124496073E-2</v>
      </c>
      <c r="H83" s="186">
        <v>-5.4863575853486557E-3</v>
      </c>
    </row>
    <row r="84" spans="1:8" x14ac:dyDescent="0.25">
      <c r="B84" s="182" t="s">
        <v>600</v>
      </c>
      <c r="C84" s="40"/>
      <c r="D84" s="196">
        <v>9.8000000000000007</v>
      </c>
      <c r="E84" s="196">
        <v>9.8000000000000007</v>
      </c>
      <c r="F84" s="196">
        <v>9.8000000000000007</v>
      </c>
      <c r="G84" s="186">
        <v>1.640066218169256E-3</v>
      </c>
      <c r="H84" s="186">
        <v>-1.9788403867906368E-3</v>
      </c>
    </row>
    <row r="85" spans="1:8" x14ac:dyDescent="0.25">
      <c r="B85" s="182" t="s">
        <v>601</v>
      </c>
      <c r="C85" s="40"/>
      <c r="D85" s="196">
        <v>10.9</v>
      </c>
      <c r="E85" s="196">
        <v>11</v>
      </c>
      <c r="F85" s="196">
        <v>10.8</v>
      </c>
      <c r="G85" s="186">
        <v>1.1496890325465747E-2</v>
      </c>
      <c r="H85" s="186">
        <v>-1.1891998978362905E-2</v>
      </c>
    </row>
    <row r="86" spans="1:8" x14ac:dyDescent="0.25">
      <c r="B86" s="182" t="s">
        <v>602</v>
      </c>
      <c r="C86" s="40"/>
      <c r="D86" s="196">
        <v>16.899999999999999</v>
      </c>
      <c r="E86" s="196">
        <v>17.5</v>
      </c>
      <c r="F86" s="196">
        <v>17.3</v>
      </c>
      <c r="G86" s="186">
        <v>3.451272618396084E-2</v>
      </c>
      <c r="H86" s="186">
        <v>-8.8860719540500011E-3</v>
      </c>
    </row>
    <row r="87" spans="1:8" x14ac:dyDescent="0.25">
      <c r="B87" s="182" t="s">
        <v>603</v>
      </c>
      <c r="C87" s="40"/>
      <c r="D87" s="196">
        <v>17.600000000000001</v>
      </c>
      <c r="E87" s="196">
        <v>17.899999999999999</v>
      </c>
      <c r="F87" s="196">
        <v>17.8</v>
      </c>
      <c r="G87" s="186">
        <v>1.418297096853216E-2</v>
      </c>
      <c r="H87" s="186">
        <v>-5.9845998197887162E-3</v>
      </c>
    </row>
    <row r="88" spans="1:8" x14ac:dyDescent="0.25">
      <c r="B88" s="182" t="s">
        <v>604</v>
      </c>
      <c r="C88" s="40"/>
      <c r="D88" s="196">
        <v>21.6</v>
      </c>
      <c r="E88" s="196">
        <v>21.8</v>
      </c>
      <c r="F88" s="196">
        <v>21.5</v>
      </c>
      <c r="G88" s="186">
        <v>1.0609124097978651E-2</v>
      </c>
      <c r="H88" s="186">
        <v>-1.2269685934079178E-2</v>
      </c>
    </row>
    <row r="89" spans="1:8" x14ac:dyDescent="0.25">
      <c r="B89" s="182" t="s">
        <v>605</v>
      </c>
      <c r="C89" s="40"/>
      <c r="D89" s="196">
        <v>14.7</v>
      </c>
      <c r="E89" s="196">
        <v>15.2</v>
      </c>
      <c r="F89" s="196">
        <v>14.8</v>
      </c>
      <c r="G89" s="186">
        <v>3.8179728669112345E-2</v>
      </c>
      <c r="H89" s="186">
        <v>-2.5201151298803959E-2</v>
      </c>
    </row>
    <row r="90" spans="1:8" x14ac:dyDescent="0.25">
      <c r="B90" s="182" t="s">
        <v>606</v>
      </c>
      <c r="C90" s="40"/>
      <c r="D90" s="196">
        <v>17.5</v>
      </c>
      <c r="E90" s="196">
        <v>17.8</v>
      </c>
      <c r="F90" s="196">
        <v>17.600000000000001</v>
      </c>
      <c r="G90" s="186">
        <v>1.7103228478676069E-2</v>
      </c>
      <c r="H90" s="186">
        <v>-6.3568571695812315E-3</v>
      </c>
    </row>
    <row r="91" spans="1:8" x14ac:dyDescent="0.25">
      <c r="B91" s="182" t="s">
        <v>607</v>
      </c>
      <c r="C91" s="40"/>
      <c r="D91" s="196">
        <v>26.6</v>
      </c>
      <c r="E91" s="196">
        <v>27.2</v>
      </c>
      <c r="F91" s="196">
        <v>27.1</v>
      </c>
      <c r="G91" s="186">
        <v>2.3350737375165131E-2</v>
      </c>
      <c r="H91" s="186">
        <v>-4.7432496927375389E-3</v>
      </c>
    </row>
    <row r="92" spans="1:8" x14ac:dyDescent="0.25">
      <c r="B92" s="182" t="s">
        <v>608</v>
      </c>
      <c r="C92" s="40"/>
      <c r="D92" s="196">
        <v>18.600000000000001</v>
      </c>
      <c r="E92" s="196">
        <v>18.899999999999999</v>
      </c>
      <c r="F92" s="196">
        <v>18.600000000000001</v>
      </c>
      <c r="G92" s="186">
        <v>1.5789002173026478E-2</v>
      </c>
      <c r="H92" s="186">
        <v>-1.4340436112870614E-2</v>
      </c>
    </row>
    <row r="93" spans="1:8" x14ac:dyDescent="0.25">
      <c r="B93" s="182" t="s">
        <v>609</v>
      </c>
      <c r="C93" s="40"/>
      <c r="D93" s="196">
        <v>18</v>
      </c>
      <c r="E93" s="196">
        <v>17.899999999999999</v>
      </c>
      <c r="F93" s="196">
        <v>17.8</v>
      </c>
      <c r="G93" s="186">
        <v>-6.2815882131973533E-3</v>
      </c>
      <c r="H93" s="186">
        <v>-6.2773695683044917E-3</v>
      </c>
    </row>
    <row r="94" spans="1:8" x14ac:dyDescent="0.25">
      <c r="B94" s="182" t="s">
        <v>610</v>
      </c>
      <c r="C94" s="40"/>
      <c r="D94" s="196">
        <v>33</v>
      </c>
      <c r="E94" s="196">
        <v>33.799999999999997</v>
      </c>
      <c r="F94" s="196" t="s">
        <v>47</v>
      </c>
      <c r="G94" s="186">
        <v>2.5408192395770746E-2</v>
      </c>
      <c r="H94" s="186" t="s">
        <v>47</v>
      </c>
    </row>
    <row r="95" spans="1:8" x14ac:dyDescent="0.25">
      <c r="B95" s="182" t="s">
        <v>611</v>
      </c>
      <c r="C95" s="40"/>
      <c r="D95" s="196">
        <v>19</v>
      </c>
      <c r="E95" s="196" t="s">
        <v>47</v>
      </c>
      <c r="F95" s="196" t="s">
        <v>47</v>
      </c>
      <c r="G95" s="186" t="s">
        <v>47</v>
      </c>
      <c r="H95" s="186" t="s">
        <v>47</v>
      </c>
    </row>
    <row r="96" spans="1:8" x14ac:dyDescent="0.25">
      <c r="A96" s="188"/>
      <c r="B96" s="189"/>
      <c r="C96" s="190"/>
      <c r="D96" s="191"/>
      <c r="E96" s="191"/>
      <c r="F96" s="189"/>
      <c r="G96" s="191"/>
      <c r="H96" s="191"/>
    </row>
    <row r="97" spans="1:17" s="1" customFormat="1" ht="14.25" customHeight="1" x14ac:dyDescent="0.25">
      <c r="A97" s="192">
        <v>1</v>
      </c>
      <c r="B97" s="1" t="s">
        <v>614</v>
      </c>
      <c r="K97" s="119">
        <v>350</v>
      </c>
    </row>
    <row r="100" spans="1:17" s="1" customFormat="1" ht="13.5" customHeight="1" x14ac:dyDescent="0.2">
      <c r="A100" s="161" t="s">
        <v>617</v>
      </c>
      <c r="B100" s="161"/>
      <c r="C100" s="161"/>
      <c r="D100" s="161"/>
      <c r="E100" s="161"/>
      <c r="F100" s="161"/>
      <c r="G100" s="161"/>
      <c r="H100" s="161"/>
      <c r="K100" s="1">
        <v>346</v>
      </c>
      <c r="L100" s="1">
        <v>324</v>
      </c>
      <c r="M100" s="1">
        <v>329</v>
      </c>
    </row>
    <row r="101" spans="1:17" s="1" customFormat="1" ht="12.75" x14ac:dyDescent="0.2">
      <c r="B101" s="199"/>
      <c r="C101" s="199"/>
      <c r="D101" s="200"/>
      <c r="E101" s="200"/>
      <c r="F101" s="200"/>
      <c r="G101" s="200"/>
      <c r="H101" s="200"/>
    </row>
    <row r="102" spans="1:17" ht="17.850000000000001" customHeight="1" x14ac:dyDescent="0.35">
      <c r="A102" s="81" t="s">
        <v>560</v>
      </c>
      <c r="B102" s="81"/>
      <c r="C102" s="81"/>
      <c r="D102" s="81" t="s">
        <v>561</v>
      </c>
      <c r="E102" s="81"/>
      <c r="F102" s="81"/>
      <c r="G102" s="81" t="s">
        <v>562</v>
      </c>
      <c r="H102" s="81"/>
      <c r="K102" s="119">
        <v>347</v>
      </c>
      <c r="L102" s="119">
        <v>338</v>
      </c>
      <c r="M102" s="119">
        <v>339</v>
      </c>
    </row>
    <row r="103" spans="1:17" ht="17.25" customHeight="1" x14ac:dyDescent="0.25">
      <c r="A103" s="87"/>
      <c r="B103" s="87"/>
      <c r="C103" s="87"/>
      <c r="D103" s="181" t="s">
        <v>564</v>
      </c>
      <c r="E103" s="181" t="s">
        <v>565</v>
      </c>
      <c r="F103" s="181" t="s">
        <v>566</v>
      </c>
      <c r="G103" s="181" t="s">
        <v>567</v>
      </c>
      <c r="H103" s="181" t="s">
        <v>568</v>
      </c>
      <c r="K103" s="119">
        <v>340</v>
      </c>
      <c r="L103" s="119">
        <v>341</v>
      </c>
      <c r="M103" s="119">
        <v>342</v>
      </c>
      <c r="N103" s="119">
        <v>343</v>
      </c>
      <c r="O103" s="119">
        <v>344</v>
      </c>
      <c r="P103" s="119">
        <v>345</v>
      </c>
      <c r="Q103" s="119">
        <v>348</v>
      </c>
    </row>
    <row r="104" spans="1:17" x14ac:dyDescent="0.25">
      <c r="B104" s="182" t="s">
        <v>570</v>
      </c>
      <c r="C104" s="183"/>
      <c r="D104" s="196">
        <v>4.2</v>
      </c>
      <c r="E104" s="196">
        <v>4.5999999999999996</v>
      </c>
      <c r="F104" s="196">
        <v>4.5999999999999996</v>
      </c>
      <c r="G104" s="186">
        <v>9.7638148667304803E-2</v>
      </c>
      <c r="H104" s="186">
        <v>-3.1202331551258844E-3</v>
      </c>
    </row>
    <row r="105" spans="1:17" x14ac:dyDescent="0.25">
      <c r="B105" s="182" t="s">
        <v>572</v>
      </c>
      <c r="C105" s="183"/>
      <c r="D105" s="196">
        <v>4.5999999999999996</v>
      </c>
      <c r="E105" s="196">
        <v>4.9000000000000004</v>
      </c>
      <c r="F105" s="196">
        <v>4.9000000000000004</v>
      </c>
      <c r="G105" s="186">
        <v>6.3332291604192514E-2</v>
      </c>
      <c r="H105" s="186">
        <v>-6.0353357263930318E-3</v>
      </c>
    </row>
    <row r="106" spans="1:17" x14ac:dyDescent="0.25">
      <c r="B106" s="182" t="s">
        <v>574</v>
      </c>
      <c r="C106" s="183"/>
      <c r="D106" s="196">
        <v>5.2</v>
      </c>
      <c r="E106" s="196">
        <v>5.4</v>
      </c>
      <c r="F106" s="196">
        <v>5.4</v>
      </c>
      <c r="G106" s="186">
        <v>3.5795564120738144E-2</v>
      </c>
      <c r="H106" s="186">
        <v>2.70223328757635E-3</v>
      </c>
    </row>
    <row r="107" spans="1:17" x14ac:dyDescent="0.25">
      <c r="B107" s="182" t="s">
        <v>575</v>
      </c>
      <c r="C107" s="183"/>
      <c r="D107" s="196">
        <v>5.5</v>
      </c>
      <c r="E107" s="196">
        <v>5.9</v>
      </c>
      <c r="F107" s="196">
        <v>5.8</v>
      </c>
      <c r="G107" s="186">
        <v>5.675300132732719E-2</v>
      </c>
      <c r="H107" s="186">
        <v>-1.3378491872215403E-2</v>
      </c>
    </row>
    <row r="108" spans="1:17" x14ac:dyDescent="0.25">
      <c r="B108" s="182" t="s">
        <v>576</v>
      </c>
      <c r="C108" s="183"/>
      <c r="D108" s="196">
        <v>6</v>
      </c>
      <c r="E108" s="196">
        <v>6.2</v>
      </c>
      <c r="F108" s="196">
        <v>6</v>
      </c>
      <c r="G108" s="186">
        <v>3.8734053230683685E-2</v>
      </c>
      <c r="H108" s="186">
        <v>-3.1466459104354971E-2</v>
      </c>
    </row>
    <row r="109" spans="1:17" x14ac:dyDescent="0.25">
      <c r="B109" s="182" t="s">
        <v>577</v>
      </c>
      <c r="C109" s="183"/>
      <c r="D109" s="196">
        <v>5.0999999999999996</v>
      </c>
      <c r="E109" s="196">
        <v>5.2</v>
      </c>
      <c r="F109" s="196">
        <v>5.0999999999999996</v>
      </c>
      <c r="G109" s="186">
        <v>8.488682367444822E-3</v>
      </c>
      <c r="H109" s="186">
        <v>-1.0747625508644276E-2</v>
      </c>
    </row>
    <row r="110" spans="1:17" x14ac:dyDescent="0.25">
      <c r="B110" s="182" t="s">
        <v>578</v>
      </c>
      <c r="C110" s="183"/>
      <c r="D110" s="196">
        <v>5.7</v>
      </c>
      <c r="E110" s="196">
        <v>5.9</v>
      </c>
      <c r="F110" s="196">
        <v>5.8</v>
      </c>
      <c r="G110" s="186">
        <v>2.4316365345484314E-2</v>
      </c>
      <c r="H110" s="186">
        <v>-1.5730627796850305E-2</v>
      </c>
    </row>
    <row r="111" spans="1:17" x14ac:dyDescent="0.25">
      <c r="B111" s="182" t="s">
        <v>579</v>
      </c>
      <c r="C111" s="183"/>
      <c r="D111" s="196">
        <v>6.7</v>
      </c>
      <c r="E111" s="196">
        <v>6.8</v>
      </c>
      <c r="F111" s="196">
        <v>6.7</v>
      </c>
      <c r="G111" s="186">
        <v>2.0866742556957307E-2</v>
      </c>
      <c r="H111" s="186">
        <v>-1.2888498844399465E-2</v>
      </c>
    </row>
    <row r="112" spans="1:17" x14ac:dyDescent="0.25">
      <c r="B112" s="182" t="s">
        <v>580</v>
      </c>
      <c r="C112" s="183"/>
      <c r="D112" s="196">
        <v>5.5</v>
      </c>
      <c r="E112" s="196">
        <v>5.4</v>
      </c>
      <c r="F112" s="196">
        <v>5.4</v>
      </c>
      <c r="G112" s="186">
        <v>-5.339167219842289E-3</v>
      </c>
      <c r="H112" s="186">
        <v>-1.278247040022662E-2</v>
      </c>
    </row>
    <row r="113" spans="2:8" x14ac:dyDescent="0.25">
      <c r="B113" s="182" t="s">
        <v>581</v>
      </c>
      <c r="C113" s="183"/>
      <c r="D113" s="196">
        <v>4.2</v>
      </c>
      <c r="E113" s="196">
        <v>4.4000000000000004</v>
      </c>
      <c r="F113" s="196">
        <v>4.3</v>
      </c>
      <c r="G113" s="186">
        <v>3.7687514304913572E-2</v>
      </c>
      <c r="H113" s="186">
        <v>-2.2772330519772566E-2</v>
      </c>
    </row>
    <row r="114" spans="2:8" x14ac:dyDescent="0.25">
      <c r="B114" s="182" t="s">
        <v>582</v>
      </c>
      <c r="C114" s="40"/>
      <c r="D114" s="196">
        <v>4.2</v>
      </c>
      <c r="E114" s="196">
        <v>4.2</v>
      </c>
      <c r="F114" s="196">
        <v>4.2</v>
      </c>
      <c r="G114" s="186">
        <v>-1.3550069924955777E-3</v>
      </c>
      <c r="H114" s="186">
        <v>-9.002645385069119E-3</v>
      </c>
    </row>
    <row r="115" spans="2:8" x14ac:dyDescent="0.25">
      <c r="B115" s="182" t="s">
        <v>583</v>
      </c>
      <c r="C115" s="40"/>
      <c r="D115" s="196">
        <v>5.3</v>
      </c>
      <c r="E115" s="196">
        <v>5.2</v>
      </c>
      <c r="F115" s="196">
        <v>5.2</v>
      </c>
      <c r="G115" s="186">
        <v>-1.2856163864511938E-3</v>
      </c>
      <c r="H115" s="186">
        <v>-1.5580486921475956E-2</v>
      </c>
    </row>
    <row r="116" spans="2:8" x14ac:dyDescent="0.25">
      <c r="B116" s="182" t="s">
        <v>584</v>
      </c>
      <c r="C116" s="40"/>
      <c r="D116" s="196">
        <v>4.8</v>
      </c>
      <c r="E116" s="196">
        <v>4.8</v>
      </c>
      <c r="F116" s="196">
        <v>4.7</v>
      </c>
      <c r="G116" s="186">
        <v>-3.6473366835599874E-3</v>
      </c>
      <c r="H116" s="186">
        <v>-1.7378292743855051E-2</v>
      </c>
    </row>
    <row r="117" spans="2:8" x14ac:dyDescent="0.25">
      <c r="B117" s="182" t="s">
        <v>585</v>
      </c>
      <c r="C117" s="197"/>
      <c r="D117" s="196">
        <v>5.4</v>
      </c>
      <c r="E117" s="196">
        <v>5.5</v>
      </c>
      <c r="F117" s="196">
        <v>5.4</v>
      </c>
      <c r="G117" s="186">
        <v>1.3980760140014814E-2</v>
      </c>
      <c r="H117" s="186">
        <v>-1.6271043986121225E-2</v>
      </c>
    </row>
    <row r="118" spans="2:8" x14ac:dyDescent="0.25">
      <c r="B118" s="182" t="s">
        <v>586</v>
      </c>
      <c r="C118" s="40"/>
      <c r="D118" s="196">
        <v>5.5</v>
      </c>
      <c r="E118" s="196">
        <v>5.6</v>
      </c>
      <c r="F118" s="196">
        <v>5.5</v>
      </c>
      <c r="G118" s="186">
        <v>1.9554364640199884E-2</v>
      </c>
      <c r="H118" s="186">
        <v>-2.0443275066237887E-2</v>
      </c>
    </row>
    <row r="119" spans="2:8" x14ac:dyDescent="0.25">
      <c r="B119" s="182" t="s">
        <v>587</v>
      </c>
      <c r="C119" s="40"/>
      <c r="D119" s="196">
        <v>6.1</v>
      </c>
      <c r="E119" s="196">
        <v>6</v>
      </c>
      <c r="F119" s="196">
        <v>6</v>
      </c>
      <c r="G119" s="186">
        <v>-8.8647846189771062E-4</v>
      </c>
      <c r="H119" s="186">
        <v>-1.0276942218671703E-2</v>
      </c>
    </row>
    <row r="120" spans="2:8" x14ac:dyDescent="0.25">
      <c r="B120" s="182" t="s">
        <v>588</v>
      </c>
      <c r="C120" s="40"/>
      <c r="D120" s="196">
        <v>6.7</v>
      </c>
      <c r="E120" s="196">
        <v>6.7</v>
      </c>
      <c r="F120" s="196">
        <v>6.7</v>
      </c>
      <c r="G120" s="186">
        <v>9.3963988186354097E-3</v>
      </c>
      <c r="H120" s="186">
        <v>-2.8818389500462338E-3</v>
      </c>
    </row>
    <row r="121" spans="2:8" x14ac:dyDescent="0.25">
      <c r="B121" s="182" t="s">
        <v>589</v>
      </c>
      <c r="C121" s="40"/>
      <c r="D121" s="196">
        <v>5.7</v>
      </c>
      <c r="E121" s="196">
        <v>5.6</v>
      </c>
      <c r="F121" s="196">
        <v>5.6</v>
      </c>
      <c r="G121" s="186">
        <v>-1.5855293256076597E-2</v>
      </c>
      <c r="H121" s="186">
        <v>-9.7865475781556688E-3</v>
      </c>
    </row>
    <row r="122" spans="2:8" x14ac:dyDescent="0.25">
      <c r="B122" s="182" t="s">
        <v>590</v>
      </c>
      <c r="C122" s="40"/>
      <c r="D122" s="196">
        <v>6.4</v>
      </c>
      <c r="E122" s="196">
        <v>6.5</v>
      </c>
      <c r="F122" s="196">
        <v>6.4</v>
      </c>
      <c r="G122" s="186">
        <v>1.0346857532545162E-2</v>
      </c>
      <c r="H122" s="186">
        <v>-1.4985590415337979E-2</v>
      </c>
    </row>
    <row r="123" spans="2:8" x14ac:dyDescent="0.25">
      <c r="B123" s="182" t="s">
        <v>591</v>
      </c>
      <c r="C123" s="40"/>
      <c r="D123" s="196">
        <v>6.2</v>
      </c>
      <c r="E123" s="196">
        <v>6.2</v>
      </c>
      <c r="F123" s="196">
        <v>6.1</v>
      </c>
      <c r="G123" s="186">
        <v>-4.9222290972016358E-3</v>
      </c>
      <c r="H123" s="186">
        <v>-1.0730159105749704E-2</v>
      </c>
    </row>
    <row r="124" spans="2:8" x14ac:dyDescent="0.25">
      <c r="B124" s="182" t="s">
        <v>592</v>
      </c>
      <c r="C124" s="40"/>
      <c r="D124" s="196">
        <v>6.1</v>
      </c>
      <c r="E124" s="196">
        <v>6</v>
      </c>
      <c r="F124" s="196">
        <v>6</v>
      </c>
      <c r="G124" s="186">
        <v>-7.6079673408804283E-3</v>
      </c>
      <c r="H124" s="186">
        <v>-2.2178848704691445E-3</v>
      </c>
    </row>
    <row r="125" spans="2:8" x14ac:dyDescent="0.25">
      <c r="B125" s="182" t="s">
        <v>593</v>
      </c>
      <c r="C125" s="40"/>
      <c r="D125" s="196">
        <v>5.4</v>
      </c>
      <c r="E125" s="196">
        <v>5.6</v>
      </c>
      <c r="F125" s="196">
        <v>5.4</v>
      </c>
      <c r="G125" s="186">
        <v>3.779232566234314E-2</v>
      </c>
      <c r="H125" s="186">
        <v>-3.2587448797396279E-2</v>
      </c>
    </row>
    <row r="126" spans="2:8" x14ac:dyDescent="0.25">
      <c r="B126" s="182" t="s">
        <v>594</v>
      </c>
      <c r="C126" s="40"/>
      <c r="D126" s="196">
        <v>5.3</v>
      </c>
      <c r="E126" s="196">
        <v>5.3</v>
      </c>
      <c r="F126" s="196">
        <v>5.2</v>
      </c>
      <c r="G126" s="186">
        <v>2.604309193190657E-3</v>
      </c>
      <c r="H126" s="186">
        <v>-8.5241703397115343E-3</v>
      </c>
    </row>
    <row r="127" spans="2:8" x14ac:dyDescent="0.25">
      <c r="B127" s="182" t="s">
        <v>595</v>
      </c>
      <c r="C127" s="40"/>
      <c r="D127" s="196">
        <v>5</v>
      </c>
      <c r="E127" s="196">
        <v>5</v>
      </c>
      <c r="F127" s="196">
        <v>4.9000000000000004</v>
      </c>
      <c r="G127" s="186">
        <v>2.1554274717570099E-3</v>
      </c>
      <c r="H127" s="186">
        <v>-1.1840140349090311E-2</v>
      </c>
    </row>
    <row r="128" spans="2:8" x14ac:dyDescent="0.25">
      <c r="B128" s="182" t="s">
        <v>596</v>
      </c>
      <c r="C128" s="40"/>
      <c r="D128" s="196">
        <v>2.2000000000000002</v>
      </c>
      <c r="E128" s="196">
        <v>2.2000000000000002</v>
      </c>
      <c r="F128" s="196">
        <v>2.2000000000000002</v>
      </c>
      <c r="G128" s="186">
        <v>5.3542597873557085E-4</v>
      </c>
      <c r="H128" s="186">
        <v>-1.7892893262787424E-2</v>
      </c>
    </row>
    <row r="129" spans="1:8" x14ac:dyDescent="0.25">
      <c r="B129" s="182" t="s">
        <v>597</v>
      </c>
      <c r="C129" s="40"/>
      <c r="D129" s="196">
        <v>2.2000000000000002</v>
      </c>
      <c r="E129" s="196">
        <v>2.2000000000000002</v>
      </c>
      <c r="F129" s="196">
        <v>2.2000000000000002</v>
      </c>
      <c r="G129" s="186">
        <v>8.386768403969791E-3</v>
      </c>
      <c r="H129" s="186">
        <v>-1.5286472494801306E-2</v>
      </c>
    </row>
    <row r="130" spans="1:8" x14ac:dyDescent="0.25">
      <c r="B130" s="182" t="s">
        <v>598</v>
      </c>
      <c r="C130" s="40"/>
      <c r="D130" s="196">
        <v>2.9</v>
      </c>
      <c r="E130" s="196">
        <v>2.9</v>
      </c>
      <c r="F130" s="196">
        <v>2.9</v>
      </c>
      <c r="G130" s="186">
        <v>8.866652722553825E-3</v>
      </c>
      <c r="H130" s="186">
        <v>-6.689499818949507E-3</v>
      </c>
    </row>
    <row r="131" spans="1:8" x14ac:dyDescent="0.25">
      <c r="B131" s="182" t="s">
        <v>599</v>
      </c>
      <c r="C131" s="40"/>
      <c r="D131" s="196">
        <v>4.0999999999999996</v>
      </c>
      <c r="E131" s="196">
        <v>4.2</v>
      </c>
      <c r="F131" s="196">
        <v>4.0999999999999996</v>
      </c>
      <c r="G131" s="186">
        <v>2.9069574933715536E-2</v>
      </c>
      <c r="H131" s="186">
        <v>-1.7145529866494758E-2</v>
      </c>
    </row>
    <row r="132" spans="1:8" x14ac:dyDescent="0.25">
      <c r="B132" s="182" t="s">
        <v>600</v>
      </c>
      <c r="C132" s="40"/>
      <c r="D132" s="196">
        <v>4.9000000000000004</v>
      </c>
      <c r="E132" s="196">
        <v>4.9000000000000004</v>
      </c>
      <c r="F132" s="196">
        <v>4.8</v>
      </c>
      <c r="G132" s="186">
        <v>-3.2908138143012966E-3</v>
      </c>
      <c r="H132" s="186">
        <v>-5.2127999628855948E-3</v>
      </c>
    </row>
    <row r="133" spans="1:8" x14ac:dyDescent="0.25">
      <c r="B133" s="182" t="s">
        <v>601</v>
      </c>
      <c r="C133" s="40"/>
      <c r="D133" s="196">
        <v>5.6</v>
      </c>
      <c r="E133" s="196">
        <v>5.6</v>
      </c>
      <c r="F133" s="196">
        <v>5.5</v>
      </c>
      <c r="G133" s="186">
        <v>9.6061923478816258E-3</v>
      </c>
      <c r="H133" s="186">
        <v>-2.1842787760064097E-2</v>
      </c>
    </row>
    <row r="134" spans="1:8" x14ac:dyDescent="0.25">
      <c r="B134" s="182" t="s">
        <v>602</v>
      </c>
      <c r="C134" s="40"/>
      <c r="D134" s="196">
        <v>8.3000000000000007</v>
      </c>
      <c r="E134" s="196">
        <v>8.5</v>
      </c>
      <c r="F134" s="196">
        <v>8.4</v>
      </c>
      <c r="G134" s="186">
        <v>2.3755910347070808E-2</v>
      </c>
      <c r="H134" s="186">
        <v>-2.120392494956802E-2</v>
      </c>
    </row>
    <row r="135" spans="1:8" x14ac:dyDescent="0.25">
      <c r="B135" s="182" t="s">
        <v>603</v>
      </c>
      <c r="C135" s="40"/>
      <c r="D135" s="196">
        <v>7.8</v>
      </c>
      <c r="E135" s="196">
        <v>7.9</v>
      </c>
      <c r="F135" s="196">
        <v>7.8</v>
      </c>
      <c r="G135" s="186">
        <v>1.4639828907679897E-2</v>
      </c>
      <c r="H135" s="186">
        <v>-1.408698271127018E-2</v>
      </c>
    </row>
    <row r="136" spans="1:8" x14ac:dyDescent="0.25">
      <c r="B136" s="182" t="s">
        <v>604</v>
      </c>
      <c r="C136" s="40"/>
      <c r="D136" s="196">
        <v>10.199999999999999</v>
      </c>
      <c r="E136" s="196">
        <v>10.3</v>
      </c>
      <c r="F136" s="196">
        <v>10</v>
      </c>
      <c r="G136" s="186">
        <v>9.4003470721850668E-3</v>
      </c>
      <c r="H136" s="186">
        <v>-2.949752256253857E-2</v>
      </c>
    </row>
    <row r="137" spans="1:8" x14ac:dyDescent="0.25">
      <c r="B137" s="182" t="s">
        <v>605</v>
      </c>
      <c r="C137" s="40"/>
      <c r="D137" s="196">
        <v>7</v>
      </c>
      <c r="E137" s="196">
        <v>7.3</v>
      </c>
      <c r="F137" s="196">
        <v>6.9</v>
      </c>
      <c r="G137" s="186">
        <v>4.4891821467569315E-2</v>
      </c>
      <c r="H137" s="186">
        <v>-5.56379388106224E-2</v>
      </c>
    </row>
    <row r="138" spans="1:8" x14ac:dyDescent="0.25">
      <c r="B138" s="182" t="s">
        <v>606</v>
      </c>
      <c r="C138" s="40"/>
      <c r="D138" s="196">
        <v>8.8000000000000007</v>
      </c>
      <c r="E138" s="196">
        <v>9</v>
      </c>
      <c r="F138" s="196">
        <v>8.9</v>
      </c>
      <c r="G138" s="186">
        <v>1.247569497694534E-2</v>
      </c>
      <c r="H138" s="186">
        <v>-1.0526198686998778E-2</v>
      </c>
    </row>
    <row r="139" spans="1:8" x14ac:dyDescent="0.25">
      <c r="B139" s="182" t="s">
        <v>607</v>
      </c>
      <c r="C139" s="40"/>
      <c r="D139" s="196">
        <v>12.2</v>
      </c>
      <c r="E139" s="196">
        <v>12.5</v>
      </c>
      <c r="F139" s="196">
        <v>12.4</v>
      </c>
      <c r="G139" s="186">
        <v>2.2098556409855474E-2</v>
      </c>
      <c r="H139" s="186">
        <v>-1.2585716755585508E-2</v>
      </c>
    </row>
    <row r="140" spans="1:8" x14ac:dyDescent="0.25">
      <c r="B140" s="182" t="s">
        <v>608</v>
      </c>
      <c r="C140" s="40"/>
      <c r="D140" s="196">
        <v>9.8000000000000007</v>
      </c>
      <c r="E140" s="196">
        <v>9.9</v>
      </c>
      <c r="F140" s="196">
        <v>9.6</v>
      </c>
      <c r="G140" s="186">
        <v>5.6707094357082433E-3</v>
      </c>
      <c r="H140" s="186">
        <v>-2.8782814701780901E-2</v>
      </c>
    </row>
    <row r="141" spans="1:8" x14ac:dyDescent="0.25">
      <c r="B141" s="182" t="s">
        <v>609</v>
      </c>
      <c r="C141" s="40"/>
      <c r="D141" s="196">
        <v>9.1999999999999993</v>
      </c>
      <c r="E141" s="196">
        <v>8.9</v>
      </c>
      <c r="F141" s="196">
        <v>8.8000000000000007</v>
      </c>
      <c r="G141" s="186">
        <v>-2.767242055749175E-2</v>
      </c>
      <c r="H141" s="186">
        <v>-2.0361956892559041E-2</v>
      </c>
    </row>
    <row r="142" spans="1:8" x14ac:dyDescent="0.25">
      <c r="B142" s="182" t="s">
        <v>610</v>
      </c>
      <c r="C142" s="40"/>
      <c r="D142" s="196">
        <v>12.9</v>
      </c>
      <c r="E142" s="196">
        <v>13</v>
      </c>
      <c r="F142" s="196" t="s">
        <v>47</v>
      </c>
      <c r="G142" s="186">
        <v>1.1491949160062909E-2</v>
      </c>
      <c r="H142" s="186" t="s">
        <v>47</v>
      </c>
    </row>
    <row r="143" spans="1:8" x14ac:dyDescent="0.25">
      <c r="B143" s="182" t="s">
        <v>611</v>
      </c>
      <c r="C143" s="40"/>
      <c r="D143" s="196">
        <v>8.9</v>
      </c>
      <c r="E143" s="196" t="s">
        <v>47</v>
      </c>
      <c r="F143" s="196" t="s">
        <v>47</v>
      </c>
      <c r="G143" s="186" t="s">
        <v>47</v>
      </c>
      <c r="H143" s="186" t="s">
        <v>47</v>
      </c>
    </row>
    <row r="144" spans="1:8" x14ac:dyDescent="0.25">
      <c r="A144" s="188"/>
      <c r="B144" s="189"/>
      <c r="C144" s="190"/>
      <c r="D144" s="191"/>
      <c r="E144" s="191"/>
      <c r="F144" s="189"/>
      <c r="G144" s="191"/>
      <c r="H144" s="191"/>
    </row>
    <row r="145" spans="1:17" s="1" customFormat="1" ht="15" customHeight="1" x14ac:dyDescent="0.2">
      <c r="A145" s="192">
        <v>1</v>
      </c>
      <c r="B145" s="201" t="s">
        <v>614</v>
      </c>
      <c r="C145" s="201"/>
      <c r="D145" s="201"/>
      <c r="E145" s="201"/>
      <c r="F145" s="201"/>
      <c r="G145" s="201"/>
      <c r="H145" s="201"/>
      <c r="K145" s="1">
        <v>350</v>
      </c>
    </row>
    <row r="146" spans="1:17" ht="29.25" customHeight="1" x14ac:dyDescent="0.25">
      <c r="B146" s="6" t="s">
        <v>618</v>
      </c>
      <c r="C146" s="6"/>
      <c r="D146" s="6"/>
      <c r="E146" s="6"/>
      <c r="F146" s="6"/>
      <c r="G146" s="6"/>
      <c r="H146" s="6"/>
      <c r="K146" s="119">
        <v>362</v>
      </c>
    </row>
    <row r="147" spans="1:17" ht="27" customHeight="1" x14ac:dyDescent="0.25">
      <c r="B147" s="160" t="s">
        <v>619</v>
      </c>
      <c r="C147" s="160"/>
      <c r="D147" s="160"/>
      <c r="E147" s="160"/>
      <c r="F147" s="160"/>
      <c r="G147" s="160"/>
      <c r="H147" s="160"/>
      <c r="K147" s="119">
        <v>354</v>
      </c>
    </row>
    <row r="148" spans="1:17" x14ac:dyDescent="0.25">
      <c r="C148" s="1"/>
      <c r="D148" s="42"/>
      <c r="E148" s="42"/>
      <c r="F148" s="42"/>
      <c r="G148" s="42"/>
      <c r="H148" s="42"/>
    </row>
    <row r="149" spans="1:17" x14ac:dyDescent="0.25">
      <c r="C149" s="42"/>
      <c r="D149" s="42"/>
      <c r="E149" s="42"/>
      <c r="F149" s="42"/>
      <c r="G149" s="42"/>
      <c r="H149" s="42"/>
    </row>
    <row r="150" spans="1:17" s="1" customFormat="1" ht="13.5" customHeight="1" x14ac:dyDescent="0.2">
      <c r="A150" s="161" t="s">
        <v>573</v>
      </c>
      <c r="B150" s="161"/>
      <c r="C150" s="161"/>
      <c r="D150" s="161"/>
      <c r="E150" s="161"/>
      <c r="F150" s="161"/>
      <c r="G150" s="161"/>
      <c r="H150" s="161"/>
      <c r="K150" s="1">
        <v>346</v>
      </c>
      <c r="L150" s="1">
        <v>324</v>
      </c>
      <c r="M150" s="1">
        <v>328</v>
      </c>
    </row>
    <row r="151" spans="1:17" s="1" customFormat="1" ht="12.75" x14ac:dyDescent="0.2">
      <c r="B151" s="199"/>
      <c r="C151" s="199"/>
      <c r="D151" s="199"/>
      <c r="E151" s="199"/>
      <c r="F151" s="199"/>
      <c r="G151" s="199"/>
      <c r="H151" s="199"/>
    </row>
    <row r="152" spans="1:17" ht="17.850000000000001" customHeight="1" x14ac:dyDescent="0.35">
      <c r="A152" s="81" t="s">
        <v>560</v>
      </c>
      <c r="B152" s="81"/>
      <c r="C152" s="81"/>
      <c r="D152" s="81" t="s">
        <v>561</v>
      </c>
      <c r="E152" s="81"/>
      <c r="F152" s="81"/>
      <c r="G152" s="81" t="s">
        <v>562</v>
      </c>
      <c r="H152" s="81"/>
      <c r="K152" s="119">
        <v>347</v>
      </c>
      <c r="L152" s="119">
        <v>338</v>
      </c>
      <c r="M152" s="119">
        <v>339</v>
      </c>
    </row>
    <row r="153" spans="1:17" ht="17.25" customHeight="1" x14ac:dyDescent="0.25">
      <c r="A153" s="87"/>
      <c r="B153" s="87"/>
      <c r="C153" s="87"/>
      <c r="D153" s="181" t="s">
        <v>564</v>
      </c>
      <c r="E153" s="181" t="s">
        <v>565</v>
      </c>
      <c r="F153" s="181" t="s">
        <v>566</v>
      </c>
      <c r="G153" s="181" t="s">
        <v>567</v>
      </c>
      <c r="H153" s="181" t="s">
        <v>568</v>
      </c>
      <c r="K153" s="119">
        <v>340</v>
      </c>
      <c r="L153" s="119">
        <v>341</v>
      </c>
      <c r="M153" s="119">
        <v>342</v>
      </c>
      <c r="N153" s="119">
        <v>343</v>
      </c>
      <c r="O153" s="119">
        <v>344</v>
      </c>
      <c r="P153" s="119">
        <v>345</v>
      </c>
      <c r="Q153" s="119">
        <v>348</v>
      </c>
    </row>
    <row r="154" spans="1:17" x14ac:dyDescent="0.25">
      <c r="B154" s="182" t="s">
        <v>570</v>
      </c>
      <c r="C154" s="183"/>
      <c r="D154" s="196">
        <v>3.4</v>
      </c>
      <c r="E154" s="196">
        <v>6</v>
      </c>
      <c r="F154" s="196">
        <v>6</v>
      </c>
      <c r="G154" s="186">
        <v>0.76302628712896237</v>
      </c>
      <c r="H154" s="186">
        <v>0</v>
      </c>
    </row>
    <row r="155" spans="1:17" x14ac:dyDescent="0.25">
      <c r="B155" s="182" t="s">
        <v>572</v>
      </c>
      <c r="C155" s="183"/>
      <c r="D155" s="196">
        <v>3.4</v>
      </c>
      <c r="E155" s="196">
        <v>3.5</v>
      </c>
      <c r="F155" s="196">
        <v>3.5</v>
      </c>
      <c r="G155" s="186">
        <v>4.7673765368075216E-2</v>
      </c>
      <c r="H155" s="186">
        <v>3.4487200690869191E-3</v>
      </c>
    </row>
    <row r="156" spans="1:17" x14ac:dyDescent="0.25">
      <c r="B156" s="182" t="s">
        <v>574</v>
      </c>
      <c r="C156" s="183"/>
      <c r="D156" s="196">
        <v>4.5999999999999996</v>
      </c>
      <c r="E156" s="196">
        <v>5.8</v>
      </c>
      <c r="F156" s="196">
        <v>5.9</v>
      </c>
      <c r="G156" s="186">
        <v>0.25971008133124363</v>
      </c>
      <c r="H156" s="186">
        <v>2.0785224713484318E-3</v>
      </c>
    </row>
    <row r="157" spans="1:17" x14ac:dyDescent="0.25">
      <c r="B157" s="182" t="s">
        <v>575</v>
      </c>
      <c r="C157" s="183"/>
      <c r="D157" s="196">
        <v>6.2</v>
      </c>
      <c r="E157" s="196">
        <v>7.8</v>
      </c>
      <c r="F157" s="196">
        <v>7.8</v>
      </c>
      <c r="G157" s="186">
        <v>0.25332006642937999</v>
      </c>
      <c r="H157" s="186">
        <v>4.6429246068691032E-3</v>
      </c>
    </row>
    <row r="158" spans="1:17" x14ac:dyDescent="0.25">
      <c r="B158" s="182" t="s">
        <v>576</v>
      </c>
      <c r="C158" s="183"/>
      <c r="D158" s="196">
        <v>3.3</v>
      </c>
      <c r="E158" s="196">
        <v>3.7</v>
      </c>
      <c r="F158" s="196">
        <v>3.7</v>
      </c>
      <c r="G158" s="186">
        <v>0.11077616572818494</v>
      </c>
      <c r="H158" s="186">
        <v>5.3059596803290976E-3</v>
      </c>
    </row>
    <row r="159" spans="1:17" x14ac:dyDescent="0.25">
      <c r="B159" s="182" t="s">
        <v>577</v>
      </c>
      <c r="C159" s="183"/>
      <c r="D159" s="196">
        <v>5.4</v>
      </c>
      <c r="E159" s="196">
        <v>5.6</v>
      </c>
      <c r="F159" s="196">
        <v>5.9</v>
      </c>
      <c r="G159" s="186">
        <v>4.5900248082820783E-2</v>
      </c>
      <c r="H159" s="186">
        <v>4.9046257455806153E-2</v>
      </c>
    </row>
    <row r="160" spans="1:17" x14ac:dyDescent="0.25">
      <c r="B160" s="182" t="s">
        <v>578</v>
      </c>
      <c r="C160" s="183"/>
      <c r="D160" s="196">
        <v>6.4</v>
      </c>
      <c r="E160" s="196">
        <v>6.5</v>
      </c>
      <c r="F160" s="196">
        <v>6.6</v>
      </c>
      <c r="G160" s="186">
        <v>2.8955992186001867E-2</v>
      </c>
      <c r="H160" s="186">
        <v>1.5139694210206667E-3</v>
      </c>
    </row>
    <row r="161" spans="2:8" x14ac:dyDescent="0.25">
      <c r="B161" s="182" t="s">
        <v>579</v>
      </c>
      <c r="C161" s="183"/>
      <c r="D161" s="196">
        <v>5.3</v>
      </c>
      <c r="E161" s="196">
        <v>5.4</v>
      </c>
      <c r="F161" s="196">
        <v>5.4</v>
      </c>
      <c r="G161" s="186">
        <v>2.9143351541170537E-2</v>
      </c>
      <c r="H161" s="186">
        <v>3.7138168484063261E-3</v>
      </c>
    </row>
    <row r="162" spans="2:8" x14ac:dyDescent="0.25">
      <c r="B162" s="182" t="s">
        <v>580</v>
      </c>
      <c r="C162" s="183"/>
      <c r="D162" s="196">
        <v>7.3</v>
      </c>
      <c r="E162" s="196">
        <v>7.4</v>
      </c>
      <c r="F162" s="196">
        <v>7.4</v>
      </c>
      <c r="G162" s="186">
        <v>9.4830261889347067E-3</v>
      </c>
      <c r="H162" s="186">
        <v>1.8180741842430681E-3</v>
      </c>
    </row>
    <row r="163" spans="2:8" x14ac:dyDescent="0.25">
      <c r="B163" s="182" t="s">
        <v>581</v>
      </c>
      <c r="C163" s="183"/>
      <c r="D163" s="196">
        <v>6.4</v>
      </c>
      <c r="E163" s="196">
        <v>6.5</v>
      </c>
      <c r="F163" s="196">
        <v>6.6</v>
      </c>
      <c r="G163" s="186">
        <v>1.3351763343466994E-2</v>
      </c>
      <c r="H163" s="186">
        <v>1.8014569437027061E-2</v>
      </c>
    </row>
    <row r="164" spans="2:8" x14ac:dyDescent="0.25">
      <c r="B164" s="182" t="s">
        <v>582</v>
      </c>
      <c r="C164" s="40"/>
      <c r="D164" s="196">
        <v>4.8</v>
      </c>
      <c r="E164" s="196">
        <v>5.3</v>
      </c>
      <c r="F164" s="196">
        <v>5.4</v>
      </c>
      <c r="G164" s="186">
        <v>0.11719834436343723</v>
      </c>
      <c r="H164" s="186">
        <v>1.4691084759306916E-2</v>
      </c>
    </row>
    <row r="165" spans="2:8" x14ac:dyDescent="0.25">
      <c r="B165" s="182" t="s">
        <v>583</v>
      </c>
      <c r="C165" s="197"/>
      <c r="D165" s="196">
        <v>7.7</v>
      </c>
      <c r="E165" s="196">
        <v>7.9</v>
      </c>
      <c r="F165" s="196">
        <v>7.9</v>
      </c>
      <c r="G165" s="186">
        <v>2.9107470669837321E-2</v>
      </c>
      <c r="H165" s="186">
        <v>2.5726483957466684E-4</v>
      </c>
    </row>
    <row r="166" spans="2:8" x14ac:dyDescent="0.25">
      <c r="B166" s="182" t="s">
        <v>584</v>
      </c>
      <c r="C166" s="197">
        <v>2</v>
      </c>
      <c r="D166" s="196">
        <v>3.4</v>
      </c>
      <c r="E166" s="196">
        <v>2.9</v>
      </c>
      <c r="F166" s="196">
        <v>2.9</v>
      </c>
      <c r="G166" s="186">
        <v>-0.15863396034488819</v>
      </c>
      <c r="H166" s="186">
        <v>1.9543635493592948E-3</v>
      </c>
    </row>
    <row r="167" spans="2:8" x14ac:dyDescent="0.25">
      <c r="B167" s="182" t="s">
        <v>585</v>
      </c>
      <c r="C167" s="197"/>
      <c r="D167" s="196">
        <v>5.0999999999999996</v>
      </c>
      <c r="E167" s="196">
        <v>5.2</v>
      </c>
      <c r="F167" s="196">
        <v>7.4</v>
      </c>
      <c r="G167" s="186">
        <v>1.9299965394893759E-2</v>
      </c>
      <c r="H167" s="186">
        <v>0.41553684497134324</v>
      </c>
    </row>
    <row r="168" spans="2:8" x14ac:dyDescent="0.25">
      <c r="B168" s="182" t="s">
        <v>586</v>
      </c>
      <c r="C168" s="40"/>
      <c r="D168" s="196">
        <v>2.4</v>
      </c>
      <c r="E168" s="196">
        <v>3.5</v>
      </c>
      <c r="F168" s="196">
        <v>3.5</v>
      </c>
      <c r="G168" s="186">
        <v>0.47101832659740683</v>
      </c>
      <c r="H168" s="186">
        <v>2.4130879839787678E-3</v>
      </c>
    </row>
    <row r="169" spans="2:8" x14ac:dyDescent="0.25">
      <c r="B169" s="182" t="s">
        <v>587</v>
      </c>
      <c r="C169" s="40"/>
      <c r="D169" s="196">
        <v>4.8</v>
      </c>
      <c r="E169" s="196">
        <v>4.9000000000000004</v>
      </c>
      <c r="F169" s="196">
        <v>5</v>
      </c>
      <c r="G169" s="186">
        <v>2.5632299560646388E-2</v>
      </c>
      <c r="H169" s="186">
        <v>1.2569159212062919E-2</v>
      </c>
    </row>
    <row r="170" spans="2:8" x14ac:dyDescent="0.25">
      <c r="B170" s="182" t="s">
        <v>588</v>
      </c>
      <c r="C170" s="40"/>
      <c r="D170" s="196">
        <v>3.3</v>
      </c>
      <c r="E170" s="196">
        <v>3.7</v>
      </c>
      <c r="F170" s="196">
        <v>3.7</v>
      </c>
      <c r="G170" s="186">
        <v>0.13318059312470454</v>
      </c>
      <c r="H170" s="186">
        <v>1.409332736330704E-4</v>
      </c>
    </row>
    <row r="171" spans="2:8" x14ac:dyDescent="0.25">
      <c r="B171" s="182" t="s">
        <v>589</v>
      </c>
      <c r="C171" s="40"/>
      <c r="D171" s="196">
        <v>5.2</v>
      </c>
      <c r="E171" s="196">
        <v>8.3000000000000007</v>
      </c>
      <c r="F171" s="196">
        <v>8.3000000000000007</v>
      </c>
      <c r="G171" s="186">
        <v>0.59854855842560251</v>
      </c>
      <c r="H171" s="186">
        <v>6.9807737004512482E-4</v>
      </c>
    </row>
    <row r="172" spans="2:8" x14ac:dyDescent="0.25">
      <c r="B172" s="182" t="s">
        <v>590</v>
      </c>
      <c r="C172" s="40"/>
      <c r="D172" s="196">
        <v>4.2</v>
      </c>
      <c r="E172" s="196">
        <v>4.4000000000000004</v>
      </c>
      <c r="F172" s="196">
        <v>4.4000000000000004</v>
      </c>
      <c r="G172" s="186">
        <v>4.6149605068991129E-2</v>
      </c>
      <c r="H172" s="186">
        <v>1.6230466316022873E-3</v>
      </c>
    </row>
    <row r="173" spans="2:8" x14ac:dyDescent="0.25">
      <c r="B173" s="182" t="s">
        <v>591</v>
      </c>
      <c r="C173" s="40"/>
      <c r="D173" s="196">
        <v>6.2</v>
      </c>
      <c r="E173" s="196">
        <v>6.4</v>
      </c>
      <c r="F173" s="196">
        <v>6.4</v>
      </c>
      <c r="G173" s="186">
        <v>2.9536351637314384E-2</v>
      </c>
      <c r="H173" s="186">
        <v>9.551726972698571E-4</v>
      </c>
    </row>
    <row r="174" spans="2:8" x14ac:dyDescent="0.25">
      <c r="B174" s="182" t="s">
        <v>592</v>
      </c>
      <c r="C174" s="40"/>
      <c r="D174" s="196">
        <v>9.1999999999999993</v>
      </c>
      <c r="E174" s="196">
        <v>9.1999999999999993</v>
      </c>
      <c r="F174" s="196">
        <v>9.1999999999999993</v>
      </c>
      <c r="G174" s="186">
        <v>1.3471239587170558E-5</v>
      </c>
      <c r="H174" s="186">
        <v>3.3443274486555374E-3</v>
      </c>
    </row>
    <row r="175" spans="2:8" x14ac:dyDescent="0.25">
      <c r="B175" s="182" t="s">
        <v>593</v>
      </c>
      <c r="C175" s="40"/>
      <c r="D175" s="196">
        <v>3.4</v>
      </c>
      <c r="E175" s="196">
        <v>7.5</v>
      </c>
      <c r="F175" s="196">
        <v>7.5</v>
      </c>
      <c r="G175" s="186">
        <v>1.2111181273055585</v>
      </c>
      <c r="H175" s="186">
        <v>1.6698389070328723E-3</v>
      </c>
    </row>
    <row r="176" spans="2:8" x14ac:dyDescent="0.25">
      <c r="B176" s="182" t="s">
        <v>594</v>
      </c>
      <c r="C176" s="40"/>
      <c r="D176" s="196">
        <v>3.9</v>
      </c>
      <c r="E176" s="196">
        <v>3.9</v>
      </c>
      <c r="F176" s="196">
        <v>3.9</v>
      </c>
      <c r="G176" s="186">
        <v>2.3576466844839938E-2</v>
      </c>
      <c r="H176" s="186">
        <v>6.5417459760963581E-5</v>
      </c>
    </row>
    <row r="177" spans="2:8" x14ac:dyDescent="0.25">
      <c r="B177" s="182" t="s">
        <v>595</v>
      </c>
      <c r="C177" s="40"/>
      <c r="D177" s="196">
        <v>4.5</v>
      </c>
      <c r="E177" s="196">
        <v>5.4</v>
      </c>
      <c r="F177" s="196">
        <v>5.4</v>
      </c>
      <c r="G177" s="186">
        <v>0.19521510953204713</v>
      </c>
      <c r="H177" s="186">
        <v>-6.775088641308713E-5</v>
      </c>
    </row>
    <row r="178" spans="2:8" x14ac:dyDescent="0.25">
      <c r="B178" s="182" t="s">
        <v>596</v>
      </c>
      <c r="C178" s="40"/>
      <c r="D178" s="196">
        <v>5.0999999999999996</v>
      </c>
      <c r="E178" s="196">
        <v>5.2</v>
      </c>
      <c r="F178" s="196">
        <v>5.2</v>
      </c>
      <c r="G178" s="186">
        <v>3.1594189907110604E-2</v>
      </c>
      <c r="H178" s="186">
        <v>-1.6090377274602385E-4</v>
      </c>
    </row>
    <row r="179" spans="2:8" x14ac:dyDescent="0.25">
      <c r="B179" s="182" t="s">
        <v>597</v>
      </c>
      <c r="C179" s="40"/>
      <c r="D179" s="196">
        <v>1.2</v>
      </c>
      <c r="E179" s="196">
        <v>1.3</v>
      </c>
      <c r="F179" s="196">
        <v>1.3</v>
      </c>
      <c r="G179" s="186">
        <v>3.8684242280811132E-2</v>
      </c>
      <c r="H179" s="186">
        <v>0</v>
      </c>
    </row>
    <row r="180" spans="2:8" x14ac:dyDescent="0.25">
      <c r="B180" s="182" t="s">
        <v>598</v>
      </c>
      <c r="C180" s="40"/>
      <c r="D180" s="196">
        <v>2.1</v>
      </c>
      <c r="E180" s="196">
        <v>2.2000000000000002</v>
      </c>
      <c r="F180" s="196">
        <v>2.1</v>
      </c>
      <c r="G180" s="186">
        <v>2.1193507344792195E-2</v>
      </c>
      <c r="H180" s="186">
        <v>-4.6394742300124747E-2</v>
      </c>
    </row>
    <row r="181" spans="2:8" x14ac:dyDescent="0.25">
      <c r="B181" s="182" t="s">
        <v>599</v>
      </c>
      <c r="C181" s="40"/>
      <c r="D181" s="196">
        <v>3.2</v>
      </c>
      <c r="E181" s="196">
        <v>3.4</v>
      </c>
      <c r="F181" s="196">
        <v>3.5</v>
      </c>
      <c r="G181" s="186">
        <v>6.3489506965491049E-2</v>
      </c>
      <c r="H181" s="186">
        <v>8.0891009541252945E-3</v>
      </c>
    </row>
    <row r="182" spans="2:8" x14ac:dyDescent="0.25">
      <c r="B182" s="182" t="s">
        <v>600</v>
      </c>
      <c r="C182" s="40"/>
      <c r="D182" s="196">
        <v>4.2</v>
      </c>
      <c r="E182" s="196">
        <v>4.3</v>
      </c>
      <c r="F182" s="196">
        <v>4.3</v>
      </c>
      <c r="G182" s="186">
        <v>7.8834353582659666E-3</v>
      </c>
      <c r="H182" s="186">
        <v>2.7485232555630734E-3</v>
      </c>
    </row>
    <row r="183" spans="2:8" x14ac:dyDescent="0.25">
      <c r="B183" s="182" t="s">
        <v>601</v>
      </c>
      <c r="C183" s="40"/>
      <c r="D183" s="196">
        <v>2.2000000000000002</v>
      </c>
      <c r="E183" s="196">
        <v>2.5</v>
      </c>
      <c r="F183" s="196">
        <v>2.5</v>
      </c>
      <c r="G183" s="186">
        <v>0.14729822734296261</v>
      </c>
      <c r="H183" s="186">
        <v>2.54749421483913E-3</v>
      </c>
    </row>
    <row r="184" spans="2:8" x14ac:dyDescent="0.25">
      <c r="B184" s="182" t="s">
        <v>602</v>
      </c>
      <c r="C184" s="40"/>
      <c r="D184" s="196">
        <v>5.6</v>
      </c>
      <c r="E184" s="196">
        <v>5.8</v>
      </c>
      <c r="F184" s="196">
        <v>5.8</v>
      </c>
      <c r="G184" s="186">
        <v>2.2400476263982894E-2</v>
      </c>
      <c r="H184" s="186">
        <v>4.1224925396992074E-3</v>
      </c>
    </row>
    <row r="185" spans="2:8" x14ac:dyDescent="0.25">
      <c r="B185" s="182" t="s">
        <v>603</v>
      </c>
      <c r="C185" s="40"/>
      <c r="D185" s="196">
        <v>4.3</v>
      </c>
      <c r="E185" s="196">
        <v>4.5999999999999996</v>
      </c>
      <c r="F185" s="196">
        <v>4.5999999999999996</v>
      </c>
      <c r="G185" s="186">
        <v>6.9105736482771407E-2</v>
      </c>
      <c r="H185" s="186">
        <v>5.7539123980256957E-3</v>
      </c>
    </row>
    <row r="186" spans="2:8" x14ac:dyDescent="0.25">
      <c r="B186" s="182" t="s">
        <v>604</v>
      </c>
      <c r="C186" s="40"/>
      <c r="D186" s="196">
        <v>7.6</v>
      </c>
      <c r="E186" s="196">
        <v>8.1999999999999993</v>
      </c>
      <c r="F186" s="196">
        <v>8.1999999999999993</v>
      </c>
      <c r="G186" s="186">
        <v>7.2788013857271405E-2</v>
      </c>
      <c r="H186" s="186">
        <v>7.659052322785298E-3</v>
      </c>
    </row>
    <row r="187" spans="2:8" x14ac:dyDescent="0.25">
      <c r="B187" s="182" t="s">
        <v>605</v>
      </c>
      <c r="C187" s="40"/>
      <c r="D187" s="196">
        <v>3.1</v>
      </c>
      <c r="E187" s="196">
        <v>3.2</v>
      </c>
      <c r="F187" s="196">
        <v>3.2</v>
      </c>
      <c r="G187" s="186">
        <v>3.7344180945193539E-2</v>
      </c>
      <c r="H187" s="186">
        <v>3.2158684559611128E-3</v>
      </c>
    </row>
    <row r="188" spans="2:8" x14ac:dyDescent="0.25">
      <c r="B188" s="182" t="s">
        <v>606</v>
      </c>
      <c r="C188" s="40"/>
      <c r="D188" s="196">
        <v>6.6</v>
      </c>
      <c r="E188" s="196">
        <v>6.7</v>
      </c>
      <c r="F188" s="196">
        <v>6.6</v>
      </c>
      <c r="G188" s="186">
        <v>2.2178021528255654E-2</v>
      </c>
      <c r="H188" s="186">
        <v>-2.3764508434237497E-2</v>
      </c>
    </row>
    <row r="189" spans="2:8" x14ac:dyDescent="0.25">
      <c r="B189" s="182" t="s">
        <v>607</v>
      </c>
      <c r="C189" s="40"/>
      <c r="D189" s="196">
        <v>10</v>
      </c>
      <c r="E189" s="196">
        <v>10.4</v>
      </c>
      <c r="F189" s="196">
        <v>10.4</v>
      </c>
      <c r="G189" s="186">
        <v>3.5363612676437395E-2</v>
      </c>
      <c r="H189" s="186">
        <v>1.439423871696599E-3</v>
      </c>
    </row>
    <row r="190" spans="2:8" x14ac:dyDescent="0.25">
      <c r="B190" s="182" t="s">
        <v>608</v>
      </c>
      <c r="C190" s="40"/>
      <c r="D190" s="196">
        <v>18.899999999999999</v>
      </c>
      <c r="E190" s="196">
        <v>19.899999999999999</v>
      </c>
      <c r="F190" s="196">
        <v>19.899999999999999</v>
      </c>
      <c r="G190" s="186">
        <v>4.8935320056900489E-2</v>
      </c>
      <c r="H190" s="186">
        <v>4.1106054253470248E-4</v>
      </c>
    </row>
    <row r="191" spans="2:8" x14ac:dyDescent="0.25">
      <c r="B191" s="182" t="s">
        <v>609</v>
      </c>
      <c r="C191" s="40"/>
      <c r="D191" s="196">
        <v>4.8</v>
      </c>
      <c r="E191" s="196">
        <v>4.9000000000000004</v>
      </c>
      <c r="F191" s="196">
        <v>4.9000000000000004</v>
      </c>
      <c r="G191" s="186">
        <v>2.5868584990966559E-2</v>
      </c>
      <c r="H191" s="186">
        <v>1.4295360064724427E-3</v>
      </c>
    </row>
    <row r="192" spans="2:8" x14ac:dyDescent="0.25">
      <c r="B192" s="182" t="s">
        <v>610</v>
      </c>
      <c r="C192" s="40"/>
      <c r="D192" s="196">
        <v>5.8</v>
      </c>
      <c r="E192" s="196">
        <v>8.4</v>
      </c>
      <c r="F192" s="196" t="s">
        <v>47</v>
      </c>
      <c r="G192" s="186">
        <v>0.44852824570944527</v>
      </c>
      <c r="H192" s="186" t="s">
        <v>47</v>
      </c>
    </row>
    <row r="193" spans="1:11" x14ac:dyDescent="0.25">
      <c r="B193" s="182" t="s">
        <v>611</v>
      </c>
      <c r="C193" s="40"/>
      <c r="D193" s="196">
        <v>8.6</v>
      </c>
      <c r="E193" s="196" t="s">
        <v>47</v>
      </c>
      <c r="F193" s="196" t="s">
        <v>47</v>
      </c>
      <c r="G193" s="186" t="s">
        <v>47</v>
      </c>
      <c r="H193" s="186" t="s">
        <v>47</v>
      </c>
    </row>
    <row r="194" spans="1:11" x14ac:dyDescent="0.25">
      <c r="A194" s="188"/>
      <c r="B194" s="189"/>
      <c r="C194" s="190"/>
      <c r="D194" s="191"/>
      <c r="E194" s="191"/>
      <c r="F194" s="189"/>
      <c r="G194" s="191"/>
      <c r="H194" s="191"/>
    </row>
    <row r="195" spans="1:11" s="1" customFormat="1" ht="14.25" customHeight="1" x14ac:dyDescent="0.2">
      <c r="A195" s="192">
        <v>1</v>
      </c>
      <c r="B195" s="1" t="s">
        <v>614</v>
      </c>
      <c r="K195" s="1">
        <v>350</v>
      </c>
    </row>
    <row r="196" spans="1:11" s="1" customFormat="1" ht="39.75" customHeight="1" x14ac:dyDescent="0.2">
      <c r="A196" s="192">
        <v>2</v>
      </c>
      <c r="B196" s="160" t="s">
        <v>616</v>
      </c>
      <c r="C196" s="160"/>
      <c r="D196" s="160"/>
      <c r="E196" s="160"/>
      <c r="F196" s="160"/>
      <c r="G196" s="160"/>
      <c r="H196" s="160"/>
      <c r="K196" s="1">
        <v>352</v>
      </c>
    </row>
  </sheetData>
  <mergeCells count="24">
    <mergeCell ref="B147:H147"/>
    <mergeCell ref="A150:H150"/>
    <mergeCell ref="A152:C153"/>
    <mergeCell ref="D152:F152"/>
    <mergeCell ref="G152:H152"/>
    <mergeCell ref="B196:H196"/>
    <mergeCell ref="A100:H100"/>
    <mergeCell ref="A102:C103"/>
    <mergeCell ref="D102:F102"/>
    <mergeCell ref="G102:H102"/>
    <mergeCell ref="B145:H145"/>
    <mergeCell ref="B146:H146"/>
    <mergeCell ref="B48:H48"/>
    <mergeCell ref="B49:H49"/>
    <mergeCell ref="A52:H52"/>
    <mergeCell ref="A54:C55"/>
    <mergeCell ref="D54:F54"/>
    <mergeCell ref="G54:H54"/>
    <mergeCell ref="A1:D1"/>
    <mergeCell ref="A2:H2"/>
    <mergeCell ref="A4:C5"/>
    <mergeCell ref="D4:F4"/>
    <mergeCell ref="G4:H4"/>
    <mergeCell ref="B47:H47"/>
  </mergeCells>
  <hyperlinks>
    <hyperlink ref="A1:D1" location="Contents!A1" display="Contents!A1" xr:uid="{8AA3E40D-B830-45A5-9113-7257C68F9E68}"/>
  </hyperlink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F9CA0F-166D-484C-BCB9-67E58A01F3F2}">
  <sheetPr codeName="Sheet39"/>
  <dimension ref="A1:W47"/>
  <sheetViews>
    <sheetView zoomScaleNormal="100" workbookViewId="0">
      <selection sqref="A1:D1"/>
    </sheetView>
  </sheetViews>
  <sheetFormatPr defaultColWidth="0" defaultRowHeight="15" x14ac:dyDescent="0.25"/>
  <cols>
    <col min="1" max="1" width="3.140625" style="119" customWidth="1"/>
    <col min="2" max="2" width="15.42578125" style="119" customWidth="1"/>
    <col min="3" max="3" width="2" style="119" customWidth="1"/>
    <col min="4" max="5" width="10.5703125" style="119" bestFit="1" customWidth="1"/>
    <col min="6" max="6" width="11.140625" style="119" bestFit="1" customWidth="1"/>
    <col min="7" max="7" width="13.5703125" style="119" bestFit="1" customWidth="1"/>
    <col min="8" max="8" width="16.42578125" style="119" customWidth="1"/>
    <col min="9" max="14" width="9" style="119" customWidth="1"/>
    <col min="15" max="19" width="9" style="203" hidden="1" customWidth="1"/>
    <col min="20" max="21" width="11.5703125" style="203" hidden="1" customWidth="1"/>
    <col min="22" max="26" width="9" style="203" hidden="1" customWidth="1"/>
    <col min="27" max="16384" width="9" style="203" hidden="1"/>
  </cols>
  <sheetData>
    <row r="1" spans="1:23" x14ac:dyDescent="0.25">
      <c r="A1" s="202" t="str">
        <f ca="1">INDIRECT(T1)</f>
        <v>Nôl i'r dudalen cynnwys</v>
      </c>
      <c r="B1" s="202"/>
      <c r="C1" s="202"/>
      <c r="D1" s="202"/>
      <c r="E1" s="12"/>
      <c r="F1" s="12"/>
      <c r="G1" s="12"/>
      <c r="H1" s="12"/>
      <c r="T1" s="203" t="s">
        <v>620</v>
      </c>
    </row>
    <row r="2" spans="1:23" s="204" customFormat="1" ht="14.85" customHeight="1" x14ac:dyDescent="0.2">
      <c r="A2" s="179" t="str">
        <f ca="1">INDIRECT($V$4&amp;"Header")</f>
        <v>Tabl A1: Amcangyfrifon trafodiadau hysbysadwy a adroddwyd: Pob trafodiadau</v>
      </c>
      <c r="B2" s="179"/>
      <c r="C2" s="179"/>
      <c r="D2" s="179"/>
      <c r="E2" s="179"/>
      <c r="F2" s="179"/>
      <c r="G2" s="179"/>
      <c r="H2" s="179"/>
      <c r="I2" s="1"/>
      <c r="J2" s="1"/>
      <c r="K2" s="1"/>
      <c r="L2" s="1"/>
      <c r="M2" s="1"/>
      <c r="N2" s="1"/>
    </row>
    <row r="3" spans="1:23" s="204" customFormat="1" ht="12.75" x14ac:dyDescent="0.2">
      <c r="A3" s="1"/>
      <c r="B3" s="205"/>
      <c r="C3" s="180"/>
      <c r="D3" s="180"/>
      <c r="E3" s="180"/>
      <c r="F3" s="180"/>
      <c r="G3" s="180"/>
      <c r="H3" s="180"/>
      <c r="I3" s="1"/>
      <c r="J3" s="1"/>
      <c r="K3" s="1"/>
      <c r="L3" s="1"/>
      <c r="M3" s="1"/>
      <c r="N3" s="1"/>
      <c r="S3" s="204">
        <v>1</v>
      </c>
    </row>
    <row r="4" spans="1:23" ht="17.850000000000001" customHeight="1" x14ac:dyDescent="0.35">
      <c r="A4" s="81" t="s">
        <v>560</v>
      </c>
      <c r="B4" s="81"/>
      <c r="C4" s="81"/>
      <c r="D4" s="82" t="s">
        <v>561</v>
      </c>
      <c r="E4" s="82"/>
      <c r="F4" s="82"/>
      <c r="G4" s="82" t="s">
        <v>562</v>
      </c>
      <c r="H4" s="82"/>
      <c r="S4" s="203">
        <v>1</v>
      </c>
      <c r="T4" s="203" t="s">
        <v>621</v>
      </c>
      <c r="V4" s="203" t="str">
        <f>VLOOKUP($S$3,$S$4:$T$7,2, FALSE)</f>
        <v>CTORounded</v>
      </c>
      <c r="W4" s="203">
        <v>25</v>
      </c>
    </row>
    <row r="5" spans="1:23" ht="17.25" customHeight="1" x14ac:dyDescent="0.25">
      <c r="A5" s="87"/>
      <c r="B5" s="87"/>
      <c r="C5" s="87"/>
      <c r="D5" s="181" t="s">
        <v>564</v>
      </c>
      <c r="E5" s="181" t="s">
        <v>565</v>
      </c>
      <c r="F5" s="181" t="s">
        <v>566</v>
      </c>
      <c r="G5" s="181" t="s">
        <v>567</v>
      </c>
      <c r="H5" s="181" t="s">
        <v>568</v>
      </c>
      <c r="S5" s="203">
        <v>2</v>
      </c>
      <c r="T5" s="203" t="s">
        <v>622</v>
      </c>
      <c r="W5" s="203">
        <v>26</v>
      </c>
    </row>
    <row r="6" spans="1:23" x14ac:dyDescent="0.25">
      <c r="A6" s="206" t="str">
        <f>TableA1Hide!B6</f>
        <v>Ebrill 18</v>
      </c>
      <c r="C6" s="183"/>
      <c r="D6" s="185">
        <f t="shared" ref="D6:D45" ca="1" si="0">VLOOKUP($A6, INDIRECT($V$4), 3, FALSE)</f>
        <v>3940</v>
      </c>
      <c r="E6" s="185">
        <f t="shared" ref="E6:E45" ca="1" si="1">VLOOKUP($A6, INDIRECT($V$4), 4, FALSE)</f>
        <v>4350</v>
      </c>
      <c r="F6" s="185">
        <f t="shared" ref="F6:F45" ca="1" si="2">VLOOKUP($A6, INDIRECT($V$4), 5, FALSE)</f>
        <v>4370</v>
      </c>
      <c r="G6" s="186">
        <f t="shared" ref="G6:G45" ca="1" si="3">VLOOKUP($A6, INDIRECT($V$4), 6, FALSE)</f>
        <v>0.10538344337227024</v>
      </c>
      <c r="H6" s="186">
        <f t="shared" ref="H6:H45" ca="1" si="4">VLOOKUP($A6, INDIRECT($V$4), 7, FALSE)</f>
        <v>3.9053526303698405E-3</v>
      </c>
      <c r="S6" s="203">
        <v>3</v>
      </c>
      <c r="T6" s="203" t="s">
        <v>623</v>
      </c>
      <c r="W6" s="203">
        <v>27</v>
      </c>
    </row>
    <row r="7" spans="1:23" x14ac:dyDescent="0.25">
      <c r="A7" s="206" t="str">
        <f>TableA1Hide!B7</f>
        <v>Mai 18</v>
      </c>
      <c r="C7" s="183"/>
      <c r="D7" s="185">
        <f t="shared" ca="1" si="0"/>
        <v>4450</v>
      </c>
      <c r="E7" s="185">
        <f t="shared" ca="1" si="1"/>
        <v>4770</v>
      </c>
      <c r="F7" s="185">
        <f t="shared" ca="1" si="2"/>
        <v>4790</v>
      </c>
      <c r="G7" s="186">
        <f t="shared" ca="1" si="3"/>
        <v>7.1926275567543163E-2</v>
      </c>
      <c r="H7" s="186">
        <f t="shared" ca="1" si="4"/>
        <v>3.9840637450199168E-3</v>
      </c>
      <c r="S7" s="203">
        <v>4</v>
      </c>
      <c r="T7" s="203" t="s">
        <v>624</v>
      </c>
      <c r="W7" s="203">
        <v>28</v>
      </c>
    </row>
    <row r="8" spans="1:23" x14ac:dyDescent="0.25">
      <c r="A8" s="206" t="str">
        <f>TableA1Hide!B8</f>
        <v>Mehefin 18</v>
      </c>
      <c r="C8" s="183"/>
      <c r="D8" s="185">
        <f t="shared" ca="1" si="0"/>
        <v>5100</v>
      </c>
      <c r="E8" s="185">
        <f t="shared" ca="1" si="1"/>
        <v>5400</v>
      </c>
      <c r="F8" s="185">
        <f t="shared" ca="1" si="2"/>
        <v>5420</v>
      </c>
      <c r="G8" s="186">
        <f t="shared" ca="1" si="3"/>
        <v>5.8258140447234208E-2</v>
      </c>
      <c r="H8" s="186">
        <f t="shared" ca="1" si="4"/>
        <v>5.3753475440221354E-3</v>
      </c>
    </row>
    <row r="9" spans="1:23" x14ac:dyDescent="0.25">
      <c r="A9" s="206" t="str">
        <f>TableA1Hide!B9</f>
        <v>Gorffenaf 18</v>
      </c>
      <c r="C9" s="183"/>
      <c r="D9" s="185">
        <f t="shared" ca="1" si="0"/>
        <v>4930</v>
      </c>
      <c r="E9" s="185">
        <f t="shared" ca="1" si="1"/>
        <v>5300</v>
      </c>
      <c r="F9" s="185">
        <f t="shared" ca="1" si="2"/>
        <v>5310</v>
      </c>
      <c r="G9" s="186">
        <f t="shared" ca="1" si="3"/>
        <v>7.5268817204301008E-2</v>
      </c>
      <c r="H9" s="186">
        <f t="shared" ca="1" si="4"/>
        <v>2.2641509433962703E-3</v>
      </c>
    </row>
    <row r="10" spans="1:23" x14ac:dyDescent="0.25">
      <c r="A10" s="206" t="str">
        <f>TableA1Hide!B10</f>
        <v>Awst 18</v>
      </c>
      <c r="C10" s="183"/>
      <c r="D10" s="185">
        <f t="shared" ca="1" si="0"/>
        <v>5660</v>
      </c>
      <c r="E10" s="185">
        <f t="shared" ca="1" si="1"/>
        <v>5950</v>
      </c>
      <c r="F10" s="185">
        <f t="shared" ca="1" si="2"/>
        <v>5970</v>
      </c>
      <c r="G10" s="186">
        <f t="shared" ca="1" si="3"/>
        <v>5.0141242937853159E-2</v>
      </c>
      <c r="H10" s="186">
        <f t="shared" ca="1" si="4"/>
        <v>3.3624747814391398E-3</v>
      </c>
    </row>
    <row r="11" spans="1:23" x14ac:dyDescent="0.25">
      <c r="A11" s="206" t="str">
        <f>TableA1Hide!B11</f>
        <v>Medi 18</v>
      </c>
      <c r="C11" s="183"/>
      <c r="D11" s="185">
        <f t="shared" ca="1" si="0"/>
        <v>4790</v>
      </c>
      <c r="E11" s="185">
        <f t="shared" ca="1" si="1"/>
        <v>4980</v>
      </c>
      <c r="F11" s="185">
        <f t="shared" ca="1" si="2"/>
        <v>4990</v>
      </c>
      <c r="G11" s="186">
        <f t="shared" ca="1" si="3"/>
        <v>3.9883065358112368E-2</v>
      </c>
      <c r="H11" s="186">
        <f t="shared" ca="1" si="4"/>
        <v>2.6104417670682611E-3</v>
      </c>
    </row>
    <row r="12" spans="1:23" x14ac:dyDescent="0.25">
      <c r="A12" s="206" t="str">
        <f>TableA1Hide!B12</f>
        <v>Hydref 18</v>
      </c>
      <c r="C12" s="183"/>
      <c r="D12" s="185">
        <f t="shared" ca="1" si="0"/>
        <v>5460</v>
      </c>
      <c r="E12" s="185">
        <f t="shared" ca="1" si="1"/>
        <v>5620</v>
      </c>
      <c r="F12" s="185">
        <f t="shared" ca="1" si="2"/>
        <v>5630</v>
      </c>
      <c r="G12" s="186">
        <f t="shared" ca="1" si="3"/>
        <v>2.8189639392275367E-2</v>
      </c>
      <c r="H12" s="186">
        <f t="shared" ca="1" si="4"/>
        <v>1.7803097739006457E-3</v>
      </c>
    </row>
    <row r="13" spans="1:23" x14ac:dyDescent="0.25">
      <c r="A13" s="206" t="str">
        <f>TableA1Hide!B13</f>
        <v>Tachwedd 18</v>
      </c>
      <c r="C13" s="183"/>
      <c r="D13" s="185">
        <f t="shared" ca="1" si="0"/>
        <v>6090</v>
      </c>
      <c r="E13" s="185">
        <f t="shared" ca="1" si="1"/>
        <v>6300</v>
      </c>
      <c r="F13" s="185">
        <f t="shared" ca="1" si="2"/>
        <v>6320</v>
      </c>
      <c r="G13" s="186">
        <f t="shared" ca="1" si="3"/>
        <v>3.4675431388660582E-2</v>
      </c>
      <c r="H13" s="186">
        <f t="shared" ca="1" si="4"/>
        <v>3.6531130876746865E-3</v>
      </c>
    </row>
    <row r="14" spans="1:23" x14ac:dyDescent="0.25">
      <c r="A14" s="206" t="str">
        <f>TableA1Hide!B14</f>
        <v>Rhagfyr 18</v>
      </c>
      <c r="C14" s="183"/>
      <c r="D14" s="185">
        <f t="shared" ca="1" si="0"/>
        <v>5360</v>
      </c>
      <c r="E14" s="185">
        <f t="shared" ca="1" si="1"/>
        <v>5430</v>
      </c>
      <c r="F14" s="185">
        <f t="shared" ca="1" si="2"/>
        <v>5440</v>
      </c>
      <c r="G14" s="186">
        <f t="shared" ca="1" si="3"/>
        <v>1.3067015120403314E-2</v>
      </c>
      <c r="H14" s="186">
        <f t="shared" ca="1" si="4"/>
        <v>1.4741109268472385E-3</v>
      </c>
    </row>
    <row r="15" spans="1:23" x14ac:dyDescent="0.25">
      <c r="A15" s="206" t="str">
        <f>TableA1Hide!B15</f>
        <v>Ionawr 19</v>
      </c>
      <c r="C15" s="183"/>
      <c r="D15" s="185">
        <f t="shared" ca="1" si="0"/>
        <v>3900</v>
      </c>
      <c r="E15" s="185">
        <f t="shared" ca="1" si="1"/>
        <v>4000</v>
      </c>
      <c r="F15" s="185">
        <f t="shared" ca="1" si="2"/>
        <v>4010</v>
      </c>
      <c r="G15" s="186">
        <f t="shared" ca="1" si="3"/>
        <v>2.5917372337695754E-2</v>
      </c>
      <c r="H15" s="186">
        <f t="shared" ca="1" si="4"/>
        <v>2.0010005002502051E-3</v>
      </c>
      <c r="T15" s="207"/>
      <c r="U15" s="207"/>
    </row>
    <row r="16" spans="1:23" x14ac:dyDescent="0.25">
      <c r="A16" s="206" t="str">
        <f>TableA1Hide!B16</f>
        <v>Chwefror 19</v>
      </c>
      <c r="C16" s="183"/>
      <c r="D16" s="185">
        <f t="shared" ca="1" si="0"/>
        <v>4240</v>
      </c>
      <c r="E16" s="185">
        <f t="shared" ca="1" si="1"/>
        <v>4290</v>
      </c>
      <c r="F16" s="185">
        <f t="shared" ca="1" si="2"/>
        <v>4300</v>
      </c>
      <c r="G16" s="186">
        <f t="shared" ca="1" si="3"/>
        <v>1.2744866650932218E-2</v>
      </c>
      <c r="H16" s="186">
        <f t="shared" ca="1" si="4"/>
        <v>1.3982754602657188E-3</v>
      </c>
    </row>
    <row r="17" spans="1:8" x14ac:dyDescent="0.25">
      <c r="A17" s="208" t="str">
        <f>TableA1Hide!B17</f>
        <v>Mawrth 19</v>
      </c>
      <c r="C17" s="1"/>
      <c r="D17" s="209">
        <f t="shared" ca="1" si="0"/>
        <v>4900</v>
      </c>
      <c r="E17" s="209">
        <f t="shared" ca="1" si="1"/>
        <v>5040</v>
      </c>
      <c r="F17" s="209">
        <f t="shared" ca="1" si="2"/>
        <v>5050</v>
      </c>
      <c r="G17" s="135">
        <f t="shared" ca="1" si="3"/>
        <v>2.8180518684909117E-2</v>
      </c>
      <c r="H17" s="135">
        <f t="shared" ca="1" si="4"/>
        <v>1.9860973187686426E-3</v>
      </c>
    </row>
    <row r="18" spans="1:8" ht="26.25" customHeight="1" x14ac:dyDescent="0.25">
      <c r="A18" s="208" t="str">
        <f>TableA1Hide!B18</f>
        <v>Ebrill 19</v>
      </c>
      <c r="C18" s="1"/>
      <c r="D18" s="209">
        <f t="shared" ca="1" si="0"/>
        <v>4450</v>
      </c>
      <c r="E18" s="209">
        <f t="shared" ca="1" si="1"/>
        <v>4510</v>
      </c>
      <c r="F18" s="209">
        <f t="shared" ca="1" si="2"/>
        <v>4520</v>
      </c>
      <c r="G18" s="135">
        <f t="shared" ca="1" si="3"/>
        <v>1.4848143982002293E-2</v>
      </c>
      <c r="H18" s="135">
        <f t="shared" ca="1" si="4"/>
        <v>2.8818443804035088E-3</v>
      </c>
    </row>
    <row r="19" spans="1:8" x14ac:dyDescent="0.25">
      <c r="A19" s="206" t="str">
        <f>TableA1Hide!B19</f>
        <v>Mai 19</v>
      </c>
      <c r="C19" s="40"/>
      <c r="D19" s="185">
        <f t="shared" ca="1" si="0"/>
        <v>4950</v>
      </c>
      <c r="E19" s="185">
        <f t="shared" ca="1" si="1"/>
        <v>5040</v>
      </c>
      <c r="F19" s="185">
        <f t="shared" ca="1" si="2"/>
        <v>5050</v>
      </c>
      <c r="G19" s="186">
        <f t="shared" ca="1" si="3"/>
        <v>1.8387553041018467E-2</v>
      </c>
      <c r="H19" s="186">
        <f t="shared" ca="1" si="4"/>
        <v>1.5873015873015817E-3</v>
      </c>
    </row>
    <row r="20" spans="1:8" x14ac:dyDescent="0.25">
      <c r="A20" s="206" t="str">
        <f>TableA1Hide!B20</f>
        <v>Mehefin 19</v>
      </c>
      <c r="C20" s="40"/>
      <c r="D20" s="185">
        <f t="shared" ca="1" si="0"/>
        <v>4940</v>
      </c>
      <c r="E20" s="185">
        <f t="shared" ca="1" si="1"/>
        <v>5100</v>
      </c>
      <c r="F20" s="185">
        <f t="shared" ca="1" si="2"/>
        <v>5110</v>
      </c>
      <c r="G20" s="186">
        <f t="shared" ca="1" si="3"/>
        <v>3.2617504051863921E-2</v>
      </c>
      <c r="H20" s="186">
        <f t="shared" ca="1" si="4"/>
        <v>1.5695507161075373E-3</v>
      </c>
    </row>
    <row r="21" spans="1:8" x14ac:dyDescent="0.25">
      <c r="A21" s="206" t="str">
        <f>TableA1Hide!B21</f>
        <v>Gorffenaf 19</v>
      </c>
      <c r="C21" s="40"/>
      <c r="D21" s="185">
        <f t="shared" ca="1" si="0"/>
        <v>5510</v>
      </c>
      <c r="E21" s="185">
        <f t="shared" ca="1" si="1"/>
        <v>5570</v>
      </c>
      <c r="F21" s="185">
        <f t="shared" ca="1" si="2"/>
        <v>5590</v>
      </c>
      <c r="G21" s="186">
        <f t="shared" ca="1" si="3"/>
        <v>1.2168543407192089E-2</v>
      </c>
      <c r="H21" s="186">
        <f t="shared" ca="1" si="4"/>
        <v>2.5121119684192728E-3</v>
      </c>
    </row>
    <row r="22" spans="1:8" x14ac:dyDescent="0.25">
      <c r="A22" s="206" t="str">
        <f>TableA1Hide!B22</f>
        <v>Awst 19</v>
      </c>
      <c r="C22" s="40"/>
      <c r="D22" s="185">
        <f t="shared" ca="1" si="0"/>
        <v>5560</v>
      </c>
      <c r="E22" s="185">
        <f t="shared" ca="1" si="1"/>
        <v>5710</v>
      </c>
      <c r="F22" s="185">
        <f t="shared" ca="1" si="2"/>
        <v>5720</v>
      </c>
      <c r="G22" s="186">
        <f t="shared" ca="1" si="3"/>
        <v>2.6784109293546576E-2</v>
      </c>
      <c r="H22" s="186">
        <f t="shared" ca="1" si="4"/>
        <v>1.5756302521008347E-3</v>
      </c>
    </row>
    <row r="23" spans="1:8" x14ac:dyDescent="0.25">
      <c r="A23" s="206" t="str">
        <f>TableA1Hide!B23</f>
        <v>Medi 19</v>
      </c>
      <c r="C23" s="40"/>
      <c r="D23" s="185">
        <f t="shared" ca="1" si="0"/>
        <v>5060</v>
      </c>
      <c r="E23" s="185">
        <f t="shared" ca="1" si="1"/>
        <v>5120</v>
      </c>
      <c r="F23" s="185">
        <f t="shared" ca="1" si="2"/>
        <v>5140</v>
      </c>
      <c r="G23" s="186">
        <f t="shared" ca="1" si="3"/>
        <v>1.1850681414181219E-2</v>
      </c>
      <c r="H23" s="186">
        <f t="shared" ca="1" si="4"/>
        <v>2.7327737653719542E-3</v>
      </c>
    </row>
    <row r="24" spans="1:8" x14ac:dyDescent="0.25">
      <c r="A24" s="206" t="str">
        <f>TableA1Hide!B24</f>
        <v>Hydref 19</v>
      </c>
      <c r="C24" s="40"/>
      <c r="D24" s="185">
        <f t="shared" ca="1" si="0"/>
        <v>5500</v>
      </c>
      <c r="E24" s="185">
        <f t="shared" ca="1" si="1"/>
        <v>5580</v>
      </c>
      <c r="F24" s="185">
        <f t="shared" ca="1" si="2"/>
        <v>5580</v>
      </c>
      <c r="G24" s="186">
        <f t="shared" ca="1" si="3"/>
        <v>1.4548099654482671E-2</v>
      </c>
      <c r="H24" s="186">
        <f t="shared" ca="1" si="4"/>
        <v>3.5848718408315605E-4</v>
      </c>
    </row>
    <row r="25" spans="1:8" x14ac:dyDescent="0.25">
      <c r="A25" s="206" t="str">
        <f>TableA1Hide!B25</f>
        <v>Tachwedd 19</v>
      </c>
      <c r="C25" s="40"/>
      <c r="D25" s="185">
        <f t="shared" ca="1" si="0"/>
        <v>5530</v>
      </c>
      <c r="E25" s="185">
        <f t="shared" ca="1" si="1"/>
        <v>5670</v>
      </c>
      <c r="F25" s="185">
        <f t="shared" ca="1" si="2"/>
        <v>5680</v>
      </c>
      <c r="G25" s="186">
        <f t="shared" ca="1" si="3"/>
        <v>2.5492677635147398E-2</v>
      </c>
      <c r="H25" s="186">
        <f t="shared" ca="1" si="4"/>
        <v>7.0521861777161909E-4</v>
      </c>
    </row>
    <row r="26" spans="1:8" x14ac:dyDescent="0.25">
      <c r="A26" s="206" t="str">
        <f>TableA1Hide!B26</f>
        <v>Rhagfyr 19</v>
      </c>
      <c r="C26" s="40"/>
      <c r="D26" s="185">
        <f t="shared" ca="1" si="0"/>
        <v>5360</v>
      </c>
      <c r="E26" s="185">
        <f t="shared" ca="1" si="1"/>
        <v>5390</v>
      </c>
      <c r="F26" s="185">
        <f t="shared" ca="1" si="2"/>
        <v>5400</v>
      </c>
      <c r="G26" s="186">
        <f t="shared" ca="1" si="3"/>
        <v>4.4767767207609666E-3</v>
      </c>
      <c r="H26" s="186">
        <f t="shared" ca="1" si="4"/>
        <v>2.9712163416899529E-3</v>
      </c>
    </row>
    <row r="27" spans="1:8" x14ac:dyDescent="0.25">
      <c r="A27" s="206" t="str">
        <f>TableA1Hide!B27</f>
        <v>Ionawr 20</v>
      </c>
      <c r="C27" s="40"/>
      <c r="D27" s="185">
        <f t="shared" ca="1" si="0"/>
        <v>4210</v>
      </c>
      <c r="E27" s="185">
        <f t="shared" ca="1" si="1"/>
        <v>4350</v>
      </c>
      <c r="F27" s="185">
        <f t="shared" ca="1" si="2"/>
        <v>4360</v>
      </c>
      <c r="G27" s="186">
        <f t="shared" ca="1" si="3"/>
        <v>3.3761293390394576E-2</v>
      </c>
      <c r="H27" s="186">
        <f t="shared" ca="1" si="4"/>
        <v>1.8399264029438367E-3</v>
      </c>
    </row>
    <row r="28" spans="1:8" x14ac:dyDescent="0.25">
      <c r="A28" s="206" t="str">
        <f>TableA1Hide!B28</f>
        <v>Chwefror 20</v>
      </c>
      <c r="C28" s="40"/>
      <c r="D28" s="185">
        <f t="shared" ca="1" si="0"/>
        <v>4240</v>
      </c>
      <c r="E28" s="185">
        <f t="shared" ca="1" si="1"/>
        <v>4350</v>
      </c>
      <c r="F28" s="185">
        <f t="shared" ca="1" si="2"/>
        <v>4360</v>
      </c>
      <c r="G28" s="186">
        <f t="shared" ca="1" si="3"/>
        <v>2.4976437323279921E-2</v>
      </c>
      <c r="H28" s="186">
        <f t="shared" ca="1" si="4"/>
        <v>1.3793103448276334E-3</v>
      </c>
    </row>
    <row r="29" spans="1:8" x14ac:dyDescent="0.25">
      <c r="A29" s="208" t="str">
        <f>TableA1Hide!B29</f>
        <v>Mawrth 20</v>
      </c>
      <c r="C29" s="1"/>
      <c r="D29" s="209">
        <f t="shared" ca="1" si="0"/>
        <v>4570</v>
      </c>
      <c r="E29" s="209">
        <f t="shared" ca="1" si="1"/>
        <v>4620</v>
      </c>
      <c r="F29" s="209">
        <f t="shared" ca="1" si="2"/>
        <v>4630</v>
      </c>
      <c r="G29" s="135">
        <f t="shared" ca="1" si="3"/>
        <v>1.0936132983377034E-2</v>
      </c>
      <c r="H29" s="135">
        <f t="shared" ca="1" si="4"/>
        <v>1.7308524448291784E-3</v>
      </c>
    </row>
    <row r="30" spans="1:8" ht="26.25" customHeight="1" x14ac:dyDescent="0.25">
      <c r="A30" s="208" t="str">
        <f>TableA1Hide!B30</f>
        <v>Ebrill 20</v>
      </c>
      <c r="C30" s="1"/>
      <c r="D30" s="209">
        <f t="shared" ca="1" si="0"/>
        <v>2060</v>
      </c>
      <c r="E30" s="209">
        <f t="shared" ca="1" si="1"/>
        <v>2100</v>
      </c>
      <c r="F30" s="209">
        <f t="shared" ca="1" si="2"/>
        <v>2110</v>
      </c>
      <c r="G30" s="135">
        <f t="shared" ca="1" si="3"/>
        <v>2.0408163265306145E-2</v>
      </c>
      <c r="H30" s="135">
        <f t="shared" ca="1" si="4"/>
        <v>4.761904761904745E-3</v>
      </c>
    </row>
    <row r="31" spans="1:8" x14ac:dyDescent="0.25">
      <c r="A31" s="208" t="str">
        <f>TableA1Hide!B31</f>
        <v>Mai 20</v>
      </c>
      <c r="C31" s="1"/>
      <c r="D31" s="209">
        <f t="shared" ca="1" si="0"/>
        <v>2160</v>
      </c>
      <c r="E31" s="209">
        <f t="shared" ca="1" si="1"/>
        <v>2190</v>
      </c>
      <c r="F31" s="209">
        <f t="shared" ca="1" si="2"/>
        <v>2200</v>
      </c>
      <c r="G31" s="135">
        <f t="shared" ca="1" si="3"/>
        <v>1.6689847009735637E-2</v>
      </c>
      <c r="H31" s="135">
        <f t="shared" ca="1" si="4"/>
        <v>2.2799817601459882E-3</v>
      </c>
    </row>
    <row r="32" spans="1:8" x14ac:dyDescent="0.25">
      <c r="A32" s="208" t="str">
        <f>TableA1Hide!B32</f>
        <v>Mehefin 20</v>
      </c>
      <c r="C32" s="1"/>
      <c r="D32" s="209">
        <f t="shared" ca="1" si="0"/>
        <v>2860</v>
      </c>
      <c r="E32" s="209">
        <f t="shared" ca="1" si="1"/>
        <v>2900</v>
      </c>
      <c r="F32" s="209">
        <f t="shared" ca="1" si="2"/>
        <v>2910</v>
      </c>
      <c r="G32" s="135">
        <f t="shared" ca="1" si="3"/>
        <v>1.4005602240896309E-2</v>
      </c>
      <c r="H32" s="135">
        <f t="shared" ca="1" si="4"/>
        <v>5.1795580110496342E-3</v>
      </c>
    </row>
    <row r="33" spans="1:8" x14ac:dyDescent="0.25">
      <c r="A33" s="208" t="str">
        <f>TableA1Hide!B33</f>
        <v>Gorffenaf 20</v>
      </c>
      <c r="C33" s="1"/>
      <c r="D33" s="209">
        <f t="shared" ca="1" si="0"/>
        <v>3310</v>
      </c>
      <c r="E33" s="209">
        <f t="shared" ca="1" si="1"/>
        <v>3450</v>
      </c>
      <c r="F33" s="209">
        <f t="shared" ca="1" si="2"/>
        <v>3460</v>
      </c>
      <c r="G33" s="135">
        <f t="shared" ca="1" si="3"/>
        <v>4.3254688445251155E-2</v>
      </c>
      <c r="H33" s="135">
        <f t="shared" ca="1" si="4"/>
        <v>1.7396346767177828E-3</v>
      </c>
    </row>
    <row r="34" spans="1:8" x14ac:dyDescent="0.25">
      <c r="A34" s="208" t="str">
        <f>TableA1Hide!B34</f>
        <v>Awst 20</v>
      </c>
      <c r="C34" s="1"/>
      <c r="D34" s="209">
        <f t="shared" ca="1" si="0"/>
        <v>3470</v>
      </c>
      <c r="E34" s="209">
        <f t="shared" ca="1" si="1"/>
        <v>3520</v>
      </c>
      <c r="F34" s="209">
        <f t="shared" ca="1" si="2"/>
        <v>3530</v>
      </c>
      <c r="G34" s="135">
        <f t="shared" ca="1" si="3"/>
        <v>1.4693171996542853E-2</v>
      </c>
      <c r="H34" s="135">
        <f t="shared" ca="1" si="4"/>
        <v>2.2714366837024436E-3</v>
      </c>
    </row>
    <row r="35" spans="1:8" x14ac:dyDescent="0.25">
      <c r="A35" s="208" t="str">
        <f>TableA1Hide!B35</f>
        <v>Medi 20</v>
      </c>
      <c r="C35" s="1"/>
      <c r="D35" s="209">
        <f t="shared" ca="1" si="0"/>
        <v>3990</v>
      </c>
      <c r="E35" s="209">
        <f t="shared" ca="1" si="1"/>
        <v>4080</v>
      </c>
      <c r="F35" s="209">
        <f t="shared" ca="1" si="2"/>
        <v>4100</v>
      </c>
      <c r="G35" s="135">
        <f t="shared" ca="1" si="3"/>
        <v>2.2801302931596101E-2</v>
      </c>
      <c r="H35" s="135">
        <f t="shared" ca="1" si="4"/>
        <v>4.8995590396865296E-3</v>
      </c>
    </row>
    <row r="36" spans="1:8" x14ac:dyDescent="0.25">
      <c r="A36" s="208" t="str">
        <f>TableA1Hide!B36</f>
        <v>Hydref 20</v>
      </c>
      <c r="C36" s="1"/>
      <c r="D36" s="209">
        <f t="shared" ca="1" si="0"/>
        <v>5550</v>
      </c>
      <c r="E36" s="209">
        <f t="shared" ca="1" si="1"/>
        <v>5800</v>
      </c>
      <c r="F36" s="209">
        <f t="shared" ca="1" si="2"/>
        <v>5820</v>
      </c>
      <c r="G36" s="135">
        <f t="shared" ca="1" si="3"/>
        <v>4.6708746618575381E-2</v>
      </c>
      <c r="H36" s="135">
        <f t="shared" ca="1" si="4"/>
        <v>2.4121295658166009E-3</v>
      </c>
    </row>
    <row r="37" spans="1:8" x14ac:dyDescent="0.25">
      <c r="A37" s="208" t="str">
        <f>TableA1Hide!B37</f>
        <v>Tachwedd 20</v>
      </c>
      <c r="C37" s="1"/>
      <c r="D37" s="209">
        <f t="shared" ca="1" si="0"/>
        <v>5580</v>
      </c>
      <c r="E37" s="209">
        <f t="shared" ca="1" si="1"/>
        <v>5690</v>
      </c>
      <c r="F37" s="209">
        <f t="shared" ca="1" si="2"/>
        <v>5710</v>
      </c>
      <c r="G37" s="135">
        <f t="shared" ca="1" si="3"/>
        <v>2.0250896057347756E-2</v>
      </c>
      <c r="H37" s="135">
        <f t="shared" ca="1" si="4"/>
        <v>2.283506060073881E-3</v>
      </c>
    </row>
    <row r="38" spans="1:8" x14ac:dyDescent="0.25">
      <c r="A38" s="208" t="str">
        <f>TableA1Hide!B38</f>
        <v>Rhagfyr 20</v>
      </c>
      <c r="C38" s="1"/>
      <c r="D38" s="209">
        <f t="shared" ca="1" si="0"/>
        <v>6640</v>
      </c>
      <c r="E38" s="209">
        <f t="shared" ca="1" si="1"/>
        <v>6730</v>
      </c>
      <c r="F38" s="209">
        <f t="shared" ca="1" si="2"/>
        <v>6750</v>
      </c>
      <c r="G38" s="135">
        <f t="shared" ca="1" si="3"/>
        <v>1.4003915073031115E-2</v>
      </c>
      <c r="H38" s="135">
        <f t="shared" ca="1" si="4"/>
        <v>2.6730026730026335E-3</v>
      </c>
    </row>
    <row r="39" spans="1:8" x14ac:dyDescent="0.25">
      <c r="A39" s="208" t="str">
        <f>TableA1Hide!B39</f>
        <v>Ionawr 21</v>
      </c>
      <c r="C39" s="1"/>
      <c r="D39" s="209">
        <f t="shared" ca="1" si="0"/>
        <v>4110</v>
      </c>
      <c r="E39" s="209">
        <f t="shared" ca="1" si="1"/>
        <v>4250</v>
      </c>
      <c r="F39" s="209">
        <f t="shared" ca="1" si="2"/>
        <v>4270</v>
      </c>
      <c r="G39" s="135">
        <f t="shared" ca="1" si="3"/>
        <v>3.3819951338199594E-2</v>
      </c>
      <c r="H39" s="135">
        <f t="shared" ca="1" si="4"/>
        <v>4.7069898799718679E-3</v>
      </c>
    </row>
    <row r="40" spans="1:8" x14ac:dyDescent="0.25">
      <c r="A40" s="208" t="str">
        <f>TableA1Hide!B40</f>
        <v>Chwefror 21</v>
      </c>
      <c r="C40" s="1"/>
      <c r="D40" s="209">
        <f t="shared" ca="1" si="0"/>
        <v>5040</v>
      </c>
      <c r="E40" s="209">
        <f t="shared" ca="1" si="1"/>
        <v>5210</v>
      </c>
      <c r="F40" s="209">
        <f t="shared" ca="1" si="2"/>
        <v>5230</v>
      </c>
      <c r="G40" s="135">
        <f t="shared" ca="1" si="3"/>
        <v>3.4339023421992909E-2</v>
      </c>
      <c r="H40" s="135">
        <f t="shared" ca="1" si="4"/>
        <v>3.8380349261177837E-3</v>
      </c>
    </row>
    <row r="41" spans="1:8" x14ac:dyDescent="0.25">
      <c r="A41" s="208" t="str">
        <f>TableA1Hide!B41</f>
        <v>Mawrth 21</v>
      </c>
      <c r="C41" s="1"/>
      <c r="D41" s="209">
        <f t="shared" ca="1" si="0"/>
        <v>6880</v>
      </c>
      <c r="E41" s="209">
        <f t="shared" ca="1" si="1"/>
        <v>7070</v>
      </c>
      <c r="F41" s="209">
        <f t="shared" ca="1" si="2"/>
        <v>7100</v>
      </c>
      <c r="G41" s="135">
        <f t="shared" ca="1" si="3"/>
        <v>2.7632344386271157E-2</v>
      </c>
      <c r="H41" s="135">
        <f t="shared" ca="1" si="4"/>
        <v>4.245683555052393E-3</v>
      </c>
    </row>
    <row r="42" spans="1:8" ht="26.25" customHeight="1" x14ac:dyDescent="0.25">
      <c r="A42" s="208" t="str">
        <f>TableA1Hide!B42</f>
        <v>Ebrill 21</v>
      </c>
      <c r="C42" s="1"/>
      <c r="D42" s="209">
        <f t="shared" ca="1" si="0"/>
        <v>5440</v>
      </c>
      <c r="E42" s="209">
        <f t="shared" ca="1" si="1"/>
        <v>5640</v>
      </c>
      <c r="F42" s="209">
        <f t="shared" ca="1" si="2"/>
        <v>5650</v>
      </c>
      <c r="G42" s="135">
        <f t="shared" ca="1" si="3"/>
        <v>3.6601066764760048E-2</v>
      </c>
      <c r="H42" s="135">
        <f t="shared" ca="1" si="4"/>
        <v>2.8388928317955031E-3</v>
      </c>
    </row>
    <row r="43" spans="1:8" ht="15" customHeight="1" x14ac:dyDescent="0.25">
      <c r="A43" s="208" t="str">
        <f>TableA1Hide!B43</f>
        <v>Mai 21</v>
      </c>
      <c r="C43" s="1"/>
      <c r="D43" s="209">
        <f t="shared" ca="1" si="0"/>
        <v>5060</v>
      </c>
      <c r="E43" s="209">
        <f t="shared" ca="1" si="1"/>
        <v>5170</v>
      </c>
      <c r="F43" s="209">
        <f t="shared" ca="1" si="2"/>
        <v>5170</v>
      </c>
      <c r="G43" s="135">
        <f t="shared" ca="1" si="3"/>
        <v>2.1756329113924E-2</v>
      </c>
      <c r="H43" s="135">
        <f t="shared" ca="1" si="4"/>
        <v>1.3550135501354532E-3</v>
      </c>
    </row>
    <row r="44" spans="1:8" ht="15" customHeight="1" x14ac:dyDescent="0.25">
      <c r="A44" s="208" t="str">
        <f>TableA1Hide!B44</f>
        <v>Mehefin 21</v>
      </c>
      <c r="C44" s="1"/>
      <c r="D44" s="209">
        <f t="shared" ca="1" si="0"/>
        <v>8360</v>
      </c>
      <c r="E44" s="209">
        <f t="shared" ca="1" si="1"/>
        <v>8580</v>
      </c>
      <c r="F44" s="209" t="str">
        <f t="shared" ca="1" si="2"/>
        <v/>
      </c>
      <c r="G44" s="135">
        <f t="shared" ca="1" si="3"/>
        <v>2.6315789473684292E-2</v>
      </c>
      <c r="H44" s="135" t="str">
        <f t="shared" ca="1" si="4"/>
        <v/>
      </c>
    </row>
    <row r="45" spans="1:8" ht="15" customHeight="1" x14ac:dyDescent="0.25">
      <c r="A45" s="208" t="str">
        <f>TableA1Hide!B45</f>
        <v>Gorffenaf 21</v>
      </c>
      <c r="C45" s="1"/>
      <c r="D45" s="209">
        <f t="shared" ca="1" si="0"/>
        <v>4930</v>
      </c>
      <c r="E45" s="209" t="str">
        <f t="shared" ca="1" si="1"/>
        <v/>
      </c>
      <c r="F45" s="209" t="str">
        <f t="shared" ca="1" si="2"/>
        <v/>
      </c>
      <c r="G45" s="135" t="str">
        <f t="shared" ca="1" si="3"/>
        <v/>
      </c>
      <c r="H45" s="135" t="str">
        <f t="shared" ca="1" si="4"/>
        <v/>
      </c>
    </row>
    <row r="46" spans="1:8" ht="5.85" customHeight="1" x14ac:dyDescent="0.25">
      <c r="B46" s="206"/>
      <c r="C46" s="40"/>
      <c r="D46" s="185"/>
      <c r="E46" s="185"/>
      <c r="F46" s="185"/>
      <c r="G46" s="186"/>
      <c r="H46" s="186"/>
    </row>
    <row r="47" spans="1:8" x14ac:dyDescent="0.25">
      <c r="A47" s="210">
        <v>1</v>
      </c>
      <c r="B47" s="136" t="str">
        <f>TableA1Hide!B47</f>
        <v>Mae'r gwerthoedd yn y tabl hwn wedi cael eu talgrynnu i'r 10 trafodiad agosaf.</v>
      </c>
      <c r="C47" s="211"/>
      <c r="D47" s="212"/>
      <c r="E47" s="212"/>
      <c r="F47" s="212"/>
      <c r="G47" s="212"/>
      <c r="H47" s="211"/>
    </row>
  </sheetData>
  <mergeCells count="3">
    <mergeCell ref="A1:D1"/>
    <mergeCell ref="A2:H2"/>
    <mergeCell ref="A4:C5"/>
  </mergeCells>
  <hyperlinks>
    <hyperlink ref="A1" location="ContentsHead" display="ContentsHead" xr:uid="{95309552-F706-4C63-8FB0-579FCF32B52A}"/>
  </hyperlink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5" r:id="rId4" name="List Box 1">
              <controlPr defaultSize="0" autoLine="0" autoPict="0">
                <anchor moveWithCells="1">
                  <from>
                    <xdr:col>8</xdr:col>
                    <xdr:colOff>171450</xdr:colOff>
                    <xdr:row>0</xdr:row>
                    <xdr:rowOff>76200</xdr:rowOff>
                  </from>
                  <to>
                    <xdr:col>11</xdr:col>
                    <xdr:colOff>133350</xdr:colOff>
                    <xdr:row>4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F98423-D308-4694-9B73-0139DDC3ED39}">
  <sheetPr codeName="Sheet41"/>
  <dimension ref="A1:W50"/>
  <sheetViews>
    <sheetView zoomScaleNormal="100" workbookViewId="0">
      <selection sqref="A1:D1"/>
    </sheetView>
  </sheetViews>
  <sheetFormatPr defaultColWidth="0" defaultRowHeight="15" x14ac:dyDescent="0.25"/>
  <cols>
    <col min="1" max="1" width="3.140625" style="119" customWidth="1"/>
    <col min="2" max="2" width="10.42578125" style="119" customWidth="1"/>
    <col min="3" max="3" width="2.5703125" style="119" customWidth="1"/>
    <col min="4" max="5" width="10.5703125" style="119" bestFit="1" customWidth="1"/>
    <col min="6" max="6" width="11.140625" style="119" bestFit="1" customWidth="1"/>
    <col min="7" max="7" width="13.5703125" style="119" bestFit="1" customWidth="1"/>
    <col min="8" max="8" width="16.42578125" style="119" customWidth="1"/>
    <col min="9" max="14" width="9" style="119" customWidth="1"/>
    <col min="15" max="22" width="9" style="119" hidden="1" customWidth="1"/>
    <col min="23" max="16384" width="9" style="119" hidden="1"/>
  </cols>
  <sheetData>
    <row r="1" spans="1:23" x14ac:dyDescent="0.25">
      <c r="A1" s="202" t="str">
        <f ca="1">INDIRECT(T1)</f>
        <v>Nôl i'r dudalen cynnwys</v>
      </c>
      <c r="B1" s="202"/>
      <c r="C1" s="202"/>
      <c r="D1" s="202"/>
      <c r="E1" s="12"/>
      <c r="F1" s="12"/>
      <c r="G1" s="12"/>
      <c r="H1" s="12"/>
      <c r="T1" s="119" t="s">
        <v>625</v>
      </c>
    </row>
    <row r="2" spans="1:23" s="1" customFormat="1" ht="13.5" customHeight="1" x14ac:dyDescent="0.2">
      <c r="A2" s="165" t="str">
        <f ca="1">INDIRECT($V$10&amp;"Header")</f>
        <v>Tabl A2: Amcangyfrifon treth yn ddyledus ar drafodiadau hysbysadwy a adroddwyd: Pob trafodiadau</v>
      </c>
      <c r="B2" s="165"/>
      <c r="C2" s="165"/>
      <c r="D2" s="165"/>
      <c r="E2" s="165"/>
      <c r="F2" s="165"/>
      <c r="G2" s="165"/>
      <c r="H2" s="165"/>
    </row>
    <row r="3" spans="1:23" s="1" customFormat="1" ht="12.75" x14ac:dyDescent="0.2">
      <c r="B3" s="195"/>
      <c r="C3" s="195"/>
      <c r="D3" s="195"/>
      <c r="E3" s="195"/>
      <c r="F3" s="195"/>
      <c r="G3" s="195"/>
      <c r="H3" s="195"/>
    </row>
    <row r="4" spans="1:23" ht="17.850000000000001" customHeight="1" x14ac:dyDescent="0.35">
      <c r="A4" s="81" t="s">
        <v>560</v>
      </c>
      <c r="B4" s="81"/>
      <c r="C4" s="81"/>
      <c r="D4" s="213" t="s">
        <v>561</v>
      </c>
      <c r="E4" s="213"/>
      <c r="F4" s="213"/>
      <c r="G4" s="213" t="s">
        <v>562</v>
      </c>
      <c r="H4" s="213"/>
    </row>
    <row r="5" spans="1:23" ht="17.25" customHeight="1" x14ac:dyDescent="0.25">
      <c r="A5" s="87"/>
      <c r="B5" s="87"/>
      <c r="C5" s="87"/>
      <c r="D5" s="181" t="s">
        <v>564</v>
      </c>
      <c r="E5" s="181" t="s">
        <v>565</v>
      </c>
      <c r="F5" s="181" t="s">
        <v>566</v>
      </c>
      <c r="G5" s="181" t="s">
        <v>567</v>
      </c>
      <c r="H5" s="181" t="s">
        <v>568</v>
      </c>
    </row>
    <row r="6" spans="1:23" x14ac:dyDescent="0.25">
      <c r="A6" s="214" t="str">
        <f>TableA2Hide!B6</f>
        <v>Ebrill 18</v>
      </c>
      <c r="C6" s="183"/>
      <c r="D6" s="196">
        <f t="shared" ref="D6:D45" ca="1" si="0">VLOOKUP($A6, INDIRECT($V$10), 3, FALSE)</f>
        <v>12</v>
      </c>
      <c r="E6" s="196">
        <f t="shared" ref="E6:E45" ca="1" si="1">VLOOKUP($A6, INDIRECT($V$10), 4, FALSE)</f>
        <v>15.6</v>
      </c>
      <c r="F6" s="196">
        <f t="shared" ref="F6:F45" ca="1" si="2">VLOOKUP($A6, INDIRECT($V$10), 5, FALSE)</f>
        <v>15.6</v>
      </c>
      <c r="G6" s="186">
        <f t="shared" ref="G6:G45" ca="1" si="3">VLOOKUP($A6, INDIRECT($V$10), 6, FALSE)</f>
        <v>0.29776821780344309</v>
      </c>
      <c r="H6" s="186">
        <f t="shared" ref="H6:H45" ca="1" si="4">VLOOKUP($A6, INDIRECT($V$10), 7, FALSE)</f>
        <v>-1.7154544930783056E-3</v>
      </c>
    </row>
    <row r="7" spans="1:23" x14ac:dyDescent="0.25">
      <c r="A7" s="214" t="str">
        <f>TableA2Hide!B7</f>
        <v>Mai 18</v>
      </c>
      <c r="C7" s="183"/>
      <c r="D7" s="196">
        <f t="shared" ca="1" si="0"/>
        <v>13.6</v>
      </c>
      <c r="E7" s="196">
        <f t="shared" ca="1" si="1"/>
        <v>14.4</v>
      </c>
      <c r="F7" s="196">
        <f t="shared" ca="1" si="2"/>
        <v>14.4</v>
      </c>
      <c r="G7" s="186">
        <f t="shared" ca="1" si="3"/>
        <v>6.0749415182972388E-2</v>
      </c>
      <c r="H7" s="186">
        <f t="shared" ca="1" si="4"/>
        <v>-1.9151710274740719E-3</v>
      </c>
    </row>
    <row r="8" spans="1:23" x14ac:dyDescent="0.25">
      <c r="A8" s="214" t="str">
        <f>TableA2Hide!B8</f>
        <v>Mehefin 18</v>
      </c>
      <c r="C8" s="183"/>
      <c r="D8" s="196">
        <f t="shared" ca="1" si="0"/>
        <v>18</v>
      </c>
      <c r="E8" s="196">
        <f t="shared" ca="1" si="1"/>
        <v>19.600000000000001</v>
      </c>
      <c r="F8" s="196">
        <f t="shared" ca="1" si="2"/>
        <v>19.7</v>
      </c>
      <c r="G8" s="186">
        <f t="shared" ca="1" si="3"/>
        <v>9.1274149879071897E-2</v>
      </c>
      <c r="H8" s="186">
        <f t="shared" ca="1" si="4"/>
        <v>4.7361495243052332E-3</v>
      </c>
    </row>
    <row r="9" spans="1:23" x14ac:dyDescent="0.25">
      <c r="A9" s="214" t="str">
        <f>TableA2Hide!B9</f>
        <v>Gorffenaf 18</v>
      </c>
      <c r="C9" s="183"/>
      <c r="D9" s="196">
        <f t="shared" ca="1" si="0"/>
        <v>19.7</v>
      </c>
      <c r="E9" s="196">
        <f t="shared" ca="1" si="1"/>
        <v>22.1</v>
      </c>
      <c r="F9" s="196">
        <f t="shared" ca="1" si="2"/>
        <v>22</v>
      </c>
      <c r="G9" s="186">
        <f t="shared" ca="1" si="3"/>
        <v>0.12155342624901766</v>
      </c>
      <c r="H9" s="186">
        <f t="shared" ca="1" si="4"/>
        <v>-1.2911151067064308E-3</v>
      </c>
      <c r="S9" s="1">
        <v>1</v>
      </c>
      <c r="T9" s="1"/>
      <c r="U9" s="1"/>
      <c r="V9" s="1"/>
    </row>
    <row r="10" spans="1:23" x14ac:dyDescent="0.25">
      <c r="A10" s="214" t="str">
        <f>TableA2Hide!B10</f>
        <v>Awst 18</v>
      </c>
      <c r="C10" s="183"/>
      <c r="D10" s="196">
        <f t="shared" ca="1" si="0"/>
        <v>19.100000000000001</v>
      </c>
      <c r="E10" s="196">
        <f t="shared" ca="1" si="1"/>
        <v>20</v>
      </c>
      <c r="F10" s="196">
        <f t="shared" ca="1" si="2"/>
        <v>19.8</v>
      </c>
      <c r="G10" s="186">
        <f t="shared" ca="1" si="3"/>
        <v>5.1305064974089154E-2</v>
      </c>
      <c r="H10" s="186">
        <f t="shared" ca="1" si="4"/>
        <v>-1.0217138893968691E-2</v>
      </c>
      <c r="S10" s="119">
        <v>1</v>
      </c>
      <c r="T10" s="119" t="s">
        <v>626</v>
      </c>
      <c r="V10" s="119" t="str">
        <f>VLOOKUP($S$9,$S$10:$T$13,2,FALSE)</f>
        <v>DTORounded</v>
      </c>
      <c r="W10" s="119">
        <v>25</v>
      </c>
    </row>
    <row r="11" spans="1:23" x14ac:dyDescent="0.25">
      <c r="A11" s="214" t="str">
        <f>TableA2Hide!B11</f>
        <v>Medi 18</v>
      </c>
      <c r="C11" s="183"/>
      <c r="D11" s="196">
        <f t="shared" ca="1" si="0"/>
        <v>19.399999999999999</v>
      </c>
      <c r="E11" s="196">
        <f t="shared" ca="1" si="1"/>
        <v>19.899999999999999</v>
      </c>
      <c r="F11" s="196">
        <f t="shared" ca="1" si="2"/>
        <v>20.2</v>
      </c>
      <c r="G11" s="186">
        <f t="shared" ca="1" si="3"/>
        <v>2.7122760507440002E-2</v>
      </c>
      <c r="H11" s="186">
        <f t="shared" ca="1" si="4"/>
        <v>1.186616534683238E-2</v>
      </c>
      <c r="S11" s="119">
        <v>2</v>
      </c>
      <c r="T11" s="119" t="s">
        <v>627</v>
      </c>
      <c r="W11" s="119">
        <v>26</v>
      </c>
    </row>
    <row r="12" spans="1:23" x14ac:dyDescent="0.25">
      <c r="A12" s="214" t="str">
        <f>TableA2Hide!B12</f>
        <v>Hydref 18</v>
      </c>
      <c r="C12" s="183"/>
      <c r="D12" s="196">
        <f t="shared" ca="1" si="0"/>
        <v>21.3</v>
      </c>
      <c r="E12" s="196">
        <f t="shared" ca="1" si="1"/>
        <v>21.8</v>
      </c>
      <c r="F12" s="196">
        <f t="shared" ca="1" si="2"/>
        <v>21.7</v>
      </c>
      <c r="G12" s="186">
        <f t="shared" ca="1" si="3"/>
        <v>2.3876296587079127E-2</v>
      </c>
      <c r="H12" s="186">
        <f t="shared" ca="1" si="4"/>
        <v>-5.7083132668881431E-3</v>
      </c>
      <c r="S12" s="119">
        <v>3</v>
      </c>
      <c r="T12" s="119" t="s">
        <v>628</v>
      </c>
      <c r="W12" s="119">
        <v>29</v>
      </c>
    </row>
    <row r="13" spans="1:23" x14ac:dyDescent="0.25">
      <c r="A13" s="214" t="str">
        <f>TableA2Hide!B13</f>
        <v>Tachwedd 18</v>
      </c>
      <c r="C13" s="183"/>
      <c r="D13" s="196">
        <f t="shared" ca="1" si="0"/>
        <v>22.7</v>
      </c>
      <c r="E13" s="196">
        <f t="shared" ca="1" si="1"/>
        <v>23.3</v>
      </c>
      <c r="F13" s="196">
        <f t="shared" ca="1" si="2"/>
        <v>23.3</v>
      </c>
      <c r="G13" s="186">
        <f t="shared" ca="1" si="3"/>
        <v>2.749829492502287E-2</v>
      </c>
      <c r="H13" s="186">
        <f t="shared" ca="1" si="4"/>
        <v>-3.3437218633470822E-3</v>
      </c>
      <c r="S13" s="119">
        <v>4</v>
      </c>
      <c r="T13" s="119" t="s">
        <v>629</v>
      </c>
      <c r="W13" s="119">
        <v>28</v>
      </c>
    </row>
    <row r="14" spans="1:23" x14ac:dyDescent="0.25">
      <c r="A14" s="214" t="str">
        <f>TableA2Hide!B14</f>
        <v>Rhagfyr 18</v>
      </c>
      <c r="C14" s="183"/>
      <c r="D14" s="196">
        <f t="shared" ca="1" si="0"/>
        <v>21.4</v>
      </c>
      <c r="E14" s="196">
        <f t="shared" ca="1" si="1"/>
        <v>21.5</v>
      </c>
      <c r="F14" s="196">
        <f t="shared" ca="1" si="2"/>
        <v>21.5</v>
      </c>
      <c r="G14" s="186">
        <f t="shared" ca="1" si="3"/>
        <v>4.5113452542320243E-3</v>
      </c>
      <c r="H14" s="186">
        <f t="shared" ca="1" si="4"/>
        <v>-2.0115025394483732E-3</v>
      </c>
    </row>
    <row r="15" spans="1:23" x14ac:dyDescent="0.25">
      <c r="A15" s="214" t="str">
        <f>TableA2Hide!B15</f>
        <v>Ionawr 19</v>
      </c>
      <c r="C15" s="183"/>
      <c r="D15" s="196">
        <f t="shared" ca="1" si="0"/>
        <v>16.899999999999999</v>
      </c>
      <c r="E15" s="196">
        <f t="shared" ca="1" si="1"/>
        <v>17.3</v>
      </c>
      <c r="F15" s="196">
        <f t="shared" ca="1" si="2"/>
        <v>17.3</v>
      </c>
      <c r="G15" s="186">
        <f t="shared" ca="1" si="3"/>
        <v>2.4766746845294563E-2</v>
      </c>
      <c r="H15" s="186">
        <f t="shared" ca="1" si="4"/>
        <v>1.0937120589336047E-3</v>
      </c>
    </row>
    <row r="16" spans="1:23" x14ac:dyDescent="0.25">
      <c r="A16" s="214" t="str">
        <f>TableA2Hide!B16</f>
        <v>Chwefror 19</v>
      </c>
      <c r="C16" s="40"/>
      <c r="D16" s="196">
        <f t="shared" ca="1" si="0"/>
        <v>15.1</v>
      </c>
      <c r="E16" s="196">
        <f t="shared" ca="1" si="1"/>
        <v>15.6</v>
      </c>
      <c r="F16" s="196">
        <f t="shared" ca="1" si="2"/>
        <v>15.7</v>
      </c>
      <c r="G16" s="186">
        <f t="shared" ca="1" si="3"/>
        <v>3.5711167517317621E-2</v>
      </c>
      <c r="H16" s="186">
        <f t="shared" ca="1" si="4"/>
        <v>2.3087229441696167E-3</v>
      </c>
    </row>
    <row r="17" spans="1:8" x14ac:dyDescent="0.25">
      <c r="A17" s="214" t="str">
        <f>TableA2Hide!B17</f>
        <v>Mawrth 19</v>
      </c>
      <c r="C17" s="40"/>
      <c r="D17" s="196">
        <f t="shared" ca="1" si="0"/>
        <v>19.7</v>
      </c>
      <c r="E17" s="196">
        <f t="shared" ca="1" si="1"/>
        <v>20</v>
      </c>
      <c r="F17" s="196">
        <f t="shared" ca="1" si="2"/>
        <v>19.899999999999999</v>
      </c>
      <c r="G17" s="186">
        <f t="shared" ca="1" si="3"/>
        <v>1.8017156287696512E-2</v>
      </c>
      <c r="H17" s="186">
        <f t="shared" ca="1" si="4"/>
        <v>-3.9383471936768055E-3</v>
      </c>
    </row>
    <row r="18" spans="1:8" ht="26.25" customHeight="1" x14ac:dyDescent="0.25">
      <c r="A18" s="215" t="str">
        <f>TableA2Hide!B18</f>
        <v>Ebrill 19</v>
      </c>
      <c r="C18" s="216">
        <f>IF(OR(S9=1, S9=4), TableA2Hide!A49, "")</f>
        <v>2</v>
      </c>
      <c r="D18" s="217">
        <f t="shared" ca="1" si="0"/>
        <v>14.5</v>
      </c>
      <c r="E18" s="217">
        <f t="shared" ca="1" si="1"/>
        <v>14.1</v>
      </c>
      <c r="F18" s="217">
        <f t="shared" ca="1" si="2"/>
        <v>14</v>
      </c>
      <c r="G18" s="135">
        <f t="shared" ca="1" si="3"/>
        <v>-3.0852339609937274E-2</v>
      </c>
      <c r="H18" s="135">
        <f t="shared" ca="1" si="4"/>
        <v>-5.3584423580269602E-3</v>
      </c>
    </row>
    <row r="19" spans="1:8" x14ac:dyDescent="0.25">
      <c r="A19" s="214" t="str">
        <f>TableA2Hide!B19</f>
        <v>Mai 19</v>
      </c>
      <c r="C19" s="40"/>
      <c r="D19" s="196">
        <f t="shared" ca="1" si="0"/>
        <v>17.7</v>
      </c>
      <c r="E19" s="196">
        <f t="shared" ca="1" si="1"/>
        <v>18</v>
      </c>
      <c r="F19" s="196">
        <f t="shared" ca="1" si="2"/>
        <v>20.100000000000001</v>
      </c>
      <c r="G19" s="186">
        <f t="shared" ca="1" si="3"/>
        <v>1.5440735983392351E-2</v>
      </c>
      <c r="H19" s="186">
        <f t="shared" ca="1" si="4"/>
        <v>0.11469074416264435</v>
      </c>
    </row>
    <row r="20" spans="1:8" x14ac:dyDescent="0.25">
      <c r="A20" s="214" t="str">
        <f>TableA2Hide!B20</f>
        <v>Mehefin 19</v>
      </c>
      <c r="C20" s="40"/>
      <c r="D20" s="196">
        <f t="shared" ca="1" si="0"/>
        <v>15.8</v>
      </c>
      <c r="E20" s="196">
        <f t="shared" ca="1" si="1"/>
        <v>17.2</v>
      </c>
      <c r="F20" s="196">
        <f t="shared" ca="1" si="2"/>
        <v>17.100000000000001</v>
      </c>
      <c r="G20" s="186">
        <f t="shared" ca="1" si="3"/>
        <v>8.9102346982946612E-2</v>
      </c>
      <c r="H20" s="186">
        <f t="shared" ca="1" si="4"/>
        <v>-8.099027881968035E-3</v>
      </c>
    </row>
    <row r="21" spans="1:8" x14ac:dyDescent="0.25">
      <c r="A21" s="214" t="str">
        <f>TableA2Hide!B21</f>
        <v>Gorffenaf 19</v>
      </c>
      <c r="C21" s="40"/>
      <c r="D21" s="196">
        <f t="shared" ca="1" si="0"/>
        <v>19.600000000000001</v>
      </c>
      <c r="E21" s="196">
        <f t="shared" ca="1" si="1"/>
        <v>19.8</v>
      </c>
      <c r="F21" s="196">
        <f t="shared" ca="1" si="2"/>
        <v>19.8</v>
      </c>
      <c r="G21" s="186">
        <f t="shared" ca="1" si="3"/>
        <v>1.1441159094722098E-2</v>
      </c>
      <c r="H21" s="186">
        <f t="shared" ca="1" si="4"/>
        <v>-1.187193125467223E-3</v>
      </c>
    </row>
    <row r="22" spans="1:8" x14ac:dyDescent="0.25">
      <c r="A22" s="214" t="str">
        <f>TableA2Hide!B22</f>
        <v>Awst 19</v>
      </c>
      <c r="C22" s="40"/>
      <c r="D22" s="196">
        <f t="shared" ca="1" si="0"/>
        <v>20.8</v>
      </c>
      <c r="E22" s="196">
        <f t="shared" ca="1" si="1"/>
        <v>21.4</v>
      </c>
      <c r="F22" s="196">
        <f t="shared" ca="1" si="2"/>
        <v>21.4</v>
      </c>
      <c r="G22" s="186">
        <f t="shared" ca="1" si="3"/>
        <v>3.1490990616660053E-2</v>
      </c>
      <c r="H22" s="186">
        <f t="shared" ca="1" si="4"/>
        <v>-4.2109264817047354E-4</v>
      </c>
    </row>
    <row r="23" spans="1:8" x14ac:dyDescent="0.25">
      <c r="A23" s="214" t="str">
        <f>TableA2Hide!B23</f>
        <v>Medi 19</v>
      </c>
      <c r="C23" s="40"/>
      <c r="D23" s="196">
        <f t="shared" ca="1" si="0"/>
        <v>19.2</v>
      </c>
      <c r="E23" s="196">
        <f t="shared" ca="1" si="1"/>
        <v>22.3</v>
      </c>
      <c r="F23" s="196">
        <f t="shared" ca="1" si="2"/>
        <v>22.2</v>
      </c>
      <c r="G23" s="186">
        <f t="shared" ca="1" si="3"/>
        <v>0.15841685805045413</v>
      </c>
      <c r="H23" s="186">
        <f t="shared" ca="1" si="4"/>
        <v>-2.4222841060769218E-3</v>
      </c>
    </row>
    <row r="24" spans="1:8" x14ac:dyDescent="0.25">
      <c r="A24" s="214" t="str">
        <f>TableA2Hide!B24</f>
        <v>Hydref 19</v>
      </c>
      <c r="C24" s="40"/>
      <c r="D24" s="196">
        <f t="shared" ca="1" si="0"/>
        <v>20.3</v>
      </c>
      <c r="E24" s="196">
        <f t="shared" ca="1" si="1"/>
        <v>20.7</v>
      </c>
      <c r="F24" s="196">
        <f t="shared" ca="1" si="2"/>
        <v>20.5</v>
      </c>
      <c r="G24" s="186">
        <f t="shared" ca="1" si="3"/>
        <v>1.9157895659545288E-2</v>
      </c>
      <c r="H24" s="186">
        <f t="shared" ca="1" si="4"/>
        <v>-5.3428682388443338E-3</v>
      </c>
    </row>
    <row r="25" spans="1:8" x14ac:dyDescent="0.25">
      <c r="A25" s="214" t="str">
        <f>TableA2Hide!B25</f>
        <v>Tachwedd 19</v>
      </c>
      <c r="D25" s="196">
        <f t="shared" ca="1" si="0"/>
        <v>23.2</v>
      </c>
      <c r="E25" s="196">
        <f t="shared" ca="1" si="1"/>
        <v>23.5</v>
      </c>
      <c r="F25" s="196">
        <f t="shared" ca="1" si="2"/>
        <v>23.4</v>
      </c>
      <c r="G25" s="186">
        <f t="shared" ca="1" si="3"/>
        <v>1.3392401829710243E-2</v>
      </c>
      <c r="H25" s="186">
        <f t="shared" ca="1" si="4"/>
        <v>-4.2636850384248914E-3</v>
      </c>
    </row>
    <row r="26" spans="1:8" x14ac:dyDescent="0.25">
      <c r="A26" s="214" t="str">
        <f>TableA2Hide!B26</f>
        <v>Rhagfyr 19</v>
      </c>
      <c r="C26" s="197"/>
      <c r="D26" s="196">
        <f t="shared" ca="1" si="0"/>
        <v>24.4</v>
      </c>
      <c r="E26" s="196">
        <f t="shared" ca="1" si="1"/>
        <v>24.3</v>
      </c>
      <c r="F26" s="196">
        <f t="shared" ca="1" si="2"/>
        <v>24.3</v>
      </c>
      <c r="G26" s="186">
        <f t="shared" ca="1" si="3"/>
        <v>-1.8407601802791218E-3</v>
      </c>
      <c r="H26" s="186">
        <f t="shared" ca="1" si="4"/>
        <v>7.1884087109364003E-4</v>
      </c>
    </row>
    <row r="27" spans="1:8" x14ac:dyDescent="0.25">
      <c r="A27" s="214" t="str">
        <f>TableA2Hide!B27</f>
        <v>Ionawr 20</v>
      </c>
      <c r="C27" s="40"/>
      <c r="D27" s="196">
        <f t="shared" ca="1" si="0"/>
        <v>16.2</v>
      </c>
      <c r="E27" s="196">
        <f t="shared" ca="1" si="1"/>
        <v>20.6</v>
      </c>
      <c r="F27" s="196">
        <f t="shared" ca="1" si="2"/>
        <v>20.3</v>
      </c>
      <c r="G27" s="186">
        <f t="shared" ca="1" si="3"/>
        <v>0.26596390328824682</v>
      </c>
      <c r="H27" s="186">
        <f t="shared" ca="1" si="4"/>
        <v>-1.1386198994492891E-2</v>
      </c>
    </row>
    <row r="28" spans="1:8" x14ac:dyDescent="0.25">
      <c r="A28" s="214" t="str">
        <f>TableA2Hide!B28</f>
        <v>Chwefror 20</v>
      </c>
      <c r="C28" s="40"/>
      <c r="D28" s="196">
        <f t="shared" ca="1" si="0"/>
        <v>16.5</v>
      </c>
      <c r="E28" s="196">
        <f t="shared" ca="1" si="1"/>
        <v>16.600000000000001</v>
      </c>
      <c r="F28" s="196">
        <f t="shared" ca="1" si="2"/>
        <v>16.600000000000001</v>
      </c>
      <c r="G28" s="186">
        <f t="shared" ca="1" si="3"/>
        <v>8.8695419087907457E-3</v>
      </c>
      <c r="H28" s="186">
        <f t="shared" ca="1" si="4"/>
        <v>-3.3444691823329986E-3</v>
      </c>
    </row>
    <row r="29" spans="1:8" x14ac:dyDescent="0.25">
      <c r="A29" s="214" t="str">
        <f>TableA2Hide!B29</f>
        <v>Mawrth 20</v>
      </c>
      <c r="C29" s="40"/>
      <c r="D29" s="196">
        <f t="shared" ca="1" si="0"/>
        <v>17.399999999999999</v>
      </c>
      <c r="E29" s="196">
        <f t="shared" ca="1" si="1"/>
        <v>18.399999999999999</v>
      </c>
      <c r="F29" s="196">
        <f t="shared" ca="1" si="2"/>
        <v>18.3</v>
      </c>
      <c r="G29" s="186">
        <f t="shared" ca="1" si="3"/>
        <v>5.5038663771175056E-2</v>
      </c>
      <c r="H29" s="186">
        <f t="shared" ca="1" si="4"/>
        <v>-3.2255618468488567E-3</v>
      </c>
    </row>
    <row r="30" spans="1:8" ht="26.25" customHeight="1" x14ac:dyDescent="0.25">
      <c r="A30" s="215" t="str">
        <f>TableA2Hide!B30</f>
        <v>Ebrill 20</v>
      </c>
      <c r="C30" s="1"/>
      <c r="D30" s="217">
        <f t="shared" ca="1" si="0"/>
        <v>10</v>
      </c>
      <c r="E30" s="217">
        <f t="shared" ca="1" si="1"/>
        <v>10.199999999999999</v>
      </c>
      <c r="F30" s="217">
        <f t="shared" ca="1" si="2"/>
        <v>10.1</v>
      </c>
      <c r="G30" s="135">
        <f t="shared" ca="1" si="3"/>
        <v>2.1552828997027484E-2</v>
      </c>
      <c r="H30" s="135">
        <f t="shared" ca="1" si="4"/>
        <v>-2.725757574512877E-3</v>
      </c>
    </row>
    <row r="31" spans="1:8" x14ac:dyDescent="0.25">
      <c r="A31" s="215" t="str">
        <f>TableA2Hide!B31</f>
        <v>Mai 20</v>
      </c>
      <c r="C31" s="1"/>
      <c r="D31" s="217">
        <f t="shared" ca="1" si="0"/>
        <v>6.7</v>
      </c>
      <c r="E31" s="217">
        <f t="shared" ca="1" si="1"/>
        <v>6.8</v>
      </c>
      <c r="F31" s="217">
        <f t="shared" ca="1" si="2"/>
        <v>6.7</v>
      </c>
      <c r="G31" s="135">
        <f t="shared" ca="1" si="3"/>
        <v>1.6831761801052059E-2</v>
      </c>
      <c r="H31" s="135">
        <f t="shared" ca="1" si="4"/>
        <v>-4.6276245873895228E-3</v>
      </c>
    </row>
    <row r="32" spans="1:8" x14ac:dyDescent="0.25">
      <c r="A32" s="215" t="str">
        <f>TableA2Hide!B32</f>
        <v>Mehefin 20</v>
      </c>
      <c r="C32" s="1"/>
      <c r="D32" s="217">
        <f t="shared" ca="1" si="0"/>
        <v>9.8000000000000007</v>
      </c>
      <c r="E32" s="217">
        <f t="shared" ca="1" si="1"/>
        <v>9.9</v>
      </c>
      <c r="F32" s="217">
        <f t="shared" ca="1" si="2"/>
        <v>9.9</v>
      </c>
      <c r="G32" s="135">
        <f t="shared" ca="1" si="3"/>
        <v>1.5827436193207367E-2</v>
      </c>
      <c r="H32" s="135">
        <f t="shared" ca="1" si="4"/>
        <v>-9.1265127472722751E-3</v>
      </c>
    </row>
    <row r="33" spans="1:8" x14ac:dyDescent="0.25">
      <c r="A33" s="215" t="str">
        <f>TableA2Hide!B33</f>
        <v>Gorffenaf 20</v>
      </c>
      <c r="C33" s="1"/>
      <c r="D33" s="217">
        <f t="shared" ca="1" si="0"/>
        <v>12.7</v>
      </c>
      <c r="E33" s="217">
        <f t="shared" ca="1" si="1"/>
        <v>13.1</v>
      </c>
      <c r="F33" s="217">
        <f t="shared" ca="1" si="2"/>
        <v>13.1</v>
      </c>
      <c r="G33" s="135">
        <f t="shared" ca="1" si="3"/>
        <v>3.8315480661344825E-2</v>
      </c>
      <c r="H33" s="135">
        <f t="shared" ca="1" si="4"/>
        <v>-1.9223358387951972E-3</v>
      </c>
    </row>
    <row r="34" spans="1:8" x14ac:dyDescent="0.25">
      <c r="A34" s="215" t="str">
        <f>TableA2Hide!B34</f>
        <v>Awst 20</v>
      </c>
      <c r="C34" s="1"/>
      <c r="D34" s="217">
        <f t="shared" ca="1" si="0"/>
        <v>14</v>
      </c>
      <c r="E34" s="217">
        <f t="shared" ca="1" si="1"/>
        <v>14.1</v>
      </c>
      <c r="F34" s="217">
        <f t="shared" ca="1" si="2"/>
        <v>14.1</v>
      </c>
      <c r="G34" s="135">
        <f t="shared" ca="1" si="3"/>
        <v>3.5306688334670877E-3</v>
      </c>
      <c r="H34" s="135">
        <f t="shared" ca="1" si="4"/>
        <v>-5.411018626372277E-4</v>
      </c>
    </row>
    <row r="35" spans="1:8" x14ac:dyDescent="0.25">
      <c r="A35" s="215" t="str">
        <f>TableA2Hide!B35</f>
        <v>Medi 20</v>
      </c>
      <c r="C35" s="1"/>
      <c r="D35" s="217">
        <f t="shared" ca="1" si="0"/>
        <v>13</v>
      </c>
      <c r="E35" s="217">
        <f t="shared" ca="1" si="1"/>
        <v>13.5</v>
      </c>
      <c r="F35" s="217">
        <f t="shared" ca="1" si="2"/>
        <v>13.4</v>
      </c>
      <c r="G35" s="135">
        <f t="shared" ca="1" si="3"/>
        <v>3.4332916943464298E-2</v>
      </c>
      <c r="H35" s="135">
        <f t="shared" ca="1" si="4"/>
        <v>-9.1987008972060913E-3</v>
      </c>
    </row>
    <row r="36" spans="1:8" x14ac:dyDescent="0.25">
      <c r="A36" s="215" t="str">
        <f>TableA2Hide!B36</f>
        <v>Hydref 20</v>
      </c>
      <c r="C36" s="1"/>
      <c r="D36" s="217">
        <f t="shared" ca="1" si="0"/>
        <v>22.5</v>
      </c>
      <c r="E36" s="217">
        <f t="shared" ca="1" si="1"/>
        <v>23.2</v>
      </c>
      <c r="F36" s="217">
        <f t="shared" ca="1" si="2"/>
        <v>23.1</v>
      </c>
      <c r="G36" s="135">
        <f t="shared" ca="1" si="3"/>
        <v>3.1478758974877508E-2</v>
      </c>
      <c r="H36" s="135">
        <f t="shared" ca="1" si="4"/>
        <v>-5.6562678071473416E-3</v>
      </c>
    </row>
    <row r="37" spans="1:8" x14ac:dyDescent="0.25">
      <c r="A37" s="215" t="str">
        <f>TableA2Hide!B37</f>
        <v>Tachwedd 20</v>
      </c>
      <c r="C37" s="1"/>
      <c r="D37" s="217">
        <f t="shared" ca="1" si="0"/>
        <v>21.9</v>
      </c>
      <c r="E37" s="217">
        <f t="shared" ca="1" si="1"/>
        <v>22.5</v>
      </c>
      <c r="F37" s="217">
        <f t="shared" ca="1" si="2"/>
        <v>22.4</v>
      </c>
      <c r="G37" s="135">
        <f t="shared" ca="1" si="3"/>
        <v>2.4993654450363501E-2</v>
      </c>
      <c r="H37" s="135">
        <f t="shared" ca="1" si="4"/>
        <v>-3.5746206187037277E-3</v>
      </c>
    </row>
    <row r="38" spans="1:8" x14ac:dyDescent="0.25">
      <c r="A38" s="215" t="str">
        <f>TableA2Hide!B38</f>
        <v>Rhagfyr 20</v>
      </c>
      <c r="C38" s="1"/>
      <c r="D38" s="217">
        <f t="shared" ca="1" si="0"/>
        <v>29.2</v>
      </c>
      <c r="E38" s="217">
        <f t="shared" ca="1" si="1"/>
        <v>29.9</v>
      </c>
      <c r="F38" s="217">
        <f t="shared" ca="1" si="2"/>
        <v>29.7</v>
      </c>
      <c r="G38" s="135">
        <f t="shared" ca="1" si="3"/>
        <v>2.6825390002482852E-2</v>
      </c>
      <c r="H38" s="135">
        <f t="shared" ca="1" si="4"/>
        <v>-6.8396211529638817E-3</v>
      </c>
    </row>
    <row r="39" spans="1:8" x14ac:dyDescent="0.25">
      <c r="A39" s="215" t="str">
        <f>TableA2Hide!B39</f>
        <v>Ionawr 21</v>
      </c>
      <c r="C39" s="1"/>
      <c r="D39" s="217">
        <f t="shared" ca="1" si="0"/>
        <v>17.8</v>
      </c>
      <c r="E39" s="217">
        <f t="shared" ca="1" si="1"/>
        <v>18.399999999999999</v>
      </c>
      <c r="F39" s="217">
        <f t="shared" ca="1" si="2"/>
        <v>18.100000000000001</v>
      </c>
      <c r="G39" s="135">
        <f t="shared" ca="1" si="3"/>
        <v>3.803415314950187E-2</v>
      </c>
      <c r="H39" s="135">
        <f t="shared" ca="1" si="4"/>
        <v>-2.0253411524489118E-2</v>
      </c>
    </row>
    <row r="40" spans="1:8" x14ac:dyDescent="0.25">
      <c r="A40" s="215" t="str">
        <f>TableA2Hide!B40</f>
        <v>Chwefror 21</v>
      </c>
      <c r="C40" s="1"/>
      <c r="D40" s="217">
        <f t="shared" ca="1" si="0"/>
        <v>24</v>
      </c>
      <c r="E40" s="217">
        <f t="shared" ca="1" si="1"/>
        <v>24.5</v>
      </c>
      <c r="F40" s="217">
        <f t="shared" ca="1" si="2"/>
        <v>24.2</v>
      </c>
      <c r="G40" s="135">
        <f t="shared" ca="1" si="3"/>
        <v>1.8491220233491257E-2</v>
      </c>
      <c r="H40" s="135">
        <f t="shared" ca="1" si="4"/>
        <v>-1.1135207382010681E-2</v>
      </c>
    </row>
    <row r="41" spans="1:8" x14ac:dyDescent="0.25">
      <c r="A41" s="215" t="str">
        <f>TableA2Hide!B41</f>
        <v>Mawrth 21</v>
      </c>
      <c r="C41" s="1"/>
      <c r="D41" s="217">
        <f t="shared" ca="1" si="0"/>
        <v>36.6</v>
      </c>
      <c r="E41" s="217">
        <f t="shared" ca="1" si="1"/>
        <v>37.6</v>
      </c>
      <c r="F41" s="217">
        <f t="shared" ca="1" si="2"/>
        <v>37.5</v>
      </c>
      <c r="G41" s="135">
        <f t="shared" ca="1" si="3"/>
        <v>2.6632861990608658E-2</v>
      </c>
      <c r="H41" s="135">
        <f t="shared" ca="1" si="4"/>
        <v>-3.0396711922603403E-3</v>
      </c>
    </row>
    <row r="42" spans="1:8" ht="26.25" customHeight="1" x14ac:dyDescent="0.25">
      <c r="A42" s="215" t="str">
        <f>TableA2Hide!B42</f>
        <v>Ebrill 21</v>
      </c>
      <c r="C42" s="1"/>
      <c r="D42" s="217">
        <f t="shared" ca="1" si="0"/>
        <v>37.6</v>
      </c>
      <c r="E42" s="217">
        <f t="shared" ca="1" si="1"/>
        <v>38.799999999999997</v>
      </c>
      <c r="F42" s="217">
        <f t="shared" ca="1" si="2"/>
        <v>38.5</v>
      </c>
      <c r="G42" s="135">
        <f t="shared" ca="1" si="3"/>
        <v>3.2497810883540312E-2</v>
      </c>
      <c r="H42" s="135">
        <f t="shared" ca="1" si="4"/>
        <v>-6.7859339311796552E-3</v>
      </c>
    </row>
    <row r="43" spans="1:8" ht="14.45" customHeight="1" x14ac:dyDescent="0.25">
      <c r="A43" s="215" t="str">
        <f>TableA2Hide!B43</f>
        <v>Mai 21</v>
      </c>
      <c r="C43" s="1"/>
      <c r="D43" s="217">
        <f t="shared" ca="1" si="0"/>
        <v>22.8</v>
      </c>
      <c r="E43" s="217">
        <f t="shared" ca="1" si="1"/>
        <v>22.8</v>
      </c>
      <c r="F43" s="217">
        <f t="shared" ca="1" si="2"/>
        <v>22.7</v>
      </c>
      <c r="G43" s="135">
        <f t="shared" ca="1" si="3"/>
        <v>4.7104335300796052E-4</v>
      </c>
      <c r="H43" s="135">
        <f t="shared" ca="1" si="4"/>
        <v>-4.6175648951694015E-3</v>
      </c>
    </row>
    <row r="44" spans="1:8" ht="14.45" customHeight="1" x14ac:dyDescent="0.25">
      <c r="A44" s="215" t="str">
        <f>TableA2Hide!B44</f>
        <v>Mehefin 21</v>
      </c>
      <c r="C44" s="1"/>
      <c r="D44" s="217">
        <f t="shared" ca="1" si="0"/>
        <v>38.799999999999997</v>
      </c>
      <c r="E44" s="217">
        <f t="shared" ca="1" si="1"/>
        <v>42.2</v>
      </c>
      <c r="F44" s="217" t="str">
        <f t="shared" ca="1" si="2"/>
        <v/>
      </c>
      <c r="G44" s="135">
        <f t="shared" ca="1" si="3"/>
        <v>8.8845394982159487E-2</v>
      </c>
      <c r="H44" s="135" t="str">
        <f t="shared" ca="1" si="4"/>
        <v/>
      </c>
    </row>
    <row r="45" spans="1:8" ht="14.45" customHeight="1" x14ac:dyDescent="0.25">
      <c r="A45" s="215" t="str">
        <f>TableA2Hide!B45</f>
        <v>Gorffenaf 21</v>
      </c>
      <c r="C45" s="1"/>
      <c r="D45" s="217">
        <f t="shared" ca="1" si="0"/>
        <v>27.6</v>
      </c>
      <c r="E45" s="217" t="str">
        <f t="shared" ca="1" si="1"/>
        <v/>
      </c>
      <c r="F45" s="217" t="str">
        <f t="shared" ca="1" si="2"/>
        <v/>
      </c>
      <c r="G45" s="135" t="str">
        <f t="shared" ca="1" si="3"/>
        <v/>
      </c>
      <c r="H45" s="135" t="str">
        <f t="shared" ca="1" si="4"/>
        <v/>
      </c>
    </row>
    <row r="46" spans="1:8" ht="6" customHeight="1" x14ac:dyDescent="0.25">
      <c r="A46" s="188"/>
      <c r="B46" s="189"/>
      <c r="C46" s="190"/>
      <c r="D46" s="191"/>
      <c r="E46" s="191"/>
      <c r="F46" s="189"/>
      <c r="G46" s="191"/>
      <c r="H46" s="191"/>
    </row>
    <row r="47" spans="1:8" s="1" customFormat="1" ht="13.5" customHeight="1" x14ac:dyDescent="0.2">
      <c r="A47" s="192">
        <v>1</v>
      </c>
      <c r="B47" s="218" t="s">
        <v>614</v>
      </c>
      <c r="C47" s="218"/>
      <c r="D47" s="218"/>
      <c r="E47" s="218"/>
      <c r="F47" s="218"/>
      <c r="G47" s="218"/>
      <c r="H47" s="218"/>
    </row>
    <row r="48" spans="1:8" s="1" customFormat="1" ht="30" customHeight="1" x14ac:dyDescent="0.2">
      <c r="B48" s="160" t="s">
        <v>615</v>
      </c>
      <c r="C48" s="160"/>
      <c r="D48" s="160"/>
      <c r="E48" s="160"/>
      <c r="F48" s="160"/>
      <c r="G48" s="160"/>
      <c r="H48" s="160"/>
    </row>
    <row r="49" spans="1:8" ht="38.25" customHeight="1" x14ac:dyDescent="0.25">
      <c r="A49" s="192">
        <f>IF(OR(S9=1, S9=4), TableA2Hide!A49, "")</f>
        <v>2</v>
      </c>
      <c r="B49" s="160" t="s">
        <v>616</v>
      </c>
      <c r="C49" s="160"/>
      <c r="D49" s="160"/>
      <c r="E49" s="160"/>
      <c r="F49" s="160"/>
      <c r="G49" s="160"/>
      <c r="H49" s="160"/>
    </row>
    <row r="50" spans="1:8" x14ac:dyDescent="0.25">
      <c r="B50" s="12" t="s">
        <v>47</v>
      </c>
      <c r="C50" s="12"/>
      <c r="D50" s="12"/>
      <c r="E50" s="12"/>
      <c r="F50" s="12"/>
      <c r="G50" s="12"/>
      <c r="H50" s="12"/>
    </row>
  </sheetData>
  <mergeCells count="5">
    <mergeCell ref="A1:D1"/>
    <mergeCell ref="A2:H2"/>
    <mergeCell ref="A4:C5"/>
    <mergeCell ref="B48:H48"/>
    <mergeCell ref="B49:H49"/>
  </mergeCells>
  <hyperlinks>
    <hyperlink ref="A1" location="ContentsHead" display="ContentsHead" xr:uid="{59B584C0-ABE0-4A0B-9879-779513E8F25B}"/>
  </hyperlink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89" r:id="rId4" name="List Box 1">
              <controlPr defaultSize="0" autoLine="0" autoPict="0">
                <anchor moveWithCells="1">
                  <from>
                    <xdr:col>8</xdr:col>
                    <xdr:colOff>266700</xdr:colOff>
                    <xdr:row>1</xdr:row>
                    <xdr:rowOff>19050</xdr:rowOff>
                  </from>
                  <to>
                    <xdr:col>12</xdr:col>
                    <xdr:colOff>238125</xdr:colOff>
                    <xdr:row>4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6E9F2F-E341-473F-B685-55F262514345}">
  <sheetPr codeName="Sheet4"/>
  <dimension ref="A1:R716"/>
  <sheetViews>
    <sheetView showGridLines="0" zoomScaleNormal="100" workbookViewId="0">
      <pane xSplit="9" ySplit="1" topLeftCell="J2" activePane="bottomRight" state="frozen"/>
      <selection sqref="A1:B1048576"/>
      <selection pane="topRight" sqref="A1:B1048576"/>
      <selection pane="bottomLeft" sqref="A1:B1048576"/>
      <selection pane="bottomRight" sqref="A1:B1"/>
    </sheetView>
  </sheetViews>
  <sheetFormatPr defaultColWidth="9" defaultRowHeight="12.75" x14ac:dyDescent="0.2"/>
  <cols>
    <col min="1" max="1" width="9" style="14"/>
    <col min="2" max="2" width="11" style="14" customWidth="1"/>
    <col min="3" max="3" width="9" style="14"/>
    <col min="4" max="4" width="9" style="14" customWidth="1"/>
    <col min="5" max="6" width="9" style="14"/>
    <col min="7" max="7" width="9" style="14" customWidth="1"/>
    <col min="8" max="8" width="9" style="14"/>
    <col min="9" max="9" width="9" style="14" customWidth="1"/>
    <col min="10" max="10" width="19.140625" style="14" customWidth="1"/>
    <col min="11" max="11" width="16.5703125" style="1" customWidth="1"/>
    <col min="12" max="12" width="18.5703125" style="1" customWidth="1"/>
    <col min="13" max="13" width="20.140625" style="1" customWidth="1"/>
    <col min="14" max="14" width="18.140625" style="1" customWidth="1"/>
    <col min="15" max="15" width="18.7109375" style="1" customWidth="1"/>
    <col min="16" max="16" width="17.7109375" style="1" customWidth="1"/>
    <col min="17" max="17" width="9.7109375" style="1" customWidth="1"/>
    <col min="18" max="18" width="12.5703125" style="14" customWidth="1"/>
    <col min="19" max="16384" width="9" style="14"/>
  </cols>
  <sheetData>
    <row r="1" spans="1:15" ht="15.75" x14ac:dyDescent="0.25">
      <c r="A1" s="18" t="s">
        <v>67</v>
      </c>
      <c r="B1" s="18"/>
      <c r="J1" s="16"/>
      <c r="L1" s="17"/>
      <c r="M1" s="17"/>
      <c r="N1" s="17"/>
    </row>
    <row r="2" spans="1:15" ht="15" x14ac:dyDescent="0.25">
      <c r="A2" s="19"/>
      <c r="B2" s="19"/>
      <c r="L2" s="17"/>
      <c r="M2" s="17"/>
      <c r="N2" s="17"/>
    </row>
    <row r="3" spans="1:15" ht="15.75" x14ac:dyDescent="0.25">
      <c r="J3" s="16" t="s">
        <v>68</v>
      </c>
    </row>
    <row r="4" spans="1:15" ht="12.75" customHeight="1" x14ac:dyDescent="0.25">
      <c r="A4" s="20"/>
      <c r="B4" s="21"/>
      <c r="C4" s="21"/>
      <c r="D4" s="21"/>
      <c r="E4" s="21"/>
      <c r="F4" s="21"/>
      <c r="G4" s="21"/>
      <c r="H4" s="21"/>
      <c r="I4" s="21"/>
      <c r="J4" s="14" t="s">
        <v>69</v>
      </c>
      <c r="K4" s="8">
        <v>2.1</v>
      </c>
      <c r="L4" s="1" t="s">
        <v>70</v>
      </c>
    </row>
    <row r="5" spans="1:15" ht="12.75" customHeight="1" x14ac:dyDescent="0.2">
      <c r="J5" s="14" t="s">
        <v>71</v>
      </c>
      <c r="K5" s="1" t="s">
        <v>72</v>
      </c>
      <c r="L5" s="22"/>
      <c r="M5" s="22"/>
    </row>
    <row r="6" spans="1:15" ht="12.75" customHeight="1" x14ac:dyDescent="0.2">
      <c r="J6" s="14" t="s">
        <v>73</v>
      </c>
      <c r="K6" s="1" t="s">
        <v>74</v>
      </c>
      <c r="L6" s="22"/>
      <c r="M6" s="22"/>
    </row>
    <row r="7" spans="1:15" ht="12.75" customHeight="1" x14ac:dyDescent="0.2">
      <c r="J7" s="14" t="s">
        <v>75</v>
      </c>
      <c r="K7" s="1" t="s">
        <v>76</v>
      </c>
      <c r="L7" s="22"/>
      <c r="M7" s="22"/>
    </row>
    <row r="8" spans="1:15" ht="12.75" customHeight="1" x14ac:dyDescent="0.2">
      <c r="J8" s="23" t="s">
        <v>77</v>
      </c>
      <c r="K8" s="24" t="s">
        <v>42</v>
      </c>
      <c r="L8" s="24" t="s">
        <v>77</v>
      </c>
      <c r="M8" s="24" t="s">
        <v>43</v>
      </c>
      <c r="N8" s="25" t="s">
        <v>77</v>
      </c>
      <c r="O8" s="25" t="s">
        <v>44</v>
      </c>
    </row>
    <row r="9" spans="1:15" ht="12.75" customHeight="1" x14ac:dyDescent="0.2">
      <c r="J9" s="26">
        <v>44282</v>
      </c>
      <c r="K9" s="27">
        <v>1720</v>
      </c>
      <c r="L9" s="28">
        <v>43918</v>
      </c>
      <c r="M9" s="27">
        <v>1060</v>
      </c>
      <c r="N9" s="28">
        <v>43554</v>
      </c>
      <c r="O9" s="27">
        <v>1330</v>
      </c>
    </row>
    <row r="10" spans="1:15" ht="12.75" customHeight="1" x14ac:dyDescent="0.2">
      <c r="J10" s="26">
        <v>44289</v>
      </c>
      <c r="K10" s="27">
        <v>1280</v>
      </c>
      <c r="L10" s="28">
        <v>43925</v>
      </c>
      <c r="M10" s="27">
        <v>560</v>
      </c>
      <c r="N10" s="28">
        <v>43561</v>
      </c>
      <c r="O10" s="27">
        <v>1210</v>
      </c>
    </row>
    <row r="11" spans="1:15" ht="12.75" customHeight="1" x14ac:dyDescent="0.2">
      <c r="J11" s="26">
        <v>44296</v>
      </c>
      <c r="K11" s="27">
        <v>1280</v>
      </c>
      <c r="L11" s="28">
        <v>43932</v>
      </c>
      <c r="M11" s="27">
        <v>430</v>
      </c>
      <c r="N11" s="28">
        <v>43568</v>
      </c>
      <c r="O11" s="27">
        <v>1090</v>
      </c>
    </row>
    <row r="12" spans="1:15" ht="12.75" customHeight="1" x14ac:dyDescent="0.2">
      <c r="J12" s="26">
        <v>44303</v>
      </c>
      <c r="K12" s="27">
        <v>1390</v>
      </c>
      <c r="L12" s="28">
        <v>43939</v>
      </c>
      <c r="M12" s="27">
        <v>500</v>
      </c>
      <c r="N12" s="28">
        <v>43575</v>
      </c>
      <c r="O12" s="27">
        <v>860</v>
      </c>
    </row>
    <row r="13" spans="1:15" ht="12.75" customHeight="1" x14ac:dyDescent="0.2">
      <c r="J13" s="26">
        <v>44310</v>
      </c>
      <c r="K13" s="27">
        <v>1500</v>
      </c>
      <c r="L13" s="28">
        <v>43946</v>
      </c>
      <c r="M13" s="27">
        <v>550</v>
      </c>
      <c r="N13" s="28">
        <v>43582</v>
      </c>
      <c r="O13" s="27">
        <v>1160</v>
      </c>
    </row>
    <row r="14" spans="1:15" ht="12.75" customHeight="1" x14ac:dyDescent="0.2">
      <c r="J14" s="26">
        <v>44317</v>
      </c>
      <c r="K14" s="27">
        <v>1110</v>
      </c>
      <c r="L14" s="28">
        <v>43953</v>
      </c>
      <c r="M14" s="27">
        <v>450</v>
      </c>
      <c r="N14" s="28">
        <v>43589</v>
      </c>
      <c r="O14" s="27">
        <v>890</v>
      </c>
    </row>
    <row r="15" spans="1:15" ht="12.75" customHeight="1" x14ac:dyDescent="0.2">
      <c r="J15" s="26">
        <v>44324</v>
      </c>
      <c r="K15" s="27">
        <v>1230</v>
      </c>
      <c r="L15" s="28">
        <v>43960</v>
      </c>
      <c r="M15" s="27">
        <v>430</v>
      </c>
      <c r="N15" s="28">
        <v>43596</v>
      </c>
      <c r="O15" s="27">
        <v>1010</v>
      </c>
    </row>
    <row r="16" spans="1:15" ht="12.75" customHeight="1" x14ac:dyDescent="0.2">
      <c r="J16" s="26">
        <v>44331</v>
      </c>
      <c r="K16" s="27">
        <v>1270</v>
      </c>
      <c r="L16" s="28">
        <v>43967</v>
      </c>
      <c r="M16" s="27">
        <v>510</v>
      </c>
      <c r="N16" s="28">
        <v>43603</v>
      </c>
      <c r="O16" s="27">
        <v>1150</v>
      </c>
    </row>
    <row r="17" spans="10:15" ht="12.75" customHeight="1" x14ac:dyDescent="0.2">
      <c r="J17" s="26">
        <v>44338</v>
      </c>
      <c r="K17" s="27">
        <v>1510</v>
      </c>
      <c r="L17" s="28">
        <v>43974</v>
      </c>
      <c r="M17" s="27">
        <v>510</v>
      </c>
      <c r="N17" s="28">
        <v>43610</v>
      </c>
      <c r="O17" s="27">
        <v>1000</v>
      </c>
    </row>
    <row r="18" spans="10:15" ht="12.75" customHeight="1" x14ac:dyDescent="0.2">
      <c r="J18" s="26">
        <v>44345</v>
      </c>
      <c r="K18" s="27">
        <v>1190</v>
      </c>
      <c r="L18" s="28">
        <v>43981</v>
      </c>
      <c r="M18" s="27">
        <v>610</v>
      </c>
      <c r="N18" s="28">
        <v>43617</v>
      </c>
      <c r="O18" s="27">
        <v>1250</v>
      </c>
    </row>
    <row r="19" spans="10:15" ht="12.75" customHeight="1" x14ac:dyDescent="0.2">
      <c r="J19" s="26">
        <v>44352</v>
      </c>
      <c r="K19" s="27">
        <v>1340</v>
      </c>
      <c r="L19" s="28">
        <v>43988</v>
      </c>
      <c r="M19" s="27">
        <v>600</v>
      </c>
      <c r="N19" s="28">
        <v>43624</v>
      </c>
      <c r="O19" s="27">
        <v>1180</v>
      </c>
    </row>
    <row r="20" spans="10:15" ht="12.75" customHeight="1" x14ac:dyDescent="0.2">
      <c r="J20" s="26">
        <v>44359</v>
      </c>
      <c r="K20" s="27">
        <v>1340</v>
      </c>
      <c r="L20" s="28">
        <v>43995</v>
      </c>
      <c r="M20" s="27">
        <v>580</v>
      </c>
      <c r="N20" s="28">
        <v>43631</v>
      </c>
      <c r="O20" s="27">
        <v>1120</v>
      </c>
    </row>
    <row r="21" spans="10:15" ht="12.75" customHeight="1" x14ac:dyDescent="0.2">
      <c r="J21" s="26">
        <v>44366</v>
      </c>
      <c r="K21" s="27">
        <v>1930</v>
      </c>
      <c r="L21" s="28">
        <v>44002</v>
      </c>
      <c r="M21" s="27">
        <v>700</v>
      </c>
      <c r="N21" s="28">
        <v>43638</v>
      </c>
      <c r="O21" s="27">
        <v>1350</v>
      </c>
    </row>
    <row r="22" spans="10:15" ht="12.75" customHeight="1" x14ac:dyDescent="0.2">
      <c r="J22" s="26">
        <v>44373</v>
      </c>
      <c r="K22" s="27">
        <v>2840</v>
      </c>
      <c r="L22" s="28">
        <v>44009</v>
      </c>
      <c r="M22" s="27">
        <v>820</v>
      </c>
      <c r="N22" s="28">
        <v>43645</v>
      </c>
      <c r="O22" s="27">
        <v>1460</v>
      </c>
    </row>
    <row r="23" spans="10:15" ht="12.75" customHeight="1" x14ac:dyDescent="0.2">
      <c r="J23" s="26">
        <v>44380</v>
      </c>
      <c r="K23" s="27">
        <v>1530</v>
      </c>
      <c r="L23" s="28">
        <v>44016</v>
      </c>
      <c r="M23" s="27">
        <v>730</v>
      </c>
      <c r="N23" s="28">
        <v>43652</v>
      </c>
      <c r="O23" s="27">
        <v>1240</v>
      </c>
    </row>
    <row r="24" spans="10:15" ht="12.75" customHeight="1" x14ac:dyDescent="0.2">
      <c r="J24" s="26">
        <v>44387</v>
      </c>
      <c r="K24" s="27">
        <v>1290</v>
      </c>
      <c r="L24" s="28">
        <v>44023</v>
      </c>
      <c r="M24" s="27">
        <v>620</v>
      </c>
      <c r="N24" s="28">
        <v>43659</v>
      </c>
      <c r="O24" s="27">
        <v>1300</v>
      </c>
    </row>
    <row r="25" spans="10:15" ht="12.75" customHeight="1" x14ac:dyDescent="0.2">
      <c r="J25" s="26">
        <v>44394</v>
      </c>
      <c r="K25" s="27">
        <v>1150</v>
      </c>
      <c r="L25" s="28">
        <v>44030</v>
      </c>
      <c r="M25" s="27">
        <v>560</v>
      </c>
      <c r="N25" s="28">
        <v>43666</v>
      </c>
      <c r="O25" s="27">
        <v>1290</v>
      </c>
    </row>
    <row r="26" spans="10:15" x14ac:dyDescent="0.2">
      <c r="J26" s="26">
        <v>44401</v>
      </c>
      <c r="K26" s="27">
        <v>1440</v>
      </c>
      <c r="L26" s="28">
        <v>44037</v>
      </c>
      <c r="M26" s="27">
        <v>850</v>
      </c>
      <c r="N26" s="28">
        <v>43673</v>
      </c>
      <c r="O26" s="27">
        <v>1340</v>
      </c>
    </row>
    <row r="27" spans="10:15" x14ac:dyDescent="0.2">
      <c r="J27" s="26">
        <v>44408</v>
      </c>
      <c r="K27" s="27">
        <v>1300</v>
      </c>
      <c r="L27" s="28">
        <v>44044</v>
      </c>
      <c r="M27" s="27">
        <v>840</v>
      </c>
      <c r="N27" s="28">
        <v>43680</v>
      </c>
      <c r="O27" s="27">
        <v>1260</v>
      </c>
    </row>
    <row r="28" spans="10:15" x14ac:dyDescent="0.2">
      <c r="J28" s="26">
        <v>44415</v>
      </c>
      <c r="K28" s="27">
        <v>1260</v>
      </c>
      <c r="L28" s="28">
        <v>44051</v>
      </c>
      <c r="M28" s="27">
        <v>790</v>
      </c>
      <c r="N28" s="28">
        <v>43687</v>
      </c>
      <c r="O28" s="27">
        <v>1190</v>
      </c>
    </row>
    <row r="29" spans="10:15" x14ac:dyDescent="0.2">
      <c r="J29" s="26">
        <v>44422</v>
      </c>
      <c r="K29" s="27"/>
      <c r="L29" s="28">
        <v>44058</v>
      </c>
      <c r="M29" s="27">
        <v>870</v>
      </c>
      <c r="N29" s="28">
        <v>43694</v>
      </c>
      <c r="O29" s="27">
        <v>1260</v>
      </c>
    </row>
    <row r="30" spans="10:15" x14ac:dyDescent="0.2">
      <c r="J30" s="26">
        <v>44429</v>
      </c>
      <c r="K30" s="27" t="s">
        <v>47</v>
      </c>
      <c r="L30" s="28">
        <v>44065</v>
      </c>
      <c r="M30" s="27">
        <v>1060</v>
      </c>
      <c r="N30" s="28">
        <v>43701</v>
      </c>
      <c r="O30" s="27">
        <v>1080</v>
      </c>
    </row>
    <row r="31" spans="10:15" x14ac:dyDescent="0.2">
      <c r="J31" s="26">
        <v>44436</v>
      </c>
      <c r="K31" s="27" t="s">
        <v>47</v>
      </c>
      <c r="L31" s="28">
        <v>44072</v>
      </c>
      <c r="M31" s="27">
        <v>720</v>
      </c>
      <c r="N31" s="28">
        <v>43708</v>
      </c>
      <c r="O31" s="27">
        <v>1360</v>
      </c>
    </row>
    <row r="32" spans="10:15" x14ac:dyDescent="0.2">
      <c r="J32" s="26">
        <v>44443</v>
      </c>
      <c r="K32" s="27" t="s">
        <v>47</v>
      </c>
      <c r="L32" s="28">
        <v>44079</v>
      </c>
      <c r="M32" s="27">
        <v>950</v>
      </c>
      <c r="N32" s="28">
        <v>43715</v>
      </c>
      <c r="O32" s="27">
        <v>1190</v>
      </c>
    </row>
    <row r="33" spans="10:15" x14ac:dyDescent="0.2">
      <c r="J33" s="26">
        <v>44450</v>
      </c>
      <c r="K33" s="27" t="s">
        <v>47</v>
      </c>
      <c r="L33" s="28">
        <v>44086</v>
      </c>
      <c r="M33" s="27">
        <v>820</v>
      </c>
      <c r="N33" s="28">
        <v>43722</v>
      </c>
      <c r="O33" s="27">
        <v>1170</v>
      </c>
    </row>
    <row r="34" spans="10:15" x14ac:dyDescent="0.2">
      <c r="J34" s="26">
        <v>44457</v>
      </c>
      <c r="K34" s="27" t="s">
        <v>47</v>
      </c>
      <c r="L34" s="28">
        <v>44093</v>
      </c>
      <c r="M34" s="27">
        <v>1040</v>
      </c>
      <c r="N34" s="28">
        <v>43729</v>
      </c>
      <c r="O34" s="27">
        <v>1290</v>
      </c>
    </row>
    <row r="35" spans="10:15" x14ac:dyDescent="0.2">
      <c r="J35" s="26">
        <v>44464</v>
      </c>
      <c r="K35" s="27" t="s">
        <v>47</v>
      </c>
      <c r="L35" s="28">
        <v>44100</v>
      </c>
      <c r="M35" s="27">
        <v>1140</v>
      </c>
      <c r="N35" s="28">
        <v>43736</v>
      </c>
      <c r="O35" s="27">
        <v>1330</v>
      </c>
    </row>
    <row r="36" spans="10:15" x14ac:dyDescent="0.2">
      <c r="J36" s="26">
        <v>44471</v>
      </c>
      <c r="K36" s="27" t="s">
        <v>47</v>
      </c>
      <c r="L36" s="28">
        <v>44107</v>
      </c>
      <c r="M36" s="27">
        <v>1070</v>
      </c>
      <c r="N36" s="28">
        <v>43743</v>
      </c>
      <c r="O36" s="27">
        <v>1370</v>
      </c>
    </row>
    <row r="37" spans="10:15" x14ac:dyDescent="0.2">
      <c r="J37" s="26">
        <v>44478</v>
      </c>
      <c r="K37" s="27" t="s">
        <v>47</v>
      </c>
      <c r="L37" s="28">
        <v>44114</v>
      </c>
      <c r="M37" s="27">
        <v>1110</v>
      </c>
      <c r="N37" s="28">
        <v>43750</v>
      </c>
      <c r="O37" s="27">
        <v>1220</v>
      </c>
    </row>
    <row r="38" spans="10:15" x14ac:dyDescent="0.2">
      <c r="J38" s="26">
        <v>44485</v>
      </c>
      <c r="K38" s="27" t="s">
        <v>47</v>
      </c>
      <c r="L38" s="28">
        <v>44121</v>
      </c>
      <c r="M38" s="27">
        <v>1230</v>
      </c>
      <c r="N38" s="28">
        <v>43757</v>
      </c>
      <c r="O38" s="27">
        <v>1300</v>
      </c>
    </row>
    <row r="39" spans="10:15" x14ac:dyDescent="0.2">
      <c r="J39" s="26">
        <v>44492</v>
      </c>
      <c r="K39" s="27" t="s">
        <v>47</v>
      </c>
      <c r="L39" s="28">
        <v>44128</v>
      </c>
      <c r="M39" s="27">
        <v>1400</v>
      </c>
      <c r="N39" s="28">
        <v>43764</v>
      </c>
      <c r="O39" s="27">
        <v>1320</v>
      </c>
    </row>
    <row r="40" spans="10:15" x14ac:dyDescent="0.2">
      <c r="J40" s="26">
        <v>44499</v>
      </c>
      <c r="K40" s="27" t="s">
        <v>47</v>
      </c>
      <c r="L40" s="28">
        <v>44135</v>
      </c>
      <c r="M40" s="27">
        <v>1300</v>
      </c>
      <c r="N40" s="28">
        <v>43771</v>
      </c>
      <c r="O40" s="27">
        <v>1440</v>
      </c>
    </row>
    <row r="41" spans="10:15" x14ac:dyDescent="0.2">
      <c r="J41" s="26">
        <v>44506</v>
      </c>
      <c r="K41" s="27" t="s">
        <v>47</v>
      </c>
      <c r="L41" s="28">
        <v>44142</v>
      </c>
      <c r="M41" s="27">
        <v>1230</v>
      </c>
      <c r="N41" s="28">
        <v>43778</v>
      </c>
      <c r="O41" s="27">
        <v>1130</v>
      </c>
    </row>
    <row r="42" spans="10:15" x14ac:dyDescent="0.2">
      <c r="J42" s="26">
        <v>44513</v>
      </c>
      <c r="K42" s="27" t="s">
        <v>47</v>
      </c>
      <c r="L42" s="28">
        <v>44149</v>
      </c>
      <c r="M42" s="27">
        <v>1370</v>
      </c>
      <c r="N42" s="28">
        <v>43785</v>
      </c>
      <c r="O42" s="27">
        <v>1120</v>
      </c>
    </row>
    <row r="43" spans="10:15" x14ac:dyDescent="0.2">
      <c r="J43" s="26">
        <v>44520</v>
      </c>
      <c r="K43" s="27" t="s">
        <v>47</v>
      </c>
      <c r="L43" s="28">
        <v>44156</v>
      </c>
      <c r="M43" s="27">
        <v>1460</v>
      </c>
      <c r="N43" s="28">
        <v>43792</v>
      </c>
      <c r="O43" s="27">
        <v>1420</v>
      </c>
    </row>
    <row r="44" spans="10:15" x14ac:dyDescent="0.2">
      <c r="J44" s="26">
        <v>44527</v>
      </c>
      <c r="K44" s="27" t="s">
        <v>47</v>
      </c>
      <c r="L44" s="28">
        <v>44163</v>
      </c>
      <c r="M44" s="27">
        <v>1610</v>
      </c>
      <c r="N44" s="28">
        <v>43799</v>
      </c>
      <c r="O44" s="27">
        <v>1530</v>
      </c>
    </row>
    <row r="45" spans="10:15" x14ac:dyDescent="0.2">
      <c r="J45" s="26">
        <v>44534</v>
      </c>
      <c r="K45" s="27" t="s">
        <v>47</v>
      </c>
      <c r="L45" s="28">
        <v>44170</v>
      </c>
      <c r="M45" s="27">
        <v>1740</v>
      </c>
      <c r="N45" s="28">
        <v>43806</v>
      </c>
      <c r="O45" s="27">
        <v>1520</v>
      </c>
    </row>
    <row r="46" spans="10:15" x14ac:dyDescent="0.2">
      <c r="J46" s="26">
        <v>44541</v>
      </c>
      <c r="K46" s="27" t="s">
        <v>47</v>
      </c>
      <c r="L46" s="28">
        <v>44177</v>
      </c>
      <c r="M46" s="27">
        <v>2510</v>
      </c>
      <c r="N46" s="28">
        <v>43813</v>
      </c>
      <c r="O46" s="27">
        <v>2370</v>
      </c>
    </row>
    <row r="47" spans="10:15" x14ac:dyDescent="0.2">
      <c r="J47" s="26">
        <v>44548</v>
      </c>
      <c r="K47" s="27" t="s">
        <v>47</v>
      </c>
      <c r="L47" s="28">
        <v>44184</v>
      </c>
      <c r="M47" s="27">
        <v>1710</v>
      </c>
      <c r="N47" s="28">
        <v>43820</v>
      </c>
      <c r="O47" s="27">
        <v>400</v>
      </c>
    </row>
    <row r="48" spans="10:15" x14ac:dyDescent="0.2">
      <c r="J48" s="26">
        <v>44555</v>
      </c>
      <c r="K48" s="27" t="s">
        <v>47</v>
      </c>
      <c r="L48" s="28">
        <v>44191</v>
      </c>
      <c r="M48" s="27">
        <v>180</v>
      </c>
      <c r="N48" s="28">
        <v>43827</v>
      </c>
      <c r="O48" s="27">
        <v>450</v>
      </c>
    </row>
    <row r="49" spans="10:18" x14ac:dyDescent="0.2">
      <c r="J49" s="26">
        <v>44562</v>
      </c>
      <c r="K49" s="27" t="s">
        <v>47</v>
      </c>
      <c r="L49" s="28">
        <v>44198</v>
      </c>
      <c r="M49" s="27">
        <v>870</v>
      </c>
      <c r="N49" s="28">
        <v>43834</v>
      </c>
      <c r="O49" s="27">
        <v>910</v>
      </c>
    </row>
    <row r="50" spans="10:18" x14ac:dyDescent="0.2">
      <c r="J50" s="26">
        <v>44569</v>
      </c>
      <c r="K50" s="27" t="s">
        <v>47</v>
      </c>
      <c r="L50" s="28">
        <v>44205</v>
      </c>
      <c r="M50" s="27">
        <v>990</v>
      </c>
      <c r="N50" s="28">
        <v>43841</v>
      </c>
      <c r="O50" s="27">
        <v>900</v>
      </c>
    </row>
    <row r="51" spans="10:18" x14ac:dyDescent="0.2">
      <c r="J51" s="26">
        <v>44576</v>
      </c>
      <c r="K51" s="27" t="s">
        <v>47</v>
      </c>
      <c r="L51" s="28">
        <v>44212</v>
      </c>
      <c r="M51" s="27">
        <v>940</v>
      </c>
      <c r="N51" s="28">
        <v>43848</v>
      </c>
      <c r="O51" s="27">
        <v>910</v>
      </c>
    </row>
    <row r="52" spans="10:18" x14ac:dyDescent="0.2">
      <c r="J52" s="26">
        <v>44583</v>
      </c>
      <c r="K52" s="27" t="s">
        <v>47</v>
      </c>
      <c r="L52" s="28">
        <v>44219</v>
      </c>
      <c r="M52" s="27">
        <v>1190</v>
      </c>
      <c r="N52" s="28">
        <v>43855</v>
      </c>
      <c r="O52" s="27">
        <v>1090</v>
      </c>
    </row>
    <row r="53" spans="10:18" x14ac:dyDescent="0.2">
      <c r="J53" s="26">
        <v>44590</v>
      </c>
      <c r="K53" s="27" t="s">
        <v>47</v>
      </c>
      <c r="L53" s="28">
        <v>44226</v>
      </c>
      <c r="M53" s="27">
        <v>1230</v>
      </c>
      <c r="N53" s="28">
        <v>43862</v>
      </c>
      <c r="O53" s="27">
        <v>1210</v>
      </c>
    </row>
    <row r="54" spans="10:18" x14ac:dyDescent="0.2">
      <c r="J54" s="26">
        <v>44597</v>
      </c>
      <c r="K54" s="27" t="s">
        <v>47</v>
      </c>
      <c r="L54" s="28">
        <v>44233</v>
      </c>
      <c r="M54" s="27">
        <v>1260</v>
      </c>
      <c r="N54" s="28">
        <v>43869</v>
      </c>
      <c r="O54" s="27">
        <v>1040</v>
      </c>
    </row>
    <row r="55" spans="10:18" x14ac:dyDescent="0.2">
      <c r="J55" s="26">
        <v>44604</v>
      </c>
      <c r="K55" s="27" t="s">
        <v>47</v>
      </c>
      <c r="L55" s="28">
        <v>44240</v>
      </c>
      <c r="M55" s="27">
        <v>1280</v>
      </c>
      <c r="N55" s="28">
        <v>43876</v>
      </c>
      <c r="O55" s="27">
        <v>1100</v>
      </c>
    </row>
    <row r="56" spans="10:18" x14ac:dyDescent="0.2">
      <c r="J56" s="26">
        <v>44611</v>
      </c>
      <c r="K56" s="27" t="s">
        <v>47</v>
      </c>
      <c r="L56" s="28">
        <v>44247</v>
      </c>
      <c r="M56" s="27">
        <v>1310</v>
      </c>
      <c r="N56" s="28">
        <v>43883</v>
      </c>
      <c r="O56" s="27">
        <v>1130</v>
      </c>
    </row>
    <row r="57" spans="10:18" x14ac:dyDescent="0.2">
      <c r="J57" s="26">
        <v>44618</v>
      </c>
      <c r="K57" s="27" t="s">
        <v>47</v>
      </c>
      <c r="L57" s="28">
        <v>44254</v>
      </c>
      <c r="M57" s="27">
        <v>1500</v>
      </c>
      <c r="N57" s="28">
        <v>43890</v>
      </c>
      <c r="O57" s="27">
        <v>1120</v>
      </c>
    </row>
    <row r="58" spans="10:18" x14ac:dyDescent="0.2">
      <c r="J58" s="26">
        <v>44625</v>
      </c>
      <c r="K58" s="27" t="s">
        <v>47</v>
      </c>
      <c r="L58" s="28">
        <v>44261</v>
      </c>
      <c r="M58" s="27">
        <v>1390</v>
      </c>
      <c r="N58" s="28">
        <v>43897</v>
      </c>
      <c r="O58" s="27">
        <v>1130</v>
      </c>
    </row>
    <row r="59" spans="10:18" x14ac:dyDescent="0.2">
      <c r="J59" s="26">
        <v>44632</v>
      </c>
      <c r="K59" s="27" t="s">
        <v>47</v>
      </c>
      <c r="L59" s="28">
        <v>44268</v>
      </c>
      <c r="M59" s="27">
        <v>1350</v>
      </c>
      <c r="N59" s="28">
        <v>43904</v>
      </c>
      <c r="O59" s="27">
        <v>1090</v>
      </c>
    </row>
    <row r="60" spans="10:18" x14ac:dyDescent="0.2">
      <c r="J60" s="26">
        <v>44639</v>
      </c>
      <c r="K60" s="27" t="s">
        <v>47</v>
      </c>
      <c r="L60" s="28">
        <v>44275</v>
      </c>
      <c r="M60" s="27">
        <v>1570</v>
      </c>
      <c r="N60" s="28">
        <v>43911</v>
      </c>
      <c r="O60" s="27">
        <v>1190</v>
      </c>
    </row>
    <row r="61" spans="10:18" x14ac:dyDescent="0.2">
      <c r="J61" s="14" t="s">
        <v>78</v>
      </c>
      <c r="K61" s="27"/>
      <c r="L61" s="27"/>
      <c r="M61" s="27"/>
      <c r="P61" s="29"/>
      <c r="Q61" s="29"/>
      <c r="R61" s="30"/>
    </row>
    <row r="62" spans="10:18" x14ac:dyDescent="0.2">
      <c r="K62" s="27"/>
      <c r="L62" s="27"/>
      <c r="M62" s="27"/>
      <c r="P62" s="29"/>
      <c r="Q62" s="29"/>
      <c r="R62" s="30"/>
    </row>
    <row r="63" spans="10:18" ht="15.75" x14ac:dyDescent="0.25">
      <c r="J63" s="31" t="s">
        <v>79</v>
      </c>
      <c r="L63" s="14"/>
      <c r="M63" s="27"/>
      <c r="P63" s="29"/>
      <c r="Q63" s="29"/>
      <c r="R63" s="30"/>
    </row>
    <row r="64" spans="10:18" x14ac:dyDescent="0.2">
      <c r="J64" s="14" t="s">
        <v>69</v>
      </c>
      <c r="K64" s="8">
        <v>2.2000000000000002</v>
      </c>
      <c r="L64" s="14"/>
      <c r="M64" s="27"/>
      <c r="P64" s="29"/>
      <c r="Q64" s="29"/>
      <c r="R64" s="30"/>
    </row>
    <row r="65" spans="1:18" x14ac:dyDescent="0.2">
      <c r="J65" s="1" t="s">
        <v>80</v>
      </c>
      <c r="K65" s="1" t="s">
        <v>81</v>
      </c>
      <c r="L65" s="14"/>
      <c r="M65" s="27"/>
      <c r="P65" s="29"/>
      <c r="Q65" s="29"/>
      <c r="R65" s="30"/>
    </row>
    <row r="66" spans="1:18" x14ac:dyDescent="0.2">
      <c r="J66" s="1" t="s">
        <v>82</v>
      </c>
      <c r="K66" s="1" t="s">
        <v>83</v>
      </c>
      <c r="L66" s="14"/>
      <c r="M66" s="27"/>
      <c r="P66" s="29"/>
      <c r="Q66" s="29"/>
      <c r="R66" s="30"/>
    </row>
    <row r="67" spans="1:18" x14ac:dyDescent="0.2">
      <c r="J67" s="1" t="s">
        <v>84</v>
      </c>
      <c r="K67" s="1" t="s">
        <v>85</v>
      </c>
      <c r="L67" s="14"/>
      <c r="M67" s="27"/>
      <c r="O67" s="27"/>
      <c r="P67" s="29"/>
      <c r="Q67" s="29"/>
      <c r="R67" s="30"/>
    </row>
    <row r="68" spans="1:18" x14ac:dyDescent="0.2">
      <c r="K68" s="14"/>
      <c r="L68" s="14"/>
      <c r="M68" s="27"/>
      <c r="O68" s="27"/>
      <c r="P68" s="29"/>
      <c r="Q68" s="29"/>
      <c r="R68" s="30"/>
    </row>
    <row r="69" spans="1:18" x14ac:dyDescent="0.2">
      <c r="A69" s="15"/>
      <c r="B69" s="15"/>
      <c r="C69" s="15"/>
      <c r="D69" s="1"/>
      <c r="E69" s="27"/>
      <c r="F69" s="27"/>
      <c r="J69" s="32"/>
      <c r="K69" s="8" t="s">
        <v>86</v>
      </c>
      <c r="L69" s="14"/>
      <c r="M69" s="27"/>
      <c r="O69" s="27"/>
      <c r="P69" s="29"/>
      <c r="Q69" s="29"/>
      <c r="R69" s="30"/>
    </row>
    <row r="70" spans="1:18" x14ac:dyDescent="0.2">
      <c r="K70" s="14"/>
      <c r="L70" s="14"/>
      <c r="M70" s="27"/>
      <c r="O70" s="27"/>
      <c r="P70" s="29"/>
      <c r="Q70" s="29"/>
      <c r="R70" s="30"/>
    </row>
    <row r="71" spans="1:18" x14ac:dyDescent="0.2">
      <c r="K71" s="14"/>
      <c r="L71" s="14"/>
      <c r="M71" s="1" t="s">
        <v>87</v>
      </c>
      <c r="N71" s="24" t="s">
        <v>45</v>
      </c>
      <c r="P71" s="29"/>
      <c r="Q71" s="29"/>
      <c r="R71" s="29"/>
    </row>
    <row r="72" spans="1:18" x14ac:dyDescent="0.2">
      <c r="J72" s="8" t="s">
        <v>88</v>
      </c>
      <c r="K72" s="14" t="s">
        <v>44</v>
      </c>
      <c r="L72" s="8" t="s">
        <v>89</v>
      </c>
      <c r="M72" s="34">
        <v>3330</v>
      </c>
      <c r="N72" s="34">
        <v>11600</v>
      </c>
      <c r="P72" s="29"/>
      <c r="Q72" s="29"/>
      <c r="R72" s="29"/>
    </row>
    <row r="73" spans="1:18" x14ac:dyDescent="0.2">
      <c r="K73" s="14"/>
      <c r="L73" s="8" t="s">
        <v>90</v>
      </c>
      <c r="M73" s="34">
        <v>3390</v>
      </c>
      <c r="N73" s="34">
        <v>11810</v>
      </c>
      <c r="P73" s="29"/>
      <c r="Q73" s="29"/>
      <c r="R73" s="29"/>
    </row>
    <row r="74" spans="1:18" x14ac:dyDescent="0.2">
      <c r="J74" s="1"/>
      <c r="K74" s="14"/>
      <c r="L74" s="8" t="s">
        <v>91</v>
      </c>
      <c r="M74" s="34">
        <v>3100</v>
      </c>
      <c r="N74" s="34">
        <v>8810</v>
      </c>
      <c r="P74" s="29"/>
      <c r="Q74" s="29"/>
      <c r="R74" s="29"/>
    </row>
    <row r="75" spans="1:18" x14ac:dyDescent="0.2">
      <c r="J75" s="1"/>
      <c r="K75" s="14" t="s">
        <v>43</v>
      </c>
      <c r="L75" s="8" t="s">
        <v>92</v>
      </c>
      <c r="M75" s="34">
        <v>1470</v>
      </c>
      <c r="N75" s="34">
        <v>4810</v>
      </c>
      <c r="P75" s="29"/>
      <c r="Q75" s="29"/>
      <c r="R75" s="29"/>
    </row>
    <row r="76" spans="1:18" x14ac:dyDescent="0.2">
      <c r="K76" s="14"/>
      <c r="L76" s="8" t="s">
        <v>89</v>
      </c>
      <c r="M76" s="34">
        <v>2530</v>
      </c>
      <c r="N76" s="34">
        <v>7440</v>
      </c>
      <c r="P76" s="29"/>
      <c r="Q76" s="29"/>
      <c r="R76" s="29"/>
    </row>
    <row r="77" spans="1:18" x14ac:dyDescent="0.2">
      <c r="K77" s="14"/>
      <c r="L77" s="8" t="s">
        <v>90</v>
      </c>
      <c r="M77" s="34">
        <v>4010</v>
      </c>
      <c r="N77" s="34">
        <v>12790</v>
      </c>
      <c r="P77" s="29"/>
      <c r="Q77" s="29"/>
      <c r="R77" s="29"/>
    </row>
    <row r="78" spans="1:18" x14ac:dyDescent="0.2">
      <c r="A78" s="1"/>
      <c r="B78" s="1"/>
      <c r="C78" s="1"/>
      <c r="D78" s="1"/>
      <c r="E78" s="1"/>
      <c r="F78" s="1"/>
      <c r="G78" s="1"/>
      <c r="H78" s="1"/>
      <c r="I78" s="1"/>
      <c r="K78" s="14"/>
      <c r="L78" s="8" t="s">
        <v>93</v>
      </c>
      <c r="M78" s="34">
        <v>3660</v>
      </c>
      <c r="N78" s="34">
        <v>11470</v>
      </c>
      <c r="P78" s="29"/>
      <c r="Q78" s="29"/>
      <c r="R78" s="29"/>
    </row>
    <row r="79" spans="1:18" x14ac:dyDescent="0.2">
      <c r="A79" s="1"/>
      <c r="B79" s="1"/>
      <c r="C79" s="1"/>
      <c r="D79" s="1"/>
      <c r="E79" s="1"/>
      <c r="F79" s="1"/>
      <c r="G79" s="1"/>
      <c r="H79" s="1"/>
      <c r="I79" s="1"/>
      <c r="K79" s="14" t="s">
        <v>46</v>
      </c>
      <c r="L79" s="8" t="s">
        <v>94</v>
      </c>
      <c r="M79" s="34">
        <v>4080</v>
      </c>
      <c r="N79" s="34">
        <v>13730</v>
      </c>
      <c r="P79" s="29"/>
      <c r="Q79" s="29"/>
      <c r="R79" s="29"/>
    </row>
    <row r="80" spans="1:18" x14ac:dyDescent="0.2">
      <c r="A80" s="1"/>
      <c r="B80" s="1"/>
      <c r="C80" s="1"/>
      <c r="D80" s="1"/>
      <c r="E80" s="1"/>
      <c r="F80" s="1"/>
      <c r="G80" s="1"/>
      <c r="H80" s="1"/>
      <c r="I80" s="1"/>
      <c r="K80" s="36" t="s">
        <v>47</v>
      </c>
      <c r="L80" s="14"/>
      <c r="M80" s="14"/>
      <c r="N80" s="14"/>
      <c r="P80" s="29"/>
      <c r="Q80" s="29"/>
      <c r="R80" s="29"/>
    </row>
    <row r="81" spans="1:18" x14ac:dyDescent="0.2">
      <c r="A81" s="1"/>
      <c r="B81" s="1"/>
      <c r="C81" s="1"/>
      <c r="D81" s="1"/>
      <c r="E81" s="1"/>
      <c r="F81" s="1"/>
      <c r="G81" s="1"/>
      <c r="H81" s="1"/>
      <c r="I81" s="1"/>
      <c r="J81" s="8" t="s">
        <v>95</v>
      </c>
      <c r="K81" s="14" t="s">
        <v>44</v>
      </c>
      <c r="L81" s="8" t="s">
        <v>89</v>
      </c>
      <c r="M81" s="27">
        <v>0</v>
      </c>
      <c r="N81" s="27">
        <v>1570</v>
      </c>
      <c r="R81" s="29"/>
    </row>
    <row r="82" spans="1:18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4"/>
      <c r="L82" s="8" t="s">
        <v>90</v>
      </c>
      <c r="M82" s="27">
        <v>0</v>
      </c>
      <c r="N82" s="27">
        <v>1520</v>
      </c>
      <c r="P82" s="29"/>
      <c r="Q82" s="29"/>
      <c r="R82" s="29"/>
    </row>
    <row r="83" spans="1:18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4"/>
      <c r="L83" s="8" t="s">
        <v>91</v>
      </c>
      <c r="M83" s="27">
        <v>0</v>
      </c>
      <c r="N83" s="27">
        <v>1540</v>
      </c>
      <c r="R83" s="1"/>
    </row>
    <row r="84" spans="1:18" x14ac:dyDescent="0.2">
      <c r="A84" s="1"/>
      <c r="B84" s="1"/>
      <c r="C84" s="1"/>
      <c r="D84" s="1"/>
      <c r="E84" s="1"/>
      <c r="F84" s="1"/>
      <c r="G84" s="1"/>
      <c r="H84" s="1"/>
      <c r="I84" s="1"/>
      <c r="K84" s="14" t="s">
        <v>43</v>
      </c>
      <c r="L84" s="8" t="s">
        <v>92</v>
      </c>
      <c r="M84" s="27">
        <v>0</v>
      </c>
      <c r="N84" s="27">
        <v>990</v>
      </c>
      <c r="R84" s="1"/>
    </row>
    <row r="85" spans="1:18" x14ac:dyDescent="0.2">
      <c r="A85" s="1"/>
      <c r="B85" s="1"/>
      <c r="C85" s="1"/>
      <c r="D85" s="1"/>
      <c r="E85" s="1"/>
      <c r="F85" s="1"/>
      <c r="G85" s="1"/>
      <c r="H85" s="1"/>
      <c r="I85" s="1"/>
      <c r="K85" s="14"/>
      <c r="L85" s="8" t="s">
        <v>89</v>
      </c>
      <c r="M85" s="27">
        <v>0</v>
      </c>
      <c r="N85" s="27">
        <v>1210</v>
      </c>
      <c r="R85" s="1"/>
    </row>
    <row r="86" spans="1:18" x14ac:dyDescent="0.2">
      <c r="A86" s="1"/>
      <c r="B86" s="1"/>
      <c r="C86" s="1"/>
      <c r="D86" s="1"/>
      <c r="E86" s="1"/>
      <c r="F86" s="1"/>
      <c r="G86" s="1"/>
      <c r="H86" s="1"/>
      <c r="I86" s="1"/>
      <c r="K86" s="14"/>
      <c r="L86" s="8" t="s">
        <v>90</v>
      </c>
      <c r="M86" s="34">
        <v>0</v>
      </c>
      <c r="N86" s="27">
        <v>1550</v>
      </c>
      <c r="R86" s="1"/>
    </row>
    <row r="87" spans="1:18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K87" s="14"/>
      <c r="L87" s="8" t="s">
        <v>93</v>
      </c>
      <c r="M87" s="14">
        <v>0</v>
      </c>
      <c r="N87" s="27">
        <v>1540</v>
      </c>
      <c r="R87" s="1"/>
    </row>
    <row r="88" spans="1:18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K88" s="14" t="s">
        <v>46</v>
      </c>
      <c r="L88" s="8" t="s">
        <v>94</v>
      </c>
      <c r="M88" s="14">
        <v>0</v>
      </c>
      <c r="N88" s="27">
        <v>1610</v>
      </c>
      <c r="R88" s="1"/>
    </row>
    <row r="89" spans="1:18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K89" s="14"/>
      <c r="L89" s="14"/>
      <c r="M89" s="14"/>
      <c r="N89" s="14"/>
      <c r="O89" s="27"/>
      <c r="P89" s="27"/>
      <c r="R89" s="1"/>
    </row>
    <row r="90" spans="1:18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8" t="s">
        <v>96</v>
      </c>
      <c r="K90" s="14" t="s">
        <v>44</v>
      </c>
      <c r="L90" s="8" t="s">
        <v>89</v>
      </c>
      <c r="M90" s="35">
        <v>3330</v>
      </c>
      <c r="N90" s="35">
        <v>13170</v>
      </c>
      <c r="R90" s="1"/>
    </row>
    <row r="91" spans="1:18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4"/>
      <c r="L91" s="8" t="s">
        <v>90</v>
      </c>
      <c r="M91" s="35">
        <v>3390</v>
      </c>
      <c r="N91" s="35">
        <v>13330</v>
      </c>
      <c r="R91" s="1"/>
    </row>
    <row r="92" spans="1:18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K92" s="14"/>
      <c r="L92" s="8" t="s">
        <v>91</v>
      </c>
      <c r="M92" s="35">
        <v>3100</v>
      </c>
      <c r="N92" s="35">
        <v>10350</v>
      </c>
      <c r="O92" s="27"/>
      <c r="R92" s="1"/>
    </row>
    <row r="93" spans="1:18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K93" s="14" t="s">
        <v>43</v>
      </c>
      <c r="L93" s="8" t="s">
        <v>92</v>
      </c>
      <c r="M93" s="35">
        <v>1470</v>
      </c>
      <c r="N93" s="35">
        <v>5800</v>
      </c>
      <c r="O93" s="27"/>
      <c r="R93" s="1"/>
    </row>
    <row r="94" spans="1:18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K94" s="14"/>
      <c r="L94" s="8" t="s">
        <v>89</v>
      </c>
      <c r="M94" s="35">
        <v>2530</v>
      </c>
      <c r="N94" s="35">
        <v>8650</v>
      </c>
      <c r="O94" s="14"/>
      <c r="R94" s="1"/>
    </row>
    <row r="95" spans="1:18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K95" s="14"/>
      <c r="L95" s="8" t="s">
        <v>90</v>
      </c>
      <c r="M95" s="35">
        <v>4010</v>
      </c>
      <c r="N95" s="35">
        <v>14340</v>
      </c>
      <c r="O95" s="14"/>
      <c r="P95" s="35"/>
      <c r="Q95" s="35"/>
      <c r="R95" s="35"/>
    </row>
    <row r="96" spans="1:18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K96" s="14"/>
      <c r="L96" s="8" t="s">
        <v>93</v>
      </c>
      <c r="M96" s="35">
        <v>3660</v>
      </c>
      <c r="N96" s="35">
        <v>13000</v>
      </c>
      <c r="O96" s="14"/>
      <c r="P96" s="37"/>
      <c r="Q96" s="35"/>
      <c r="R96" s="35"/>
    </row>
    <row r="97" spans="1:18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K97" s="14" t="s">
        <v>46</v>
      </c>
      <c r="L97" s="8" t="s">
        <v>94</v>
      </c>
      <c r="M97" s="35">
        <v>4080</v>
      </c>
      <c r="N97" s="35">
        <v>15340</v>
      </c>
      <c r="O97" s="14"/>
      <c r="P97" s="37"/>
      <c r="Q97" s="35"/>
      <c r="R97" s="35"/>
    </row>
    <row r="98" spans="1:18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K98" s="14"/>
      <c r="L98" s="14" t="s">
        <v>48</v>
      </c>
      <c r="M98" s="14"/>
      <c r="N98" s="14"/>
      <c r="O98" s="14"/>
      <c r="P98" s="14"/>
      <c r="Q98" s="14"/>
    </row>
    <row r="99" spans="1:18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K99" s="14"/>
      <c r="L99" s="14"/>
      <c r="M99" s="14"/>
      <c r="N99" s="14"/>
      <c r="O99" s="14"/>
      <c r="P99" s="14"/>
      <c r="Q99" s="14"/>
    </row>
    <row r="100" spans="1:18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4" t="s">
        <v>97</v>
      </c>
      <c r="K100" s="14"/>
      <c r="L100" s="14"/>
      <c r="M100" s="14"/>
      <c r="N100" s="14"/>
      <c r="O100" s="14"/>
      <c r="P100" s="14"/>
      <c r="Q100" s="14"/>
    </row>
    <row r="101" spans="1:18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4" t="s">
        <v>98</v>
      </c>
      <c r="K101" s="14"/>
      <c r="L101" s="14"/>
      <c r="M101" s="14"/>
      <c r="N101" s="14"/>
      <c r="O101" s="14"/>
      <c r="P101" s="14"/>
      <c r="Q101" s="14"/>
    </row>
    <row r="102" spans="1:18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4" t="s">
        <v>99</v>
      </c>
      <c r="K102" s="14"/>
      <c r="L102" s="14"/>
      <c r="M102" s="14"/>
      <c r="N102" s="14"/>
      <c r="O102" s="14"/>
      <c r="P102" s="14"/>
      <c r="Q102" s="14"/>
    </row>
    <row r="103" spans="1:18" x14ac:dyDescent="0.2">
      <c r="A103" s="1"/>
      <c r="B103" s="1"/>
      <c r="C103" s="1"/>
      <c r="D103" s="1"/>
      <c r="E103" s="1"/>
      <c r="F103" s="1"/>
      <c r="G103" s="1"/>
      <c r="H103" s="1"/>
      <c r="I103" s="1"/>
      <c r="K103" s="14"/>
      <c r="L103" s="14"/>
      <c r="M103" s="14"/>
      <c r="N103" s="14"/>
      <c r="O103" s="14"/>
      <c r="P103" s="14"/>
      <c r="Q103" s="14"/>
    </row>
    <row r="104" spans="1:18" x14ac:dyDescent="0.2">
      <c r="A104" s="1"/>
      <c r="B104" s="1"/>
      <c r="C104" s="1"/>
      <c r="D104" s="1"/>
      <c r="E104" s="1"/>
      <c r="F104" s="1"/>
      <c r="G104" s="1"/>
      <c r="H104" s="1"/>
      <c r="I104" s="1"/>
      <c r="K104" s="38"/>
      <c r="M104" s="39"/>
      <c r="O104" s="35"/>
      <c r="P104" s="37"/>
      <c r="Q104" s="35"/>
      <c r="R104" s="35"/>
    </row>
    <row r="105" spans="1:18" ht="15.75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31" t="s">
        <v>100</v>
      </c>
      <c r="M105" s="39"/>
      <c r="O105" s="35"/>
      <c r="P105" s="37"/>
      <c r="Q105" s="35"/>
      <c r="R105" s="35"/>
    </row>
    <row r="106" spans="1:18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4" t="s">
        <v>69</v>
      </c>
      <c r="K106" s="8">
        <v>2.2999999999999998</v>
      </c>
      <c r="M106" s="39"/>
      <c r="O106" s="35"/>
      <c r="P106" s="37"/>
      <c r="Q106" s="35"/>
      <c r="R106" s="35"/>
    </row>
    <row r="107" spans="1:18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40" t="s">
        <v>80</v>
      </c>
      <c r="K107" s="40" t="s">
        <v>101</v>
      </c>
      <c r="M107" s="39"/>
      <c r="O107" s="35"/>
      <c r="P107" s="37"/>
      <c r="Q107" s="35"/>
      <c r="R107" s="35"/>
    </row>
    <row r="108" spans="1:18" ht="12.75" customHeight="1" x14ac:dyDescent="0.35">
      <c r="A108" s="1"/>
      <c r="B108" s="1"/>
      <c r="C108" s="1"/>
      <c r="D108" s="1"/>
      <c r="E108" s="1"/>
      <c r="F108" s="1"/>
      <c r="G108" s="1"/>
      <c r="H108" s="1"/>
      <c r="I108" s="1"/>
      <c r="J108" s="40" t="s">
        <v>82</v>
      </c>
      <c r="K108" s="40" t="s">
        <v>83</v>
      </c>
      <c r="M108" s="39"/>
      <c r="N108" s="41"/>
      <c r="O108" s="35"/>
      <c r="P108" s="37"/>
      <c r="Q108" s="35"/>
      <c r="R108" s="35"/>
    </row>
    <row r="109" spans="1:18" ht="12.75" customHeight="1" x14ac:dyDescent="0.35">
      <c r="A109" s="1"/>
      <c r="B109" s="1"/>
      <c r="C109" s="1"/>
      <c r="D109" s="1"/>
      <c r="E109" s="1"/>
      <c r="F109" s="1"/>
      <c r="G109" s="1"/>
      <c r="H109" s="1"/>
      <c r="I109" s="1"/>
      <c r="J109" s="40" t="s">
        <v>84</v>
      </c>
      <c r="K109" s="40" t="s">
        <v>102</v>
      </c>
      <c r="M109" s="39"/>
      <c r="N109" s="41"/>
      <c r="O109" s="35"/>
      <c r="P109" s="37"/>
      <c r="Q109" s="35"/>
      <c r="R109" s="35"/>
    </row>
    <row r="110" spans="1:18" x14ac:dyDescent="0.2">
      <c r="A110" s="1"/>
      <c r="B110" s="1"/>
      <c r="C110" s="1"/>
      <c r="D110" s="1"/>
      <c r="E110" s="1"/>
      <c r="F110" s="1"/>
      <c r="G110" s="1"/>
      <c r="H110" s="1"/>
      <c r="I110" s="1"/>
      <c r="K110" s="14"/>
      <c r="L110" s="27"/>
      <c r="M110" s="27"/>
      <c r="P110" s="29"/>
      <c r="Q110" s="29"/>
      <c r="R110" s="35"/>
    </row>
    <row r="111" spans="1:18" x14ac:dyDescent="0.2">
      <c r="A111" s="1"/>
      <c r="B111" s="1"/>
      <c r="C111" s="1"/>
      <c r="D111" s="1"/>
      <c r="E111" s="1"/>
      <c r="F111" s="1"/>
      <c r="G111" s="1"/>
      <c r="H111" s="1"/>
      <c r="I111" s="1"/>
      <c r="K111" s="14"/>
      <c r="L111" s="27"/>
      <c r="M111" s="27"/>
      <c r="P111" s="29"/>
      <c r="Q111" s="29"/>
      <c r="R111" s="35"/>
    </row>
    <row r="112" spans="1:18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32"/>
      <c r="K112" s="8" t="s">
        <v>103</v>
      </c>
      <c r="R112" s="35"/>
    </row>
    <row r="113" spans="1:18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K113" s="14"/>
      <c r="L113" s="27"/>
      <c r="M113" s="27"/>
      <c r="P113" s="29"/>
      <c r="Q113" s="29"/>
      <c r="R113" s="35"/>
    </row>
    <row r="114" spans="1:18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K114" s="14"/>
      <c r="L114" s="14"/>
      <c r="M114" s="42" t="s">
        <v>103</v>
      </c>
      <c r="N114" s="24" t="s">
        <v>45</v>
      </c>
      <c r="R114" s="35"/>
    </row>
    <row r="115" spans="1:18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8" t="s">
        <v>104</v>
      </c>
      <c r="K115" s="14" t="s">
        <v>44</v>
      </c>
      <c r="L115" s="8" t="s">
        <v>89</v>
      </c>
      <c r="M115" s="43">
        <v>15.2</v>
      </c>
      <c r="N115" s="43">
        <v>28</v>
      </c>
      <c r="O115" s="35"/>
      <c r="P115" s="37"/>
      <c r="Q115" s="35"/>
      <c r="R115" s="35"/>
    </row>
    <row r="116" spans="1:18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8"/>
      <c r="K116" s="14"/>
      <c r="L116" s="8" t="s">
        <v>90</v>
      </c>
      <c r="M116" s="43">
        <v>15.4</v>
      </c>
      <c r="N116" s="43">
        <v>29.4</v>
      </c>
      <c r="O116" s="35"/>
      <c r="P116" s="37"/>
      <c r="Q116" s="35"/>
      <c r="R116" s="35"/>
    </row>
    <row r="117" spans="1:18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8"/>
      <c r="K117" s="14"/>
      <c r="L117" s="8" t="s">
        <v>91</v>
      </c>
      <c r="M117" s="43">
        <v>13.4</v>
      </c>
      <c r="N117" s="43">
        <v>22.7</v>
      </c>
      <c r="O117" s="35"/>
      <c r="P117" s="37"/>
      <c r="Q117" s="35"/>
      <c r="R117" s="35"/>
    </row>
    <row r="118" spans="1:18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8"/>
      <c r="K118" s="14" t="s">
        <v>43</v>
      </c>
      <c r="L118" s="8" t="s">
        <v>92</v>
      </c>
      <c r="M118" s="43">
        <v>6.4</v>
      </c>
      <c r="N118" s="43">
        <v>10.9</v>
      </c>
      <c r="O118" s="35"/>
      <c r="P118" s="37"/>
      <c r="Q118" s="35"/>
      <c r="R118" s="35"/>
    </row>
    <row r="119" spans="1:18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8"/>
      <c r="K119" s="14"/>
      <c r="L119" s="8" t="s">
        <v>89</v>
      </c>
      <c r="M119" s="43">
        <v>12.4</v>
      </c>
      <c r="N119" s="43">
        <v>15.8</v>
      </c>
      <c r="O119" s="35"/>
      <c r="P119" s="37"/>
      <c r="Q119" s="35"/>
      <c r="R119" s="35"/>
    </row>
    <row r="120" spans="1:18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8"/>
      <c r="K120" s="14"/>
      <c r="L120" s="8" t="s">
        <v>90</v>
      </c>
      <c r="M120" s="43">
        <v>22.8</v>
      </c>
      <c r="N120" s="43">
        <v>30.2</v>
      </c>
      <c r="O120" s="35"/>
      <c r="P120" s="37"/>
      <c r="Q120" s="35"/>
      <c r="R120" s="35"/>
    </row>
    <row r="121" spans="1:18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8"/>
      <c r="K121" s="14"/>
      <c r="L121" s="8" t="s">
        <v>93</v>
      </c>
      <c r="M121" s="43">
        <v>26.6</v>
      </c>
      <c r="N121" s="43">
        <v>31.5</v>
      </c>
      <c r="O121" s="35"/>
      <c r="P121" s="37"/>
      <c r="Q121" s="35"/>
      <c r="R121" s="35"/>
    </row>
    <row r="122" spans="1:18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8"/>
      <c r="K122" s="14" t="s">
        <v>46</v>
      </c>
      <c r="L122" s="8" t="s">
        <v>94</v>
      </c>
      <c r="M122" s="43">
        <v>31.1</v>
      </c>
      <c r="N122" s="43">
        <v>38.9</v>
      </c>
      <c r="O122" s="35"/>
      <c r="P122" s="37"/>
      <c r="Q122" s="35"/>
      <c r="R122" s="35"/>
    </row>
    <row r="123" spans="1:18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8"/>
      <c r="K123" s="8"/>
      <c r="L123" s="14"/>
      <c r="M123" s="43"/>
      <c r="N123" s="43"/>
      <c r="O123" s="35"/>
      <c r="P123" s="37"/>
      <c r="Q123" s="35"/>
      <c r="R123" s="35"/>
    </row>
    <row r="124" spans="1:18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8" t="s">
        <v>105</v>
      </c>
      <c r="K124" s="14" t="s">
        <v>44</v>
      </c>
      <c r="L124" s="8" t="s">
        <v>89</v>
      </c>
      <c r="M124" s="45">
        <v>0</v>
      </c>
      <c r="N124" s="43">
        <v>17.100000000000001</v>
      </c>
      <c r="O124" s="35"/>
      <c r="P124" s="37"/>
      <c r="Q124" s="35"/>
      <c r="R124" s="35"/>
    </row>
    <row r="125" spans="1:18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8"/>
      <c r="K125" s="14"/>
      <c r="L125" s="8" t="s">
        <v>90</v>
      </c>
      <c r="M125" s="45">
        <v>0</v>
      </c>
      <c r="N125" s="43">
        <v>20.3</v>
      </c>
      <c r="O125" s="35"/>
      <c r="P125" s="37"/>
      <c r="Q125" s="35"/>
      <c r="R125" s="35"/>
    </row>
    <row r="126" spans="1:18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4"/>
      <c r="L126" s="8" t="s">
        <v>91</v>
      </c>
      <c r="M126" s="45">
        <v>0</v>
      </c>
      <c r="N126" s="43">
        <v>17.2</v>
      </c>
      <c r="P126" s="33"/>
      <c r="R126" s="35"/>
    </row>
    <row r="127" spans="1:18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K127" s="14" t="s">
        <v>43</v>
      </c>
      <c r="L127" s="8" t="s">
        <v>92</v>
      </c>
      <c r="M127" s="45">
        <v>0</v>
      </c>
      <c r="N127" s="43">
        <v>8.9</v>
      </c>
      <c r="R127" s="35"/>
    </row>
    <row r="128" spans="1:18" ht="12.75" customHeight="1" x14ac:dyDescent="0.3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4"/>
      <c r="L128" s="46" t="s">
        <v>89</v>
      </c>
      <c r="M128" s="45">
        <v>0</v>
      </c>
      <c r="N128" s="43">
        <v>10.199999999999999</v>
      </c>
      <c r="P128" s="41"/>
      <c r="R128" s="35"/>
    </row>
    <row r="129" spans="1:18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4"/>
      <c r="L129" s="8" t="s">
        <v>90</v>
      </c>
      <c r="M129" s="45">
        <v>0</v>
      </c>
      <c r="N129" s="43">
        <v>18.8</v>
      </c>
      <c r="R129" s="35"/>
    </row>
    <row r="130" spans="1:18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K130" s="14"/>
      <c r="L130" s="8" t="s">
        <v>93</v>
      </c>
      <c r="M130" s="45">
        <v>0</v>
      </c>
      <c r="N130" s="43">
        <v>20.2</v>
      </c>
      <c r="P130" s="37"/>
      <c r="Q130" s="35"/>
      <c r="R130" s="35"/>
    </row>
    <row r="131" spans="1:18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4" t="s">
        <v>46</v>
      </c>
      <c r="L131" s="8" t="s">
        <v>94</v>
      </c>
      <c r="M131" s="45">
        <v>0</v>
      </c>
      <c r="N131" s="43">
        <v>33.200000000000003</v>
      </c>
      <c r="P131" s="37"/>
      <c r="Q131" s="35"/>
      <c r="R131" s="35"/>
    </row>
    <row r="132" spans="1:18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8"/>
      <c r="L132" s="14"/>
      <c r="M132" s="47"/>
      <c r="N132" s="43"/>
      <c r="P132" s="37"/>
      <c r="Q132" s="35"/>
      <c r="R132" s="35"/>
    </row>
    <row r="133" spans="1:18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8" t="s">
        <v>106</v>
      </c>
      <c r="K133" s="14" t="s">
        <v>44</v>
      </c>
      <c r="L133" s="8" t="s">
        <v>89</v>
      </c>
      <c r="M133" s="47">
        <v>15.2</v>
      </c>
      <c r="N133" s="45">
        <v>45.1</v>
      </c>
      <c r="P133" s="37"/>
      <c r="Q133" s="35"/>
      <c r="R133" s="35"/>
    </row>
    <row r="134" spans="1:18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4"/>
      <c r="L134" s="8" t="s">
        <v>90</v>
      </c>
      <c r="M134" s="47">
        <v>15.4</v>
      </c>
      <c r="N134" s="45">
        <v>49.6</v>
      </c>
      <c r="P134" s="37"/>
      <c r="Q134" s="35"/>
      <c r="R134" s="35"/>
    </row>
    <row r="135" spans="1:18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4"/>
      <c r="L135" s="8" t="s">
        <v>91</v>
      </c>
      <c r="M135" s="47">
        <v>13.4</v>
      </c>
      <c r="N135" s="45">
        <v>39.9</v>
      </c>
      <c r="P135" s="37"/>
      <c r="Q135" s="35"/>
      <c r="R135" s="35"/>
    </row>
    <row r="136" spans="1:18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K136" s="14" t="s">
        <v>43</v>
      </c>
      <c r="L136" s="8" t="s">
        <v>92</v>
      </c>
      <c r="M136" s="47">
        <v>6.4</v>
      </c>
      <c r="N136" s="45">
        <v>19.8</v>
      </c>
      <c r="O136" s="35"/>
      <c r="P136" s="37"/>
      <c r="Q136" s="35"/>
      <c r="R136" s="35"/>
    </row>
    <row r="137" spans="1:18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K137" s="14"/>
      <c r="L137" s="8" t="s">
        <v>89</v>
      </c>
      <c r="M137" s="47">
        <v>12.4</v>
      </c>
      <c r="N137" s="45">
        <v>26</v>
      </c>
      <c r="O137" s="35"/>
      <c r="P137" s="37"/>
      <c r="Q137" s="35"/>
      <c r="R137" s="35"/>
    </row>
    <row r="138" spans="1:18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K138" s="14"/>
      <c r="L138" s="8" t="s">
        <v>90</v>
      </c>
      <c r="M138" s="47">
        <v>22.8</v>
      </c>
      <c r="N138" s="45">
        <v>49</v>
      </c>
      <c r="O138" s="35"/>
      <c r="P138" s="37"/>
      <c r="Q138" s="35"/>
      <c r="R138" s="35"/>
    </row>
    <row r="139" spans="1:18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K139" s="14"/>
      <c r="L139" s="8" t="s">
        <v>93</v>
      </c>
      <c r="M139" s="47">
        <v>26.6</v>
      </c>
      <c r="N139" s="45">
        <v>51.7</v>
      </c>
      <c r="O139" s="35"/>
      <c r="P139" s="37"/>
      <c r="Q139" s="35"/>
      <c r="R139" s="35"/>
    </row>
    <row r="140" spans="1:18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4" t="s">
        <v>46</v>
      </c>
      <c r="L140" s="8" t="s">
        <v>94</v>
      </c>
      <c r="M140" s="47">
        <v>31.1</v>
      </c>
      <c r="N140" s="45">
        <v>72.099999999999994</v>
      </c>
      <c r="O140" s="35"/>
      <c r="P140" s="37"/>
      <c r="Q140" s="35"/>
      <c r="R140" s="35"/>
    </row>
    <row r="141" spans="1:18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8"/>
      <c r="L141" s="14" t="s">
        <v>48</v>
      </c>
      <c r="M141" s="47"/>
      <c r="N141" s="47"/>
      <c r="O141" s="35"/>
      <c r="P141" s="37"/>
      <c r="Q141" s="35"/>
      <c r="R141" s="35"/>
    </row>
    <row r="142" spans="1:18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8"/>
      <c r="L142" s="14"/>
      <c r="M142" s="47"/>
      <c r="N142" s="47"/>
      <c r="O142" s="35"/>
      <c r="P142" s="37"/>
      <c r="Q142" s="35"/>
      <c r="R142" s="35"/>
    </row>
    <row r="143" spans="1:18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4" t="s">
        <v>107</v>
      </c>
      <c r="P143" s="48"/>
      <c r="Q143" s="49"/>
      <c r="R143" s="49"/>
    </row>
    <row r="144" spans="1:18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4" t="s">
        <v>108</v>
      </c>
      <c r="P144" s="48"/>
      <c r="Q144" s="49"/>
      <c r="R144" s="49"/>
    </row>
    <row r="145" spans="1:18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4" t="s">
        <v>109</v>
      </c>
      <c r="P145" s="48"/>
      <c r="Q145" s="49"/>
      <c r="R145" s="49"/>
    </row>
    <row r="146" spans="1:18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4" t="s">
        <v>98</v>
      </c>
      <c r="P146" s="48"/>
      <c r="Q146" s="49"/>
      <c r="R146" s="49"/>
    </row>
    <row r="147" spans="1:18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4" t="s">
        <v>99</v>
      </c>
      <c r="L147" s="50"/>
      <c r="M147" s="51"/>
      <c r="N147" s="51"/>
      <c r="O147" s="51"/>
      <c r="P147" s="51"/>
      <c r="Q147" s="51"/>
      <c r="R147" s="51"/>
    </row>
    <row r="148" spans="1:18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L148" s="50"/>
      <c r="M148" s="14"/>
      <c r="N148" s="14"/>
      <c r="O148" s="14"/>
      <c r="P148" s="14"/>
      <c r="Q148" s="14"/>
    </row>
    <row r="149" spans="1:18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K149" s="14"/>
      <c r="L149" s="27"/>
      <c r="M149" s="27"/>
      <c r="P149" s="29"/>
      <c r="Q149" s="29"/>
    </row>
    <row r="150" spans="1:18" ht="12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31" t="s">
        <v>110</v>
      </c>
      <c r="L150" s="27"/>
      <c r="M150" s="27"/>
      <c r="P150" s="29"/>
      <c r="Q150" s="29"/>
    </row>
    <row r="151" spans="1:18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4" t="s">
        <v>69</v>
      </c>
      <c r="K151" s="8">
        <v>2.4</v>
      </c>
      <c r="L151" s="7"/>
      <c r="M151" s="7"/>
      <c r="N151" s="7"/>
      <c r="O151" s="7"/>
      <c r="P151" s="7"/>
      <c r="Q151" s="7"/>
    </row>
    <row r="152" spans="1:18" ht="25.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 t="s">
        <v>80</v>
      </c>
      <c r="K152" s="6" t="s">
        <v>111</v>
      </c>
      <c r="L152" s="6"/>
      <c r="M152" s="6"/>
      <c r="N152" s="6"/>
      <c r="O152" s="6"/>
      <c r="P152" s="29"/>
      <c r="Q152" s="29"/>
    </row>
    <row r="153" spans="1:18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 t="s">
        <v>82</v>
      </c>
      <c r="K153" s="1" t="s">
        <v>83</v>
      </c>
      <c r="N153" s="33"/>
    </row>
    <row r="154" spans="1:18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 t="s">
        <v>84</v>
      </c>
      <c r="K154" s="1" t="s">
        <v>112</v>
      </c>
      <c r="M154" s="51"/>
      <c r="N154" s="51"/>
      <c r="O154" s="51"/>
      <c r="P154" s="51"/>
      <c r="Q154" s="51"/>
      <c r="R154" s="51"/>
    </row>
    <row r="155" spans="1:18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M155" s="51"/>
      <c r="N155" s="51"/>
      <c r="O155" s="51"/>
      <c r="P155" s="51"/>
      <c r="Q155" s="51"/>
      <c r="R155" s="51"/>
    </row>
    <row r="156" spans="1:18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32"/>
      <c r="K156" s="8" t="s">
        <v>86</v>
      </c>
      <c r="L156" s="14"/>
      <c r="M156" s="14"/>
      <c r="N156" s="14"/>
      <c r="O156" s="14"/>
      <c r="P156" s="14"/>
      <c r="Q156" s="14"/>
      <c r="R156" s="35"/>
    </row>
    <row r="157" spans="1:18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K157" s="14"/>
      <c r="L157" s="14"/>
      <c r="M157" s="14"/>
      <c r="N157" s="14"/>
      <c r="O157" s="14"/>
      <c r="P157" s="14"/>
      <c r="Q157" s="14"/>
      <c r="R157" s="35"/>
    </row>
    <row r="158" spans="1:18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24"/>
      <c r="M158" s="1" t="s">
        <v>86</v>
      </c>
      <c r="N158" s="24" t="s">
        <v>45</v>
      </c>
      <c r="P158" s="24"/>
      <c r="R158" s="35"/>
    </row>
    <row r="159" spans="1:18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8" t="s">
        <v>113</v>
      </c>
      <c r="K159" s="14" t="s">
        <v>44</v>
      </c>
      <c r="L159" s="8" t="s">
        <v>89</v>
      </c>
      <c r="M159" s="52">
        <v>528000000</v>
      </c>
      <c r="N159" s="52">
        <v>2204000000</v>
      </c>
      <c r="P159" s="24"/>
      <c r="R159" s="35"/>
    </row>
    <row r="160" spans="1:18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8"/>
      <c r="K160" s="14"/>
      <c r="L160" s="8" t="s">
        <v>90</v>
      </c>
      <c r="M160" s="52">
        <v>539000000</v>
      </c>
      <c r="N160" s="52">
        <v>2279000000</v>
      </c>
      <c r="P160" s="24"/>
      <c r="R160" s="35"/>
    </row>
    <row r="161" spans="1:18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8"/>
      <c r="K161" s="14"/>
      <c r="L161" s="8" t="s">
        <v>91</v>
      </c>
      <c r="M161" s="52">
        <v>489000000</v>
      </c>
      <c r="N161" s="52">
        <v>1664000000</v>
      </c>
      <c r="P161" s="37"/>
      <c r="Q161" s="35"/>
      <c r="R161" s="35"/>
    </row>
    <row r="162" spans="1:18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8"/>
      <c r="K162" s="14" t="s">
        <v>43</v>
      </c>
      <c r="L162" s="8" t="s">
        <v>92</v>
      </c>
      <c r="M162" s="52">
        <v>230000000</v>
      </c>
      <c r="N162" s="52">
        <v>861000000</v>
      </c>
      <c r="P162" s="7"/>
      <c r="Q162" s="35"/>
      <c r="R162" s="35"/>
    </row>
    <row r="163" spans="1:18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8"/>
      <c r="K163" s="14"/>
      <c r="L163" s="8" t="s">
        <v>89</v>
      </c>
      <c r="M163" s="52">
        <v>423000000</v>
      </c>
      <c r="N163" s="52">
        <v>1499000000</v>
      </c>
      <c r="O163" s="35"/>
      <c r="P163" s="35"/>
      <c r="Q163" s="35"/>
      <c r="R163" s="35"/>
    </row>
    <row r="164" spans="1:18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8"/>
      <c r="K164" s="14"/>
      <c r="L164" s="8" t="s">
        <v>90</v>
      </c>
      <c r="M164" s="52">
        <v>712000000</v>
      </c>
      <c r="N164" s="52">
        <v>2754000000</v>
      </c>
      <c r="O164" s="35"/>
      <c r="P164" s="35"/>
      <c r="Q164" s="35"/>
      <c r="R164" s="35"/>
    </row>
    <row r="165" spans="1:18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8"/>
      <c r="K165" s="14"/>
      <c r="L165" s="8" t="s">
        <v>93</v>
      </c>
      <c r="M165" s="52">
        <v>690000000</v>
      </c>
      <c r="N165" s="52">
        <v>2564000000</v>
      </c>
      <c r="O165" s="35"/>
      <c r="P165" s="35"/>
      <c r="Q165" s="35"/>
      <c r="R165" s="35"/>
    </row>
    <row r="166" spans="1:18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8"/>
      <c r="K166" s="14" t="s">
        <v>46</v>
      </c>
      <c r="L166" s="8" t="s">
        <v>94</v>
      </c>
      <c r="M166" s="52">
        <v>746000000</v>
      </c>
      <c r="N166" s="52">
        <v>3155000000</v>
      </c>
      <c r="O166" s="35"/>
      <c r="P166" s="37"/>
      <c r="Q166" s="35"/>
      <c r="R166" s="35"/>
    </row>
    <row r="167" spans="1:18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8"/>
      <c r="K167" s="8"/>
      <c r="L167" s="14"/>
      <c r="M167" s="52"/>
      <c r="N167" s="53"/>
      <c r="O167" s="7"/>
      <c r="P167" s="37"/>
      <c r="Q167" s="35"/>
      <c r="R167" s="35"/>
    </row>
    <row r="168" spans="1:18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8" t="s">
        <v>114</v>
      </c>
      <c r="K168" s="14" t="s">
        <v>44</v>
      </c>
      <c r="L168" s="8" t="s">
        <v>89</v>
      </c>
      <c r="M168" s="54">
        <v>0</v>
      </c>
      <c r="N168" s="54">
        <v>633000000</v>
      </c>
      <c r="O168" s="42"/>
      <c r="P168" s="37"/>
      <c r="Q168" s="35"/>
      <c r="R168" s="35"/>
    </row>
    <row r="169" spans="1:18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8"/>
      <c r="K169" s="14"/>
      <c r="L169" s="8" t="s">
        <v>90</v>
      </c>
      <c r="M169" s="55">
        <v>0</v>
      </c>
      <c r="N169" s="54">
        <v>630000000</v>
      </c>
      <c r="O169" s="35"/>
      <c r="P169" s="37"/>
      <c r="Q169" s="35"/>
      <c r="R169" s="35"/>
    </row>
    <row r="170" spans="1:18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4"/>
      <c r="L170" s="8" t="s">
        <v>91</v>
      </c>
      <c r="M170" s="55">
        <v>0</v>
      </c>
      <c r="N170" s="54">
        <v>466000000</v>
      </c>
      <c r="O170" s="35"/>
      <c r="P170" s="37"/>
      <c r="Q170" s="35"/>
      <c r="R170" s="35"/>
    </row>
    <row r="171" spans="1:18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K171" s="14" t="s">
        <v>43</v>
      </c>
      <c r="L171" s="8" t="s">
        <v>92</v>
      </c>
      <c r="M171" s="55">
        <v>0</v>
      </c>
      <c r="N171" s="54">
        <v>279000000</v>
      </c>
      <c r="O171" s="49"/>
      <c r="P171" s="48"/>
      <c r="Q171" s="49"/>
      <c r="R171" s="49"/>
    </row>
    <row r="172" spans="1:18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4"/>
      <c r="L172" s="8" t="s">
        <v>89</v>
      </c>
      <c r="M172" s="56">
        <v>0</v>
      </c>
      <c r="N172" s="54">
        <v>464000000</v>
      </c>
      <c r="O172" s="14"/>
      <c r="P172" s="14"/>
      <c r="Q172" s="14"/>
    </row>
    <row r="173" spans="1:18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4"/>
      <c r="L173" s="8" t="s">
        <v>90</v>
      </c>
      <c r="M173" s="57">
        <v>0</v>
      </c>
      <c r="N173" s="54">
        <v>557000000</v>
      </c>
      <c r="O173" s="58"/>
      <c r="P173" s="58"/>
      <c r="Q173" s="58"/>
      <c r="R173" s="58"/>
    </row>
    <row r="174" spans="1:18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K174" s="14"/>
      <c r="L174" s="8" t="s">
        <v>93</v>
      </c>
      <c r="M174" s="55">
        <v>0</v>
      </c>
      <c r="N174" s="54">
        <v>727000000</v>
      </c>
      <c r="R174" s="1"/>
    </row>
    <row r="175" spans="1:18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4" t="s">
        <v>46</v>
      </c>
      <c r="L175" s="8" t="s">
        <v>94</v>
      </c>
      <c r="M175" s="55">
        <v>0</v>
      </c>
      <c r="N175" s="54">
        <v>887000000</v>
      </c>
      <c r="R175" s="1"/>
    </row>
    <row r="176" spans="1:18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8"/>
      <c r="L176" s="14"/>
      <c r="M176" s="55"/>
      <c r="N176" s="55"/>
      <c r="P176" s="14"/>
      <c r="Q176" s="14"/>
    </row>
    <row r="177" spans="1:18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8" t="s">
        <v>115</v>
      </c>
      <c r="K177" s="14" t="s">
        <v>44</v>
      </c>
      <c r="L177" s="8" t="s">
        <v>89</v>
      </c>
      <c r="M177" s="55">
        <v>528000000</v>
      </c>
      <c r="N177" s="55">
        <v>2837000000</v>
      </c>
      <c r="P177" s="14"/>
      <c r="Q177" s="14"/>
    </row>
    <row r="178" spans="1:18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4"/>
      <c r="L178" s="8" t="s">
        <v>90</v>
      </c>
      <c r="M178" s="55">
        <v>539000000</v>
      </c>
      <c r="N178" s="55">
        <v>2909000000</v>
      </c>
      <c r="P178" s="14"/>
      <c r="Q178" s="14"/>
    </row>
    <row r="179" spans="1:18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4"/>
      <c r="L179" s="8" t="s">
        <v>91</v>
      </c>
      <c r="M179" s="55">
        <v>489000000</v>
      </c>
      <c r="N179" s="55">
        <v>2130000000</v>
      </c>
      <c r="R179" s="1"/>
    </row>
    <row r="180" spans="1:18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K180" s="14" t="s">
        <v>43</v>
      </c>
      <c r="L180" s="8" t="s">
        <v>92</v>
      </c>
      <c r="M180" s="55">
        <v>230000000</v>
      </c>
      <c r="N180" s="55">
        <v>1140000000</v>
      </c>
      <c r="O180" s="14"/>
      <c r="P180" s="14"/>
      <c r="Q180" s="14"/>
    </row>
    <row r="181" spans="1:18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K181" s="14"/>
      <c r="L181" s="8" t="s">
        <v>89</v>
      </c>
      <c r="M181" s="55">
        <v>423000000</v>
      </c>
      <c r="N181" s="55">
        <v>1963000000</v>
      </c>
      <c r="O181" s="14"/>
      <c r="P181" s="14"/>
      <c r="Q181" s="14"/>
    </row>
    <row r="182" spans="1:18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K182" s="14"/>
      <c r="L182" s="8" t="s">
        <v>90</v>
      </c>
      <c r="M182" s="55">
        <v>712000000</v>
      </c>
      <c r="N182" s="55">
        <v>3311000000</v>
      </c>
      <c r="O182" s="14"/>
      <c r="P182" s="14"/>
      <c r="Q182" s="14"/>
    </row>
    <row r="183" spans="1:18" ht="13.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K183" s="14"/>
      <c r="L183" s="8" t="s">
        <v>93</v>
      </c>
      <c r="M183" s="55">
        <v>690000000</v>
      </c>
      <c r="N183" s="55">
        <v>3291000000</v>
      </c>
      <c r="O183" s="14"/>
      <c r="P183" s="14"/>
      <c r="Q183" s="14"/>
    </row>
    <row r="184" spans="1:18" x14ac:dyDescent="0.2">
      <c r="J184" s="1"/>
      <c r="K184" s="14" t="s">
        <v>46</v>
      </c>
      <c r="L184" s="8" t="s">
        <v>94</v>
      </c>
      <c r="M184" s="55">
        <v>746000000</v>
      </c>
      <c r="N184" s="55">
        <v>4042000000</v>
      </c>
      <c r="P184" s="29"/>
      <c r="Q184" s="29"/>
      <c r="R184" s="30"/>
    </row>
    <row r="185" spans="1:18" x14ac:dyDescent="0.2">
      <c r="J185" s="1"/>
      <c r="K185" s="14"/>
      <c r="L185" s="8" t="s">
        <v>48</v>
      </c>
      <c r="M185" s="55"/>
      <c r="N185" s="55"/>
      <c r="P185" s="29"/>
      <c r="Q185" s="29"/>
      <c r="R185" s="30"/>
    </row>
    <row r="186" spans="1:18" x14ac:dyDescent="0.2">
      <c r="J186" s="1"/>
      <c r="K186" s="14"/>
      <c r="L186" s="8"/>
      <c r="M186" s="27"/>
      <c r="P186" s="29"/>
      <c r="Q186" s="29"/>
      <c r="R186" s="30"/>
    </row>
    <row r="187" spans="1:18" x14ac:dyDescent="0.2">
      <c r="J187" s="8" t="s">
        <v>116</v>
      </c>
      <c r="K187" s="7"/>
      <c r="L187" s="7"/>
      <c r="M187" s="7"/>
      <c r="N187" s="7"/>
      <c r="O187" s="7"/>
      <c r="P187" s="29"/>
      <c r="Q187" s="29"/>
      <c r="R187" s="30"/>
    </row>
    <row r="188" spans="1:18" ht="25.5" customHeight="1" x14ac:dyDescent="0.2">
      <c r="J188" s="6" t="s">
        <v>117</v>
      </c>
      <c r="K188" s="6"/>
      <c r="L188" s="6"/>
      <c r="M188" s="6"/>
      <c r="N188" s="6"/>
      <c r="O188" s="6"/>
      <c r="P188" s="29"/>
      <c r="Q188" s="29"/>
      <c r="R188" s="30"/>
    </row>
    <row r="189" spans="1:18" ht="25.5" customHeight="1" x14ac:dyDescent="0.2">
      <c r="J189" s="6" t="s">
        <v>118</v>
      </c>
      <c r="K189" s="6"/>
      <c r="L189" s="6"/>
      <c r="M189" s="6"/>
      <c r="N189" s="6"/>
      <c r="O189" s="6"/>
      <c r="P189" s="29"/>
      <c r="Q189" s="29"/>
      <c r="R189" s="30"/>
    </row>
    <row r="190" spans="1:18" ht="25.5" customHeight="1" x14ac:dyDescent="0.2">
      <c r="J190" s="6" t="s">
        <v>119</v>
      </c>
      <c r="K190" s="6"/>
      <c r="L190" s="6"/>
      <c r="M190" s="6"/>
      <c r="N190" s="6"/>
      <c r="O190" s="6"/>
      <c r="P190" s="29"/>
      <c r="Q190" s="29"/>
      <c r="R190" s="30"/>
    </row>
    <row r="191" spans="1:18" ht="12.95" customHeight="1" x14ac:dyDescent="0.2">
      <c r="J191" s="6" t="s">
        <v>120</v>
      </c>
      <c r="K191" s="6"/>
      <c r="L191" s="6"/>
      <c r="M191" s="6"/>
      <c r="N191" s="6"/>
      <c r="O191" s="6"/>
      <c r="P191" s="29"/>
      <c r="Q191" s="29"/>
      <c r="R191" s="30"/>
    </row>
    <row r="192" spans="1:18" ht="12.95" customHeight="1" x14ac:dyDescent="0.2">
      <c r="J192" s="14" t="s">
        <v>98</v>
      </c>
      <c r="K192" s="7"/>
      <c r="L192" s="7"/>
      <c r="M192" s="7"/>
      <c r="N192" s="7"/>
      <c r="O192" s="7"/>
      <c r="P192" s="29"/>
      <c r="Q192" s="29"/>
      <c r="R192" s="30"/>
    </row>
    <row r="193" spans="1:18" ht="12.95" customHeight="1" x14ac:dyDescent="0.2">
      <c r="J193" s="6" t="s">
        <v>99</v>
      </c>
      <c r="K193" s="6"/>
      <c r="L193" s="6"/>
      <c r="M193" s="6"/>
      <c r="N193" s="6"/>
      <c r="O193" s="6"/>
      <c r="P193" s="29"/>
      <c r="Q193" s="29"/>
      <c r="R193" s="30"/>
    </row>
    <row r="194" spans="1:18" x14ac:dyDescent="0.2">
      <c r="K194" s="27"/>
      <c r="L194" s="27"/>
      <c r="M194" s="27"/>
      <c r="P194" s="29"/>
      <c r="Q194" s="29"/>
      <c r="R194" s="30"/>
    </row>
    <row r="195" spans="1:18" x14ac:dyDescent="0.2">
      <c r="K195" s="27"/>
      <c r="L195" s="27"/>
      <c r="M195" s="27"/>
      <c r="P195" s="29"/>
      <c r="Q195" s="29"/>
      <c r="R195" s="30"/>
    </row>
    <row r="196" spans="1:18" ht="15.75" x14ac:dyDescent="0.25">
      <c r="J196" s="16" t="s">
        <v>121</v>
      </c>
      <c r="P196" s="29"/>
      <c r="Q196" s="29"/>
      <c r="R196" s="30"/>
    </row>
    <row r="197" spans="1:18" x14ac:dyDescent="0.2">
      <c r="J197" s="14" t="s">
        <v>69</v>
      </c>
      <c r="K197" s="8" t="s">
        <v>51</v>
      </c>
      <c r="L197" s="42"/>
    </row>
    <row r="198" spans="1:18" x14ac:dyDescent="0.2">
      <c r="J198" s="14" t="s">
        <v>71</v>
      </c>
      <c r="K198" s="1" t="s">
        <v>122</v>
      </c>
      <c r="L198" s="22"/>
      <c r="M198" s="22"/>
    </row>
    <row r="199" spans="1:18" x14ac:dyDescent="0.2">
      <c r="J199" s="14" t="s">
        <v>73</v>
      </c>
      <c r="K199" s="1" t="s">
        <v>123</v>
      </c>
      <c r="L199" s="22"/>
      <c r="M199" s="22"/>
    </row>
    <row r="200" spans="1:18" x14ac:dyDescent="0.2">
      <c r="J200" s="14" t="s">
        <v>75</v>
      </c>
      <c r="K200" s="1" t="s">
        <v>85</v>
      </c>
      <c r="L200" s="22"/>
      <c r="M200" s="22"/>
    </row>
    <row r="201" spans="1:18" ht="38.85" customHeight="1" x14ac:dyDescent="0.2">
      <c r="J201" s="14" t="s">
        <v>77</v>
      </c>
      <c r="K201" s="42" t="s">
        <v>124</v>
      </c>
      <c r="L201" s="42" t="s">
        <v>125</v>
      </c>
      <c r="M201" s="42" t="s">
        <v>126</v>
      </c>
      <c r="N201" s="42" t="s">
        <v>127</v>
      </c>
      <c r="O201" s="42" t="s">
        <v>128</v>
      </c>
      <c r="P201" s="42" t="s">
        <v>129</v>
      </c>
      <c r="Q201" s="42"/>
      <c r="R201" s="42"/>
    </row>
    <row r="202" spans="1:18" ht="13.5" customHeight="1" x14ac:dyDescent="0.2">
      <c r="J202" s="14" t="s">
        <v>130</v>
      </c>
      <c r="K202" s="27">
        <v>4020</v>
      </c>
      <c r="L202" s="27">
        <v>1760</v>
      </c>
      <c r="M202" s="27">
        <v>5100</v>
      </c>
      <c r="N202" s="27">
        <v>930</v>
      </c>
      <c r="O202" s="27">
        <v>440</v>
      </c>
      <c r="P202" s="27">
        <v>1300</v>
      </c>
      <c r="Q202" s="27"/>
      <c r="R202" s="27"/>
    </row>
    <row r="203" spans="1:18" ht="12.75" customHeight="1" x14ac:dyDescent="0.25">
      <c r="A203" s="20"/>
      <c r="B203" s="21"/>
      <c r="C203" s="21"/>
      <c r="D203" s="21"/>
      <c r="E203" s="21"/>
      <c r="F203" s="21"/>
      <c r="G203" s="21"/>
      <c r="H203" s="21"/>
      <c r="I203" s="21"/>
      <c r="J203" s="14" t="s">
        <v>131</v>
      </c>
      <c r="K203" s="27">
        <v>4560</v>
      </c>
      <c r="L203" s="27">
        <v>1940</v>
      </c>
      <c r="M203" s="27">
        <v>4680</v>
      </c>
      <c r="N203" s="27">
        <v>1030</v>
      </c>
      <c r="O203" s="27">
        <v>440</v>
      </c>
      <c r="P203" s="27">
        <v>1170</v>
      </c>
      <c r="Q203" s="27"/>
      <c r="R203" s="27"/>
    </row>
    <row r="204" spans="1:18" x14ac:dyDescent="0.2">
      <c r="J204" s="14" t="s">
        <v>132</v>
      </c>
      <c r="K204" s="27">
        <v>4670</v>
      </c>
      <c r="L204" s="27">
        <v>2580</v>
      </c>
      <c r="M204" s="27">
        <v>8030</v>
      </c>
      <c r="N204" s="27">
        <v>1020</v>
      </c>
      <c r="O204" s="27">
        <v>600</v>
      </c>
      <c r="P204" s="27">
        <v>1600</v>
      </c>
      <c r="Q204" s="27"/>
      <c r="R204" s="27"/>
    </row>
    <row r="205" spans="1:18" x14ac:dyDescent="0.2">
      <c r="J205" s="14" t="s">
        <v>133</v>
      </c>
      <c r="K205" s="27">
        <v>5020</v>
      </c>
      <c r="L205" s="27">
        <v>3030</v>
      </c>
      <c r="M205" s="27">
        <v>4440</v>
      </c>
      <c r="N205" s="27">
        <v>1140</v>
      </c>
      <c r="O205" s="27">
        <v>810</v>
      </c>
      <c r="P205" s="27">
        <v>1290</v>
      </c>
      <c r="Q205" s="27"/>
      <c r="R205" s="27"/>
    </row>
    <row r="206" spans="1:18" x14ac:dyDescent="0.2">
      <c r="J206" s="14" t="s">
        <v>134</v>
      </c>
      <c r="K206" s="27">
        <v>5270</v>
      </c>
      <c r="L206" s="27">
        <v>3230</v>
      </c>
      <c r="M206" s="27" t="s">
        <v>47</v>
      </c>
      <c r="N206" s="27">
        <v>1130</v>
      </c>
      <c r="O206" s="27">
        <v>810</v>
      </c>
      <c r="P206" s="27" t="s">
        <v>47</v>
      </c>
      <c r="Q206" s="27"/>
      <c r="R206" s="27"/>
    </row>
    <row r="207" spans="1:18" ht="12.75" customHeight="1" x14ac:dyDescent="0.2">
      <c r="J207" s="14" t="s">
        <v>135</v>
      </c>
      <c r="K207" s="27">
        <v>4640</v>
      </c>
      <c r="L207" s="27">
        <v>3700</v>
      </c>
      <c r="M207" s="27" t="s">
        <v>47</v>
      </c>
      <c r="N207" s="27">
        <v>1060</v>
      </c>
      <c r="O207" s="27">
        <v>920</v>
      </c>
      <c r="P207" s="27" t="s">
        <v>47</v>
      </c>
      <c r="Q207" s="27"/>
      <c r="R207" s="27"/>
    </row>
    <row r="208" spans="1:18" x14ac:dyDescent="0.2">
      <c r="J208" s="14" t="s">
        <v>136</v>
      </c>
      <c r="K208" s="27">
        <v>5060</v>
      </c>
      <c r="L208" s="27">
        <v>5300</v>
      </c>
      <c r="M208" s="27" t="s">
        <v>47</v>
      </c>
      <c r="N208" s="27">
        <v>1150</v>
      </c>
      <c r="O208" s="27">
        <v>1320</v>
      </c>
      <c r="P208" s="27" t="s">
        <v>47</v>
      </c>
      <c r="Q208" s="27"/>
      <c r="R208" s="27"/>
    </row>
    <row r="209" spans="10:18" x14ac:dyDescent="0.2">
      <c r="J209" s="14" t="s">
        <v>137</v>
      </c>
      <c r="K209" s="27">
        <v>5230</v>
      </c>
      <c r="L209" s="27">
        <v>5300</v>
      </c>
      <c r="M209" s="27" t="s">
        <v>47</v>
      </c>
      <c r="N209" s="27">
        <v>1090</v>
      </c>
      <c r="O209" s="27">
        <v>1230</v>
      </c>
      <c r="P209" s="27" t="s">
        <v>47</v>
      </c>
      <c r="Q209" s="27"/>
      <c r="R209" s="27"/>
    </row>
    <row r="210" spans="10:18" x14ac:dyDescent="0.2">
      <c r="J210" s="14" t="s">
        <v>138</v>
      </c>
      <c r="K210" s="27">
        <v>4900</v>
      </c>
      <c r="L210" s="27">
        <v>6200</v>
      </c>
      <c r="M210" s="27" t="s">
        <v>47</v>
      </c>
      <c r="N210" s="27">
        <v>1140</v>
      </c>
      <c r="O210" s="27">
        <v>1460</v>
      </c>
      <c r="P210" s="27" t="s">
        <v>47</v>
      </c>
      <c r="Q210" s="27"/>
      <c r="R210" s="27"/>
    </row>
    <row r="211" spans="10:18" x14ac:dyDescent="0.2">
      <c r="J211" s="14" t="s">
        <v>139</v>
      </c>
      <c r="K211" s="27">
        <v>3860</v>
      </c>
      <c r="L211" s="27">
        <v>3900</v>
      </c>
      <c r="M211" s="27" t="s">
        <v>47</v>
      </c>
      <c r="N211" s="27">
        <v>1050</v>
      </c>
      <c r="O211" s="27">
        <v>910</v>
      </c>
      <c r="P211" s="27" t="s">
        <v>47</v>
      </c>
      <c r="Q211" s="27"/>
      <c r="R211" s="27"/>
    </row>
    <row r="212" spans="10:18" x14ac:dyDescent="0.2">
      <c r="J212" s="14" t="s">
        <v>140</v>
      </c>
      <c r="K212" s="27">
        <v>3940</v>
      </c>
      <c r="L212" s="27">
        <v>4780</v>
      </c>
      <c r="M212" s="27" t="s">
        <v>47</v>
      </c>
      <c r="N212" s="27">
        <v>1040</v>
      </c>
      <c r="O212" s="27">
        <v>1190</v>
      </c>
      <c r="P212" s="27" t="s">
        <v>47</v>
      </c>
      <c r="Q212" s="27"/>
      <c r="R212" s="27"/>
    </row>
    <row r="213" spans="10:18" x14ac:dyDescent="0.2">
      <c r="J213" s="14" t="s">
        <v>141</v>
      </c>
      <c r="K213" s="27">
        <v>4120</v>
      </c>
      <c r="L213" s="27">
        <v>6450</v>
      </c>
      <c r="M213" s="27" t="s">
        <v>47</v>
      </c>
      <c r="N213" s="27">
        <v>1010</v>
      </c>
      <c r="O213" s="27">
        <v>1560</v>
      </c>
      <c r="P213" s="27" t="s">
        <v>47</v>
      </c>
      <c r="Q213" s="27"/>
      <c r="R213" s="27"/>
    </row>
    <row r="214" spans="10:18" x14ac:dyDescent="0.2">
      <c r="P214" s="29"/>
      <c r="Q214" s="29"/>
      <c r="R214" s="30"/>
    </row>
    <row r="215" spans="10:18" x14ac:dyDescent="0.2">
      <c r="J215" s="14" t="s">
        <v>142</v>
      </c>
      <c r="K215" s="42"/>
      <c r="L215" s="42"/>
      <c r="M215" s="42"/>
      <c r="N215" s="42"/>
      <c r="P215" s="29"/>
      <c r="Q215" s="29"/>
      <c r="R215" s="30"/>
    </row>
    <row r="216" spans="10:18" x14ac:dyDescent="0.2">
      <c r="J216" s="14" t="s">
        <v>143</v>
      </c>
      <c r="K216" s="42"/>
      <c r="L216" s="42"/>
      <c r="M216" s="42"/>
      <c r="N216" s="42"/>
      <c r="P216" s="29"/>
      <c r="Q216" s="29"/>
      <c r="R216" s="30"/>
    </row>
    <row r="217" spans="10:18" x14ac:dyDescent="0.2">
      <c r="J217" s="59"/>
    </row>
    <row r="220" spans="10:18" ht="13.5" customHeight="1" x14ac:dyDescent="0.2">
      <c r="K220" s="1">
        <v>51</v>
      </c>
    </row>
    <row r="221" spans="10:18" ht="13.5" customHeight="1" x14ac:dyDescent="0.2"/>
    <row r="222" spans="10:18" ht="13.5" customHeight="1" x14ac:dyDescent="0.2"/>
    <row r="223" spans="10:18" ht="13.5" customHeight="1" x14ac:dyDescent="0.2"/>
    <row r="224" spans="10:18" x14ac:dyDescent="0.2">
      <c r="K224" s="27"/>
      <c r="L224" s="27"/>
      <c r="M224" s="27"/>
      <c r="P224" s="29"/>
      <c r="Q224" s="29"/>
      <c r="R224" s="30"/>
    </row>
    <row r="225" spans="1:18" ht="15.75" x14ac:dyDescent="0.25">
      <c r="J225" s="16" t="s">
        <v>144</v>
      </c>
      <c r="P225" s="29"/>
      <c r="Q225" s="29"/>
      <c r="R225" s="30"/>
    </row>
    <row r="226" spans="1:18" x14ac:dyDescent="0.2">
      <c r="J226" s="14" t="s">
        <v>69</v>
      </c>
      <c r="K226" s="8" t="s">
        <v>52</v>
      </c>
      <c r="L226" s="42"/>
    </row>
    <row r="227" spans="1:18" x14ac:dyDescent="0.2">
      <c r="J227" s="14" t="s">
        <v>71</v>
      </c>
      <c r="K227" s="1" t="s">
        <v>145</v>
      </c>
      <c r="L227" s="22"/>
      <c r="M227" s="22"/>
    </row>
    <row r="228" spans="1:18" x14ac:dyDescent="0.2">
      <c r="J228" s="14" t="s">
        <v>73</v>
      </c>
      <c r="K228" s="1" t="s">
        <v>123</v>
      </c>
      <c r="L228" s="22"/>
      <c r="M228" s="22"/>
    </row>
    <row r="229" spans="1:18" x14ac:dyDescent="0.2">
      <c r="J229" s="14" t="s">
        <v>75</v>
      </c>
      <c r="K229" s="1" t="s">
        <v>85</v>
      </c>
      <c r="L229" s="22"/>
      <c r="M229" s="22"/>
    </row>
    <row r="230" spans="1:18" ht="38.85" customHeight="1" x14ac:dyDescent="0.2">
      <c r="J230" s="14" t="s">
        <v>77</v>
      </c>
      <c r="K230" s="42" t="s">
        <v>146</v>
      </c>
      <c r="L230" s="42" t="s">
        <v>147</v>
      </c>
      <c r="M230" s="42" t="s">
        <v>148</v>
      </c>
      <c r="N230" s="42"/>
      <c r="O230" s="42"/>
      <c r="P230" s="42"/>
    </row>
    <row r="231" spans="1:18" ht="13.5" customHeight="1" x14ac:dyDescent="0.2">
      <c r="J231" s="14" t="s">
        <v>130</v>
      </c>
      <c r="K231" s="27">
        <v>530</v>
      </c>
      <c r="L231" s="27">
        <v>370</v>
      </c>
      <c r="M231" s="27">
        <v>570</v>
      </c>
      <c r="N231" s="27"/>
      <c r="O231" s="27"/>
      <c r="P231" s="27"/>
    </row>
    <row r="232" spans="1:18" ht="12.75" customHeight="1" x14ac:dyDescent="0.25">
      <c r="A232" s="20"/>
      <c r="B232" s="21"/>
      <c r="C232" s="21"/>
      <c r="D232" s="21"/>
      <c r="E232" s="21"/>
      <c r="F232" s="21"/>
      <c r="G232" s="21"/>
      <c r="H232" s="21"/>
      <c r="I232" s="21"/>
      <c r="J232" s="14" t="s">
        <v>131</v>
      </c>
      <c r="K232" s="27">
        <v>530</v>
      </c>
      <c r="L232" s="27">
        <v>270</v>
      </c>
      <c r="M232" s="27">
        <v>490</v>
      </c>
      <c r="N232" s="27"/>
      <c r="O232" s="27"/>
      <c r="P232" s="27"/>
    </row>
    <row r="233" spans="1:18" x14ac:dyDescent="0.2">
      <c r="J233" s="14" t="s">
        <v>132</v>
      </c>
      <c r="K233" s="27">
        <v>470</v>
      </c>
      <c r="L233" s="27">
        <v>350</v>
      </c>
      <c r="M233" s="27">
        <v>550</v>
      </c>
      <c r="N233" s="27"/>
      <c r="O233" s="27"/>
      <c r="P233" s="27"/>
    </row>
    <row r="234" spans="1:18" x14ac:dyDescent="0.2">
      <c r="J234" s="14" t="s">
        <v>133</v>
      </c>
      <c r="K234" s="27">
        <v>590</v>
      </c>
      <c r="L234" s="27">
        <v>450</v>
      </c>
      <c r="M234" s="27">
        <v>500</v>
      </c>
      <c r="N234" s="27"/>
      <c r="O234" s="27"/>
      <c r="P234" s="27"/>
    </row>
    <row r="235" spans="1:18" x14ac:dyDescent="0.2">
      <c r="J235" s="14" t="s">
        <v>134</v>
      </c>
      <c r="K235" s="27">
        <v>480</v>
      </c>
      <c r="L235" s="27">
        <v>340</v>
      </c>
      <c r="M235" s="27" t="s">
        <v>47</v>
      </c>
      <c r="N235" s="27"/>
      <c r="O235" s="27"/>
      <c r="P235" s="27"/>
    </row>
    <row r="236" spans="1:18" ht="12.75" customHeight="1" x14ac:dyDescent="0.2">
      <c r="J236" s="14" t="s">
        <v>135</v>
      </c>
      <c r="K236" s="27">
        <v>500</v>
      </c>
      <c r="L236" s="27">
        <v>430</v>
      </c>
      <c r="M236" s="27" t="s">
        <v>47</v>
      </c>
      <c r="N236" s="27"/>
      <c r="O236" s="27"/>
      <c r="P236" s="27"/>
    </row>
    <row r="237" spans="1:18" x14ac:dyDescent="0.2">
      <c r="J237" s="14" t="s">
        <v>136</v>
      </c>
      <c r="K237" s="27">
        <v>530</v>
      </c>
      <c r="L237" s="27">
        <v>530</v>
      </c>
      <c r="M237" s="27" t="s">
        <v>47</v>
      </c>
      <c r="N237" s="27"/>
      <c r="O237" s="27"/>
      <c r="P237" s="27"/>
    </row>
    <row r="238" spans="1:18" x14ac:dyDescent="0.2">
      <c r="J238" s="14" t="s">
        <v>137</v>
      </c>
      <c r="K238" s="27">
        <v>470</v>
      </c>
      <c r="L238" s="27">
        <v>430</v>
      </c>
      <c r="M238" s="27" t="s">
        <v>47</v>
      </c>
      <c r="N238" s="27"/>
      <c r="O238" s="27"/>
      <c r="P238" s="27"/>
    </row>
    <row r="239" spans="1:18" x14ac:dyDescent="0.2">
      <c r="J239" s="14" t="s">
        <v>138</v>
      </c>
      <c r="K239" s="27">
        <v>520</v>
      </c>
      <c r="L239" s="27">
        <v>580</v>
      </c>
      <c r="M239" s="27" t="s">
        <v>47</v>
      </c>
      <c r="N239" s="27"/>
      <c r="O239" s="27"/>
      <c r="P239" s="27"/>
    </row>
    <row r="240" spans="1:18" x14ac:dyDescent="0.2">
      <c r="J240" s="14" t="s">
        <v>139</v>
      </c>
      <c r="K240" s="27">
        <v>540</v>
      </c>
      <c r="L240" s="27">
        <v>380</v>
      </c>
      <c r="M240" s="27" t="s">
        <v>47</v>
      </c>
      <c r="N240" s="27"/>
      <c r="O240" s="27"/>
      <c r="P240" s="27"/>
    </row>
    <row r="241" spans="1:18" x14ac:dyDescent="0.2">
      <c r="J241" s="14" t="s">
        <v>140</v>
      </c>
      <c r="K241" s="27">
        <v>440</v>
      </c>
      <c r="L241" s="27">
        <v>480</v>
      </c>
      <c r="M241" s="27" t="s">
        <v>47</v>
      </c>
      <c r="N241" s="27"/>
      <c r="O241" s="27"/>
      <c r="P241" s="27"/>
    </row>
    <row r="242" spans="1:18" x14ac:dyDescent="0.2">
      <c r="J242" s="14" t="s">
        <v>141</v>
      </c>
      <c r="K242" s="27">
        <v>570</v>
      </c>
      <c r="L242" s="27">
        <v>680</v>
      </c>
      <c r="M242" s="27" t="s">
        <v>47</v>
      </c>
      <c r="N242" s="27"/>
      <c r="O242" s="27"/>
      <c r="P242" s="27"/>
    </row>
    <row r="243" spans="1:18" x14ac:dyDescent="0.2">
      <c r="P243" s="29"/>
      <c r="Q243" s="29"/>
      <c r="R243" s="30"/>
    </row>
    <row r="244" spans="1:18" x14ac:dyDescent="0.2">
      <c r="J244" s="6" t="s">
        <v>97</v>
      </c>
      <c r="K244" s="6"/>
      <c r="L244" s="6"/>
      <c r="M244" s="6"/>
      <c r="N244" s="6"/>
      <c r="O244" s="6"/>
      <c r="P244" s="29"/>
      <c r="Q244" s="29"/>
      <c r="R244" s="30"/>
    </row>
    <row r="245" spans="1:18" x14ac:dyDescent="0.2">
      <c r="J245" s="14" t="s">
        <v>142</v>
      </c>
      <c r="K245" s="42"/>
      <c r="L245" s="42"/>
      <c r="M245" s="42"/>
      <c r="N245" s="42"/>
      <c r="P245" s="29"/>
      <c r="Q245" s="29"/>
      <c r="R245" s="30"/>
    </row>
    <row r="246" spans="1:18" x14ac:dyDescent="0.2">
      <c r="J246" s="14" t="s">
        <v>149</v>
      </c>
    </row>
    <row r="249" spans="1:18" ht="13.5" customHeight="1" x14ac:dyDescent="0.2"/>
    <row r="250" spans="1:18" ht="13.5" customHeight="1" x14ac:dyDescent="0.2"/>
    <row r="251" spans="1:18" ht="13.5" customHeight="1" x14ac:dyDescent="0.2"/>
    <row r="252" spans="1:18" ht="12.75" customHeight="1" x14ac:dyDescent="0.25">
      <c r="J252" s="16" t="s">
        <v>150</v>
      </c>
      <c r="K252" s="42"/>
      <c r="L252" s="42"/>
      <c r="M252" s="42"/>
      <c r="N252" s="42"/>
      <c r="P252" s="29"/>
      <c r="Q252" s="29"/>
      <c r="R252" s="30"/>
    </row>
    <row r="253" spans="1:18" ht="12.75" customHeight="1" x14ac:dyDescent="0.25">
      <c r="A253" s="60"/>
      <c r="B253" s="61"/>
      <c r="C253" s="61"/>
      <c r="D253" s="61"/>
      <c r="E253" s="61"/>
      <c r="F253" s="61"/>
      <c r="G253" s="61"/>
      <c r="H253" s="61"/>
      <c r="I253" s="61"/>
      <c r="J253" s="14" t="s">
        <v>69</v>
      </c>
      <c r="K253" s="8" t="s">
        <v>53</v>
      </c>
      <c r="L253" s="42"/>
    </row>
    <row r="254" spans="1:18" x14ac:dyDescent="0.2">
      <c r="J254" s="14" t="s">
        <v>71</v>
      </c>
      <c r="K254" s="1" t="s">
        <v>151</v>
      </c>
      <c r="L254" s="22"/>
      <c r="M254" s="22"/>
    </row>
    <row r="255" spans="1:18" x14ac:dyDescent="0.2">
      <c r="J255" s="14" t="s">
        <v>73</v>
      </c>
      <c r="K255" s="1" t="s">
        <v>123</v>
      </c>
      <c r="L255" s="22"/>
      <c r="M255" s="22"/>
    </row>
    <row r="256" spans="1:18" x14ac:dyDescent="0.2">
      <c r="J256" s="14" t="s">
        <v>75</v>
      </c>
      <c r="K256" s="1" t="s">
        <v>102</v>
      </c>
      <c r="L256" s="22"/>
      <c r="M256" s="22"/>
    </row>
    <row r="257" spans="10:18" ht="51" customHeight="1" x14ac:dyDescent="0.2">
      <c r="J257" s="14" t="s">
        <v>77</v>
      </c>
      <c r="K257" s="42" t="s">
        <v>152</v>
      </c>
      <c r="L257" s="42" t="s">
        <v>125</v>
      </c>
      <c r="M257" s="42" t="s">
        <v>126</v>
      </c>
      <c r="N257" s="42" t="s">
        <v>153</v>
      </c>
      <c r="O257" s="42" t="s">
        <v>154</v>
      </c>
      <c r="P257" s="42" t="s">
        <v>155</v>
      </c>
      <c r="Q257" s="42"/>
      <c r="R257" s="42"/>
    </row>
    <row r="258" spans="10:18" x14ac:dyDescent="0.2">
      <c r="J258" s="14" t="s">
        <v>130</v>
      </c>
      <c r="K258" s="62">
        <v>10.1</v>
      </c>
      <c r="L258" s="62">
        <v>4.7</v>
      </c>
      <c r="M258" s="62">
        <v>18.399999999999999</v>
      </c>
      <c r="N258" s="62">
        <v>3.8</v>
      </c>
      <c r="O258" s="62">
        <v>2</v>
      </c>
      <c r="P258" s="62">
        <v>9.3000000000000007</v>
      </c>
      <c r="Q258" s="62"/>
      <c r="R258" s="62"/>
    </row>
    <row r="259" spans="10:18" x14ac:dyDescent="0.2">
      <c r="J259" s="14" t="s">
        <v>131</v>
      </c>
      <c r="K259" s="62">
        <v>11.8</v>
      </c>
      <c r="L259" s="62">
        <v>5.2</v>
      </c>
      <c r="M259" s="62">
        <v>17.8</v>
      </c>
      <c r="N259" s="62">
        <v>4.5</v>
      </c>
      <c r="O259" s="62">
        <v>1.9</v>
      </c>
      <c r="P259" s="62">
        <v>8.8000000000000007</v>
      </c>
      <c r="Q259" s="62"/>
      <c r="R259" s="62"/>
    </row>
    <row r="260" spans="10:18" x14ac:dyDescent="0.2">
      <c r="J260" s="14" t="s">
        <v>132</v>
      </c>
      <c r="K260" s="62">
        <v>12.7</v>
      </c>
      <c r="L260" s="62">
        <v>7.4</v>
      </c>
      <c r="M260" s="62">
        <v>33.799999999999997</v>
      </c>
      <c r="N260" s="62">
        <v>4.5999999999999996</v>
      </c>
      <c r="O260" s="62">
        <v>2.5</v>
      </c>
      <c r="P260" s="62">
        <v>13</v>
      </c>
      <c r="Q260" s="62"/>
      <c r="R260" s="62"/>
    </row>
    <row r="261" spans="10:18" x14ac:dyDescent="0.2">
      <c r="J261" s="14" t="s">
        <v>133</v>
      </c>
      <c r="K261" s="62">
        <v>13.8</v>
      </c>
      <c r="L261" s="62">
        <v>9.1999999999999993</v>
      </c>
      <c r="M261" s="62">
        <v>19</v>
      </c>
      <c r="N261" s="62">
        <v>5.0999999999999996</v>
      </c>
      <c r="O261" s="62">
        <v>3.7</v>
      </c>
      <c r="P261" s="62">
        <v>8.9</v>
      </c>
      <c r="Q261" s="62"/>
      <c r="R261" s="62"/>
    </row>
    <row r="262" spans="10:18" x14ac:dyDescent="0.2">
      <c r="J262" s="14" t="s">
        <v>134</v>
      </c>
      <c r="K262" s="62">
        <v>16.3</v>
      </c>
      <c r="L262" s="62">
        <v>9.1</v>
      </c>
      <c r="M262" s="62" t="s">
        <v>47</v>
      </c>
      <c r="N262" s="62">
        <v>5.4</v>
      </c>
      <c r="O262" s="62">
        <v>4.0999999999999996</v>
      </c>
      <c r="P262" s="62" t="s">
        <v>47</v>
      </c>
      <c r="Q262" s="62"/>
      <c r="R262" s="62"/>
    </row>
    <row r="263" spans="10:18" x14ac:dyDescent="0.2">
      <c r="J263" s="14" t="s">
        <v>135</v>
      </c>
      <c r="K263" s="62">
        <v>13.1</v>
      </c>
      <c r="L263" s="62">
        <v>9.9</v>
      </c>
      <c r="M263" s="62" t="s">
        <v>47</v>
      </c>
      <c r="N263" s="62">
        <v>4.7</v>
      </c>
      <c r="O263" s="62">
        <v>4.5999999999999996</v>
      </c>
      <c r="P263" s="62" t="s">
        <v>47</v>
      </c>
      <c r="Q263" s="62"/>
      <c r="R263" s="62"/>
    </row>
    <row r="264" spans="10:18" x14ac:dyDescent="0.2">
      <c r="J264" s="14" t="s">
        <v>136</v>
      </c>
      <c r="K264" s="62">
        <v>14.6</v>
      </c>
      <c r="L264" s="62">
        <v>15.8</v>
      </c>
      <c r="M264" s="62" t="s">
        <v>47</v>
      </c>
      <c r="N264" s="62">
        <v>5.2</v>
      </c>
      <c r="O264" s="62">
        <v>7</v>
      </c>
      <c r="P264" s="62" t="s">
        <v>47</v>
      </c>
      <c r="Q264" s="62"/>
      <c r="R264" s="62"/>
    </row>
    <row r="265" spans="10:18" x14ac:dyDescent="0.2">
      <c r="J265" s="14" t="s">
        <v>137</v>
      </c>
      <c r="K265" s="62">
        <v>15.9</v>
      </c>
      <c r="L265" s="62">
        <v>16.7</v>
      </c>
      <c r="M265" s="62" t="s">
        <v>47</v>
      </c>
      <c r="N265" s="62">
        <v>5.0999999999999996</v>
      </c>
      <c r="O265" s="62">
        <v>6.8</v>
      </c>
      <c r="P265" s="62" t="s">
        <v>47</v>
      </c>
      <c r="Q265" s="62"/>
      <c r="R265" s="62"/>
    </row>
    <row r="266" spans="10:18" x14ac:dyDescent="0.2">
      <c r="J266" s="14" t="s">
        <v>138</v>
      </c>
      <c r="K266" s="62">
        <v>14.2</v>
      </c>
      <c r="L266" s="62">
        <v>20.5</v>
      </c>
      <c r="M266" s="62" t="s">
        <v>47</v>
      </c>
      <c r="N266" s="62">
        <v>5.0999999999999996</v>
      </c>
      <c r="O266" s="62">
        <v>9</v>
      </c>
      <c r="P266" s="62" t="s">
        <v>47</v>
      </c>
      <c r="Q266" s="62"/>
      <c r="R266" s="62"/>
    </row>
    <row r="267" spans="10:18" x14ac:dyDescent="0.2">
      <c r="J267" s="14" t="s">
        <v>139</v>
      </c>
      <c r="K267" s="62">
        <v>11.9</v>
      </c>
      <c r="L267" s="62">
        <v>14.3</v>
      </c>
      <c r="M267" s="62" t="s">
        <v>47</v>
      </c>
      <c r="N267" s="62">
        <v>4.5999999999999996</v>
      </c>
      <c r="O267" s="62">
        <v>6.4</v>
      </c>
      <c r="P267" s="62" t="s">
        <v>47</v>
      </c>
      <c r="Q267" s="62"/>
      <c r="R267" s="62"/>
    </row>
    <row r="268" spans="10:18" x14ac:dyDescent="0.2">
      <c r="J268" s="14" t="s">
        <v>140</v>
      </c>
      <c r="K268" s="62">
        <v>11.8</v>
      </c>
      <c r="L268" s="62">
        <v>17</v>
      </c>
      <c r="M268" s="62" t="s">
        <v>47</v>
      </c>
      <c r="N268" s="62">
        <v>4.5</v>
      </c>
      <c r="O268" s="62">
        <v>8.3000000000000007</v>
      </c>
      <c r="P268" s="62" t="s">
        <v>47</v>
      </c>
      <c r="Q268" s="62"/>
      <c r="R268" s="62"/>
    </row>
    <row r="269" spans="10:18" x14ac:dyDescent="0.2">
      <c r="J269" s="14" t="s">
        <v>141</v>
      </c>
      <c r="K269" s="62">
        <v>12.3</v>
      </c>
      <c r="L269" s="62">
        <v>26.6</v>
      </c>
      <c r="M269" s="62" t="s">
        <v>47</v>
      </c>
      <c r="N269" s="62">
        <v>4.3</v>
      </c>
      <c r="O269" s="62">
        <v>11.9</v>
      </c>
      <c r="P269" s="62" t="s">
        <v>47</v>
      </c>
      <c r="Q269" s="62"/>
      <c r="R269" s="62"/>
    </row>
    <row r="270" spans="10:18" x14ac:dyDescent="0.2">
      <c r="K270" s="62"/>
      <c r="L270" s="62"/>
      <c r="M270" s="62"/>
      <c r="N270" s="62"/>
      <c r="O270" s="62"/>
      <c r="P270" s="62"/>
      <c r="Q270" s="62"/>
      <c r="R270" s="62"/>
    </row>
    <row r="271" spans="10:18" x14ac:dyDescent="0.2">
      <c r="J271" s="14" t="s">
        <v>107</v>
      </c>
      <c r="K271" s="62"/>
      <c r="L271" s="62"/>
      <c r="M271" s="62"/>
      <c r="N271" s="62"/>
      <c r="O271" s="62"/>
      <c r="P271" s="62"/>
      <c r="Q271" s="62"/>
      <c r="R271" s="62"/>
    </row>
    <row r="272" spans="10:18" x14ac:dyDescent="0.2">
      <c r="J272" s="14" t="s">
        <v>142</v>
      </c>
      <c r="K272" s="7"/>
      <c r="L272" s="7"/>
      <c r="M272" s="7"/>
      <c r="N272" s="7"/>
    </row>
    <row r="273" spans="1:14" x14ac:dyDescent="0.2">
      <c r="J273" s="14" t="s">
        <v>156</v>
      </c>
      <c r="K273" s="7"/>
      <c r="L273" s="7"/>
      <c r="M273" s="7"/>
      <c r="N273" s="7"/>
    </row>
    <row r="274" spans="1:14" x14ac:dyDescent="0.2">
      <c r="K274" s="7"/>
      <c r="L274" s="7"/>
      <c r="M274" s="7"/>
      <c r="N274" s="7"/>
    </row>
    <row r="275" spans="1:14" ht="12.75" customHeight="1" x14ac:dyDescent="0.2">
      <c r="K275" s="7"/>
      <c r="L275" s="7"/>
      <c r="M275" s="7"/>
      <c r="N275" s="7"/>
    </row>
    <row r="276" spans="1:14" ht="12.75" customHeight="1" x14ac:dyDescent="0.2">
      <c r="K276" s="7"/>
      <c r="L276" s="7"/>
      <c r="M276" s="7"/>
      <c r="N276" s="7"/>
    </row>
    <row r="277" spans="1:14" ht="12.75" customHeight="1" x14ac:dyDescent="0.2">
      <c r="K277" s="7"/>
      <c r="L277" s="7"/>
      <c r="M277" s="7"/>
      <c r="N277" s="7"/>
    </row>
    <row r="278" spans="1:14" ht="12.75" customHeight="1" x14ac:dyDescent="0.2">
      <c r="K278" s="7"/>
      <c r="L278" s="7"/>
      <c r="M278" s="7"/>
      <c r="N278" s="7"/>
    </row>
    <row r="279" spans="1:14" ht="12.75" customHeight="1" x14ac:dyDescent="0.2">
      <c r="K279" s="7"/>
      <c r="L279" s="7"/>
      <c r="M279" s="7"/>
      <c r="N279" s="7"/>
    </row>
    <row r="280" spans="1:14" ht="12.75" customHeight="1" x14ac:dyDescent="0.2">
      <c r="K280" s="7"/>
      <c r="L280" s="7"/>
      <c r="M280" s="7"/>
      <c r="N280" s="7"/>
    </row>
    <row r="281" spans="1:14" ht="12.75" customHeight="1" x14ac:dyDescent="0.2">
      <c r="K281" s="7"/>
      <c r="L281" s="7"/>
      <c r="M281" s="7"/>
      <c r="N281" s="7"/>
    </row>
    <row r="282" spans="1:14" ht="12.75" customHeight="1" x14ac:dyDescent="0.2">
      <c r="K282" s="7"/>
      <c r="L282" s="7"/>
      <c r="M282" s="7"/>
      <c r="N282" s="7"/>
    </row>
    <row r="283" spans="1:14" ht="12.75" customHeight="1" x14ac:dyDescent="0.2">
      <c r="K283" s="7"/>
      <c r="L283" s="7"/>
      <c r="M283" s="7"/>
      <c r="N283" s="7"/>
    </row>
    <row r="284" spans="1:14" ht="12.75" customHeight="1" x14ac:dyDescent="0.2">
      <c r="K284" s="7"/>
      <c r="L284" s="7"/>
      <c r="M284" s="7"/>
      <c r="N284" s="7"/>
    </row>
    <row r="285" spans="1:14" ht="12.75" customHeight="1" x14ac:dyDescent="0.2">
      <c r="K285" s="7"/>
      <c r="L285" s="7"/>
      <c r="M285" s="7"/>
      <c r="N285" s="7"/>
    </row>
    <row r="286" spans="1:14" ht="12.75" customHeight="1" x14ac:dyDescent="0.25">
      <c r="J286" s="16" t="s">
        <v>157</v>
      </c>
      <c r="K286" s="7"/>
      <c r="L286" s="7"/>
      <c r="M286" s="7"/>
      <c r="N286" s="7"/>
    </row>
    <row r="287" spans="1:14" ht="12.75" customHeight="1" x14ac:dyDescent="0.25">
      <c r="A287" s="60"/>
      <c r="B287" s="61"/>
      <c r="C287" s="61"/>
      <c r="D287" s="61"/>
      <c r="E287" s="61"/>
      <c r="F287" s="61"/>
      <c r="G287" s="61"/>
      <c r="H287" s="61"/>
      <c r="I287" s="61"/>
      <c r="J287" s="14" t="s">
        <v>69</v>
      </c>
      <c r="K287" s="8" t="s">
        <v>54</v>
      </c>
      <c r="L287" s="42"/>
    </row>
    <row r="288" spans="1:14" x14ac:dyDescent="0.2">
      <c r="J288" s="14" t="s">
        <v>71</v>
      </c>
      <c r="K288" s="1" t="s">
        <v>158</v>
      </c>
      <c r="L288" s="22"/>
      <c r="M288" s="22"/>
    </row>
    <row r="289" spans="10:14" x14ac:dyDescent="0.2">
      <c r="J289" s="14" t="s">
        <v>73</v>
      </c>
      <c r="K289" s="1" t="s">
        <v>123</v>
      </c>
      <c r="L289" s="22"/>
      <c r="M289" s="22"/>
    </row>
    <row r="290" spans="10:14" x14ac:dyDescent="0.2">
      <c r="J290" s="14" t="s">
        <v>75</v>
      </c>
      <c r="K290" s="1" t="s">
        <v>102</v>
      </c>
      <c r="L290" s="22"/>
      <c r="M290" s="22"/>
    </row>
    <row r="291" spans="10:14" ht="25.5" customHeight="1" x14ac:dyDescent="0.2">
      <c r="J291" s="14" t="s">
        <v>77</v>
      </c>
      <c r="K291" s="42" t="s">
        <v>146</v>
      </c>
      <c r="L291" s="42" t="s">
        <v>147</v>
      </c>
      <c r="M291" s="42" t="s">
        <v>148</v>
      </c>
      <c r="N291" s="42"/>
    </row>
    <row r="292" spans="10:14" x14ac:dyDescent="0.2">
      <c r="J292" s="14" t="s">
        <v>130</v>
      </c>
      <c r="K292" s="62">
        <v>2.9</v>
      </c>
      <c r="L292" s="62">
        <v>5.2</v>
      </c>
      <c r="M292" s="62">
        <v>19.899999999999999</v>
      </c>
      <c r="N292" s="62"/>
    </row>
    <row r="293" spans="10:14" x14ac:dyDescent="0.2">
      <c r="J293" s="14" t="s">
        <v>131</v>
      </c>
      <c r="K293" s="62">
        <v>7.7</v>
      </c>
      <c r="L293" s="62">
        <v>1.5</v>
      </c>
      <c r="M293" s="62">
        <v>4.9000000000000004</v>
      </c>
      <c r="N293" s="62"/>
    </row>
    <row r="294" spans="10:14" x14ac:dyDescent="0.2">
      <c r="J294" s="14" t="s">
        <v>132</v>
      </c>
      <c r="K294" s="62">
        <v>3.5</v>
      </c>
      <c r="L294" s="62">
        <v>2.2999999999999998</v>
      </c>
      <c r="M294" s="62">
        <v>8.4</v>
      </c>
      <c r="N294" s="62"/>
    </row>
    <row r="295" spans="10:14" x14ac:dyDescent="0.2">
      <c r="J295" s="14" t="s">
        <v>133</v>
      </c>
      <c r="K295" s="62">
        <v>5</v>
      </c>
      <c r="L295" s="62">
        <v>3.4</v>
      </c>
      <c r="M295" s="62">
        <v>8.6</v>
      </c>
      <c r="N295" s="62"/>
    </row>
    <row r="296" spans="10:14" x14ac:dyDescent="0.2">
      <c r="J296" s="14" t="s">
        <v>134</v>
      </c>
      <c r="K296" s="62">
        <v>3.7</v>
      </c>
      <c r="L296" s="62">
        <v>4.2</v>
      </c>
      <c r="M296" s="62" t="s">
        <v>47</v>
      </c>
      <c r="N296" s="62"/>
    </row>
    <row r="297" spans="10:14" x14ac:dyDescent="0.2">
      <c r="J297" s="14" t="s">
        <v>135</v>
      </c>
      <c r="K297" s="62">
        <v>8.4</v>
      </c>
      <c r="L297" s="62">
        <v>2.5</v>
      </c>
      <c r="M297" s="62" t="s">
        <v>47</v>
      </c>
      <c r="N297" s="62"/>
    </row>
    <row r="298" spans="10:14" x14ac:dyDescent="0.2">
      <c r="J298" s="14" t="s">
        <v>136</v>
      </c>
      <c r="K298" s="62">
        <v>4.5</v>
      </c>
      <c r="L298" s="62">
        <v>5.8</v>
      </c>
      <c r="M298" s="62" t="s">
        <v>47</v>
      </c>
      <c r="N298" s="62"/>
    </row>
    <row r="299" spans="10:14" x14ac:dyDescent="0.2">
      <c r="J299" s="14" t="s">
        <v>137</v>
      </c>
      <c r="K299" s="62">
        <v>6.4</v>
      </c>
      <c r="L299" s="62">
        <v>4.7</v>
      </c>
      <c r="M299" s="62" t="s">
        <v>47</v>
      </c>
      <c r="N299" s="62"/>
    </row>
    <row r="300" spans="10:14" x14ac:dyDescent="0.2">
      <c r="J300" s="14" t="s">
        <v>138</v>
      </c>
      <c r="K300" s="62">
        <v>9.4</v>
      </c>
      <c r="L300" s="62">
        <v>8.1999999999999993</v>
      </c>
      <c r="M300" s="62" t="s">
        <v>47</v>
      </c>
      <c r="N300" s="62"/>
    </row>
    <row r="301" spans="10:14" x14ac:dyDescent="0.2">
      <c r="J301" s="14" t="s">
        <v>139</v>
      </c>
      <c r="K301" s="62">
        <v>7.7</v>
      </c>
      <c r="L301" s="62">
        <v>3.2</v>
      </c>
      <c r="M301" s="62" t="s">
        <v>47</v>
      </c>
      <c r="N301" s="62"/>
    </row>
    <row r="302" spans="10:14" x14ac:dyDescent="0.2">
      <c r="J302" s="14" t="s">
        <v>140</v>
      </c>
      <c r="K302" s="62">
        <v>4</v>
      </c>
      <c r="L302" s="62">
        <v>6.7</v>
      </c>
      <c r="M302" s="62" t="s">
        <v>47</v>
      </c>
      <c r="N302" s="62"/>
    </row>
    <row r="303" spans="10:14" x14ac:dyDescent="0.2">
      <c r="J303" s="14" t="s">
        <v>141</v>
      </c>
      <c r="K303" s="62">
        <v>5.5</v>
      </c>
      <c r="L303" s="62">
        <v>10.4</v>
      </c>
      <c r="M303" s="62" t="s">
        <v>47</v>
      </c>
      <c r="N303" s="62"/>
    </row>
    <row r="304" spans="10:14" x14ac:dyDescent="0.2">
      <c r="K304" s="7"/>
      <c r="L304" s="7"/>
      <c r="M304" s="7"/>
      <c r="N304" s="7"/>
    </row>
    <row r="305" spans="1:15" x14ac:dyDescent="0.2">
      <c r="J305" s="14" t="s">
        <v>107</v>
      </c>
      <c r="K305" s="7"/>
      <c r="L305" s="7"/>
      <c r="M305" s="7"/>
      <c r="N305" s="7"/>
    </row>
    <row r="306" spans="1:15" x14ac:dyDescent="0.2">
      <c r="J306" s="6" t="s">
        <v>117</v>
      </c>
      <c r="K306" s="6"/>
      <c r="L306" s="6"/>
      <c r="M306" s="6"/>
      <c r="N306" s="6"/>
      <c r="O306" s="6"/>
    </row>
    <row r="307" spans="1:15" x14ac:dyDescent="0.2">
      <c r="J307" s="14" t="s">
        <v>142</v>
      </c>
      <c r="K307" s="7"/>
      <c r="L307" s="7"/>
      <c r="M307" s="7"/>
      <c r="N307" s="7"/>
    </row>
    <row r="308" spans="1:15" x14ac:dyDescent="0.2">
      <c r="J308" s="14" t="s">
        <v>149</v>
      </c>
      <c r="K308" s="7"/>
      <c r="L308" s="7"/>
      <c r="M308" s="7"/>
      <c r="N308" s="7"/>
    </row>
    <row r="309" spans="1:15" x14ac:dyDescent="0.2">
      <c r="K309" s="14"/>
      <c r="L309" s="14"/>
      <c r="M309" s="14"/>
      <c r="N309" s="14"/>
      <c r="O309" s="14"/>
    </row>
    <row r="310" spans="1:15" ht="12.75" customHeight="1" x14ac:dyDescent="0.2">
      <c r="K310" s="7"/>
      <c r="L310" s="7"/>
      <c r="M310" s="7"/>
      <c r="N310" s="7"/>
    </row>
    <row r="311" spans="1:15" ht="12.75" customHeight="1" x14ac:dyDescent="0.2">
      <c r="K311" s="7"/>
      <c r="L311" s="7"/>
      <c r="M311" s="7"/>
      <c r="N311" s="7"/>
    </row>
    <row r="312" spans="1:15" ht="12.75" customHeight="1" x14ac:dyDescent="0.2">
      <c r="K312" s="7"/>
      <c r="L312" s="7"/>
      <c r="M312" s="7"/>
      <c r="N312" s="7"/>
    </row>
    <row r="313" spans="1:15" ht="12.75" customHeight="1" x14ac:dyDescent="0.2">
      <c r="K313" s="7"/>
      <c r="L313" s="7"/>
      <c r="M313" s="7"/>
      <c r="N313" s="7"/>
    </row>
    <row r="314" spans="1:15" ht="12.75" customHeight="1" x14ac:dyDescent="0.2">
      <c r="K314" s="7"/>
      <c r="L314" s="7"/>
      <c r="M314" s="7"/>
      <c r="N314" s="7"/>
    </row>
    <row r="315" spans="1:15" ht="12.75" customHeight="1" x14ac:dyDescent="0.25">
      <c r="J315" s="16" t="s">
        <v>159</v>
      </c>
      <c r="K315" s="7"/>
      <c r="L315" s="7"/>
      <c r="M315" s="7"/>
      <c r="N315" s="7"/>
    </row>
    <row r="316" spans="1:15" ht="15.75" x14ac:dyDescent="0.25">
      <c r="A316" s="60"/>
      <c r="B316" s="61"/>
      <c r="C316" s="61"/>
      <c r="D316" s="61"/>
      <c r="E316" s="61"/>
      <c r="F316" s="61"/>
      <c r="G316" s="61"/>
      <c r="H316" s="61"/>
      <c r="I316" s="61"/>
      <c r="J316" s="14" t="s">
        <v>69</v>
      </c>
      <c r="K316" s="8">
        <v>2.7</v>
      </c>
    </row>
    <row r="317" spans="1:15" x14ac:dyDescent="0.2">
      <c r="J317" s="14" t="s">
        <v>71</v>
      </c>
      <c r="K317" s="1" t="s">
        <v>160</v>
      </c>
    </row>
    <row r="318" spans="1:15" x14ac:dyDescent="0.2">
      <c r="J318" s="14" t="s">
        <v>73</v>
      </c>
      <c r="K318" s="1" t="s">
        <v>83</v>
      </c>
    </row>
    <row r="319" spans="1:15" x14ac:dyDescent="0.2">
      <c r="J319" s="14" t="s">
        <v>75</v>
      </c>
      <c r="K319" s="1" t="s">
        <v>161</v>
      </c>
    </row>
    <row r="320" spans="1:15" x14ac:dyDescent="0.2">
      <c r="J320" s="14" t="s">
        <v>77</v>
      </c>
      <c r="K320" s="1" t="s">
        <v>88</v>
      </c>
      <c r="L320" s="1" t="s">
        <v>162</v>
      </c>
    </row>
    <row r="321" spans="10:18" ht="38.25" x14ac:dyDescent="0.2">
      <c r="J321" s="63" t="s">
        <v>163</v>
      </c>
      <c r="K321" s="64">
        <v>0.94899999999999995</v>
      </c>
      <c r="L321" s="64">
        <v>0.70099999999999996</v>
      </c>
    </row>
    <row r="322" spans="10:18" x14ac:dyDescent="0.2">
      <c r="J322" s="63" t="s">
        <v>164</v>
      </c>
      <c r="K322" s="64">
        <v>1.2E-2</v>
      </c>
      <c r="L322" s="64">
        <v>0.255</v>
      </c>
    </row>
    <row r="323" spans="10:18" x14ac:dyDescent="0.2">
      <c r="J323" s="63" t="s">
        <v>165</v>
      </c>
      <c r="K323" s="64">
        <v>3.9E-2</v>
      </c>
      <c r="L323" s="64">
        <v>4.3999999999999997E-2</v>
      </c>
    </row>
    <row r="324" spans="10:18" x14ac:dyDescent="0.2">
      <c r="J324" s="14" t="s">
        <v>96</v>
      </c>
      <c r="K324" s="64">
        <v>1</v>
      </c>
      <c r="L324" s="64">
        <v>1</v>
      </c>
    </row>
    <row r="326" spans="10:18" ht="12.75" customHeight="1" x14ac:dyDescent="0.2">
      <c r="J326" s="14" t="s">
        <v>166</v>
      </c>
      <c r="R326" s="15"/>
    </row>
    <row r="327" spans="10:18" ht="12.75" customHeight="1" x14ac:dyDescent="0.2">
      <c r="J327" s="14" t="s">
        <v>98</v>
      </c>
    </row>
    <row r="328" spans="10:18" ht="12.75" customHeight="1" x14ac:dyDescent="0.2"/>
    <row r="329" spans="10:18" ht="12.75" customHeight="1" x14ac:dyDescent="0.2"/>
    <row r="330" spans="10:18" ht="12.75" customHeight="1" x14ac:dyDescent="0.2"/>
    <row r="331" spans="10:18" ht="12.75" customHeight="1" x14ac:dyDescent="0.2"/>
    <row r="332" spans="10:18" ht="12.75" customHeight="1" x14ac:dyDescent="0.2"/>
    <row r="333" spans="10:18" ht="12.75" customHeight="1" x14ac:dyDescent="0.2"/>
    <row r="334" spans="10:18" ht="12.75" customHeight="1" x14ac:dyDescent="0.2"/>
    <row r="335" spans="10:18" ht="12.75" customHeight="1" x14ac:dyDescent="0.2"/>
    <row r="336" spans="10:18" ht="12.75" customHeight="1" x14ac:dyDescent="0.2"/>
    <row r="337" spans="1:15" ht="12.75" customHeight="1" x14ac:dyDescent="0.2"/>
    <row r="338" spans="1:15" ht="12.75" customHeight="1" x14ac:dyDescent="0.25">
      <c r="J338" s="16" t="s">
        <v>167</v>
      </c>
    </row>
    <row r="339" spans="1:15" ht="12.75" customHeight="1" x14ac:dyDescent="0.25">
      <c r="A339" s="60"/>
      <c r="B339" s="61"/>
      <c r="C339" s="61"/>
      <c r="D339" s="61"/>
      <c r="E339" s="61"/>
      <c r="F339" s="61"/>
      <c r="G339" s="61"/>
      <c r="H339" s="61"/>
      <c r="I339" s="61"/>
      <c r="J339" s="14" t="s">
        <v>69</v>
      </c>
      <c r="K339" s="8">
        <v>3.1</v>
      </c>
    </row>
    <row r="340" spans="1:15" x14ac:dyDescent="0.2">
      <c r="J340" s="14" t="s">
        <v>71</v>
      </c>
      <c r="K340" s="8" t="s">
        <v>168</v>
      </c>
    </row>
    <row r="341" spans="1:15" x14ac:dyDescent="0.2">
      <c r="J341" s="14" t="s">
        <v>73</v>
      </c>
      <c r="K341" s="1" t="s">
        <v>169</v>
      </c>
    </row>
    <row r="342" spans="1:15" x14ac:dyDescent="0.2">
      <c r="J342" s="14" t="s">
        <v>75</v>
      </c>
      <c r="K342" s="1" t="s">
        <v>85</v>
      </c>
    </row>
    <row r="343" spans="1:15" ht="25.5" x14ac:dyDescent="0.2">
      <c r="J343" s="14" t="s">
        <v>77</v>
      </c>
      <c r="L343" s="42" t="s">
        <v>170</v>
      </c>
      <c r="M343" s="1" t="s">
        <v>55</v>
      </c>
      <c r="N343" s="1" t="s">
        <v>56</v>
      </c>
      <c r="O343" s="1" t="s">
        <v>171</v>
      </c>
    </row>
    <row r="344" spans="1:15" x14ac:dyDescent="0.2">
      <c r="J344" s="14" t="s">
        <v>59</v>
      </c>
      <c r="K344" s="8" t="s">
        <v>92</v>
      </c>
      <c r="L344" s="27">
        <v>8750</v>
      </c>
      <c r="M344" s="27">
        <v>2370</v>
      </c>
      <c r="N344" s="27">
        <v>1680</v>
      </c>
      <c r="O344" s="27">
        <v>450</v>
      </c>
    </row>
    <row r="345" spans="1:15" x14ac:dyDescent="0.2">
      <c r="K345" s="8" t="s">
        <v>89</v>
      </c>
      <c r="L345" s="27">
        <v>9210</v>
      </c>
      <c r="M345" s="27">
        <v>2800</v>
      </c>
      <c r="N345" s="27">
        <v>2170</v>
      </c>
      <c r="O345" s="27">
        <v>680</v>
      </c>
    </row>
    <row r="346" spans="1:15" x14ac:dyDescent="0.2">
      <c r="K346" s="8" t="s">
        <v>90</v>
      </c>
      <c r="L346" s="27">
        <v>9860</v>
      </c>
      <c r="M346" s="27">
        <v>2960</v>
      </c>
      <c r="N346" s="27">
        <v>2280</v>
      </c>
      <c r="O346" s="27">
        <v>680</v>
      </c>
    </row>
    <row r="347" spans="1:15" x14ac:dyDescent="0.2">
      <c r="K347" s="8" t="s">
        <v>91</v>
      </c>
      <c r="L347" s="27">
        <v>7790</v>
      </c>
      <c r="M347" s="27">
        <v>2050</v>
      </c>
      <c r="N347" s="27">
        <v>1570</v>
      </c>
      <c r="O347" s="27">
        <v>460</v>
      </c>
    </row>
    <row r="348" spans="1:15" x14ac:dyDescent="0.2">
      <c r="J348" s="14" t="s">
        <v>44</v>
      </c>
      <c r="K348" s="8" t="s">
        <v>92</v>
      </c>
      <c r="L348" s="27">
        <v>8350</v>
      </c>
      <c r="M348" s="27">
        <v>2440</v>
      </c>
      <c r="N348" s="27">
        <v>1950</v>
      </c>
      <c r="O348" s="27">
        <v>500</v>
      </c>
    </row>
    <row r="349" spans="1:15" x14ac:dyDescent="0.2">
      <c r="K349" s="8" t="s">
        <v>89</v>
      </c>
      <c r="L349" s="27">
        <v>9170</v>
      </c>
      <c r="M349" s="27">
        <v>2900</v>
      </c>
      <c r="N349" s="27">
        <v>2190</v>
      </c>
      <c r="O349" s="27">
        <v>680</v>
      </c>
    </row>
    <row r="350" spans="1:15" x14ac:dyDescent="0.2">
      <c r="K350" s="8" t="s">
        <v>90</v>
      </c>
      <c r="L350" s="27">
        <v>9080</v>
      </c>
      <c r="M350" s="27">
        <v>2990</v>
      </c>
      <c r="N350" s="27">
        <v>2430</v>
      </c>
      <c r="O350" s="27">
        <v>700</v>
      </c>
    </row>
    <row r="351" spans="1:15" x14ac:dyDescent="0.2">
      <c r="K351" s="8" t="s">
        <v>91</v>
      </c>
      <c r="L351" s="27">
        <v>7440</v>
      </c>
      <c r="M351" s="27">
        <v>2170</v>
      </c>
      <c r="N351" s="27">
        <v>1720</v>
      </c>
      <c r="O351" s="27">
        <v>580</v>
      </c>
    </row>
    <row r="352" spans="1:15" x14ac:dyDescent="0.2">
      <c r="J352" s="14" t="s">
        <v>43</v>
      </c>
      <c r="K352" s="8" t="s">
        <v>92</v>
      </c>
      <c r="L352" s="27">
        <v>4030</v>
      </c>
      <c r="M352" s="27">
        <v>1210</v>
      </c>
      <c r="N352" s="27">
        <v>790</v>
      </c>
      <c r="O352" s="27">
        <v>260</v>
      </c>
    </row>
    <row r="353" spans="10:18" x14ac:dyDescent="0.2">
      <c r="K353" s="8" t="s">
        <v>89</v>
      </c>
      <c r="L353" s="27">
        <v>5780</v>
      </c>
      <c r="M353" s="27">
        <v>1970</v>
      </c>
      <c r="N353" s="27">
        <v>1680</v>
      </c>
      <c r="O353" s="27">
        <v>540</v>
      </c>
    </row>
    <row r="354" spans="10:18" x14ac:dyDescent="0.2">
      <c r="K354" s="8" t="s">
        <v>90</v>
      </c>
      <c r="L354" s="27">
        <v>8870</v>
      </c>
      <c r="M354" s="27">
        <v>3530</v>
      </c>
      <c r="N354" s="27">
        <v>3280</v>
      </c>
      <c r="O354" s="27">
        <v>1120</v>
      </c>
    </row>
    <row r="355" spans="10:18" x14ac:dyDescent="0.2">
      <c r="K355" s="8" t="s">
        <v>93</v>
      </c>
      <c r="L355" s="27">
        <v>7760</v>
      </c>
      <c r="M355" s="27">
        <v>3050</v>
      </c>
      <c r="N355" s="27">
        <v>3080</v>
      </c>
      <c r="O355" s="27">
        <v>1240</v>
      </c>
    </row>
    <row r="356" spans="10:18" x14ac:dyDescent="0.2">
      <c r="J356" s="14" t="s">
        <v>46</v>
      </c>
      <c r="K356" s="8" t="s">
        <v>94</v>
      </c>
      <c r="L356" s="27">
        <v>8510</v>
      </c>
      <c r="M356" s="27">
        <v>3840</v>
      </c>
      <c r="N356" s="27">
        <v>4020</v>
      </c>
      <c r="O356" s="27">
        <v>1440</v>
      </c>
      <c r="Q356" s="14"/>
    </row>
    <row r="357" spans="10:18" x14ac:dyDescent="0.2">
      <c r="J357" s="1"/>
      <c r="K357" s="27"/>
      <c r="L357" s="27"/>
      <c r="M357" s="27"/>
      <c r="N357" s="27"/>
      <c r="R357" s="65"/>
    </row>
    <row r="358" spans="10:18" x14ac:dyDescent="0.2">
      <c r="J358" s="14" t="s">
        <v>98</v>
      </c>
      <c r="K358" s="27"/>
      <c r="L358" s="27"/>
      <c r="M358" s="27"/>
      <c r="N358" s="27"/>
      <c r="R358" s="65"/>
    </row>
    <row r="359" spans="10:18" x14ac:dyDescent="0.2">
      <c r="J359" s="14" t="s">
        <v>99</v>
      </c>
      <c r="K359" s="27"/>
      <c r="L359" s="27"/>
      <c r="M359" s="27"/>
      <c r="N359" s="27"/>
      <c r="R359" s="65"/>
    </row>
    <row r="360" spans="10:18" x14ac:dyDescent="0.2">
      <c r="K360" s="27"/>
      <c r="L360" s="27"/>
      <c r="M360" s="27"/>
      <c r="N360" s="27"/>
      <c r="R360" s="65"/>
    </row>
    <row r="361" spans="10:18" x14ac:dyDescent="0.2">
      <c r="K361" s="27"/>
      <c r="L361" s="27"/>
      <c r="M361" s="27"/>
      <c r="N361" s="27"/>
      <c r="R361" s="65"/>
    </row>
    <row r="362" spans="10:18" x14ac:dyDescent="0.2">
      <c r="K362" s="27"/>
      <c r="L362" s="27"/>
      <c r="M362" s="27"/>
      <c r="N362" s="27"/>
      <c r="R362" s="65"/>
    </row>
    <row r="363" spans="10:18" x14ac:dyDescent="0.2">
      <c r="K363" s="27"/>
      <c r="L363" s="27"/>
      <c r="M363" s="27"/>
      <c r="N363" s="27"/>
      <c r="R363" s="65"/>
    </row>
    <row r="364" spans="10:18" x14ac:dyDescent="0.2">
      <c r="K364" s="27"/>
      <c r="L364" s="27"/>
      <c r="M364" s="27"/>
      <c r="N364" s="27"/>
      <c r="R364" s="65"/>
    </row>
    <row r="365" spans="10:18" x14ac:dyDescent="0.2">
      <c r="J365" s="1"/>
      <c r="K365" s="27"/>
      <c r="L365" s="27"/>
      <c r="M365" s="27"/>
      <c r="N365" s="27"/>
      <c r="R365" s="65"/>
    </row>
    <row r="368" spans="10:18" ht="12.75" customHeight="1" x14ac:dyDescent="0.2"/>
    <row r="369" spans="1:15" ht="12.75" customHeight="1" x14ac:dyDescent="0.25">
      <c r="J369" s="16" t="s">
        <v>172</v>
      </c>
    </row>
    <row r="370" spans="1:15" ht="12.75" customHeight="1" x14ac:dyDescent="0.2">
      <c r="J370" s="14" t="s">
        <v>69</v>
      </c>
      <c r="K370" s="8">
        <v>3.2</v>
      </c>
    </row>
    <row r="371" spans="1:15" ht="12.75" customHeight="1" x14ac:dyDescent="0.2">
      <c r="J371" s="14" t="s">
        <v>71</v>
      </c>
      <c r="K371" s="8" t="s">
        <v>173</v>
      </c>
    </row>
    <row r="372" spans="1:15" ht="12.75" customHeight="1" x14ac:dyDescent="0.2">
      <c r="J372" s="14" t="s">
        <v>73</v>
      </c>
      <c r="K372" s="1" t="s">
        <v>169</v>
      </c>
    </row>
    <row r="373" spans="1:15" ht="12.75" customHeight="1" x14ac:dyDescent="0.25">
      <c r="A373" s="60"/>
      <c r="B373" s="61"/>
      <c r="C373" s="61"/>
      <c r="D373" s="61"/>
      <c r="E373" s="61"/>
      <c r="F373" s="61"/>
      <c r="G373" s="61"/>
      <c r="H373" s="61"/>
      <c r="I373" s="61"/>
      <c r="J373" s="14" t="s">
        <v>75</v>
      </c>
      <c r="K373" s="1" t="s">
        <v>102</v>
      </c>
    </row>
    <row r="374" spans="1:15" ht="25.5" x14ac:dyDescent="0.2">
      <c r="J374" s="14" t="s">
        <v>77</v>
      </c>
      <c r="L374" s="42" t="s">
        <v>170</v>
      </c>
      <c r="M374" s="1" t="s">
        <v>55</v>
      </c>
      <c r="N374" s="1" t="s">
        <v>56</v>
      </c>
      <c r="O374" s="1" t="s">
        <v>171</v>
      </c>
    </row>
    <row r="375" spans="1:15" x14ac:dyDescent="0.2">
      <c r="J375" s="14" t="s">
        <v>59</v>
      </c>
      <c r="K375" s="8" t="s">
        <v>174</v>
      </c>
      <c r="L375" s="62">
        <v>7</v>
      </c>
      <c r="M375" s="62">
        <v>4.9000000000000004</v>
      </c>
      <c r="N375" s="62">
        <v>10.8</v>
      </c>
      <c r="O375" s="62">
        <v>8.8000000000000007</v>
      </c>
    </row>
    <row r="376" spans="1:15" x14ac:dyDescent="0.2">
      <c r="K376" s="8" t="s">
        <v>175</v>
      </c>
      <c r="L376" s="62">
        <v>6.9</v>
      </c>
      <c r="M376" s="62">
        <v>5.8</v>
      </c>
      <c r="N376" s="62">
        <v>14.2</v>
      </c>
      <c r="O376" s="62">
        <v>14</v>
      </c>
    </row>
    <row r="377" spans="1:15" x14ac:dyDescent="0.2">
      <c r="K377" s="8" t="s">
        <v>176</v>
      </c>
      <c r="L377" s="62">
        <v>7.3</v>
      </c>
      <c r="M377" s="62">
        <v>6</v>
      </c>
      <c r="N377" s="62">
        <v>15.1</v>
      </c>
      <c r="O377" s="62">
        <v>15.2</v>
      </c>
    </row>
    <row r="378" spans="1:15" x14ac:dyDescent="0.2">
      <c r="K378" s="8" t="s">
        <v>93</v>
      </c>
      <c r="L378" s="62">
        <v>6.2</v>
      </c>
      <c r="M378" s="62">
        <v>4.4000000000000004</v>
      </c>
      <c r="N378" s="62">
        <v>10.6</v>
      </c>
      <c r="O378" s="62">
        <v>9.5</v>
      </c>
    </row>
    <row r="379" spans="1:15" x14ac:dyDescent="0.2">
      <c r="J379" s="14" t="s">
        <v>44</v>
      </c>
      <c r="K379" s="8" t="s">
        <v>174</v>
      </c>
      <c r="L379" s="62">
        <v>6.7</v>
      </c>
      <c r="M379" s="62">
        <v>5.0999999999999996</v>
      </c>
      <c r="N379" s="62">
        <v>12.5</v>
      </c>
      <c r="O379" s="62">
        <v>10.4</v>
      </c>
    </row>
    <row r="380" spans="1:15" x14ac:dyDescent="0.2">
      <c r="K380" s="8" t="s">
        <v>175</v>
      </c>
      <c r="L380" s="62">
        <v>7.3</v>
      </c>
      <c r="M380" s="62">
        <v>6.3</v>
      </c>
      <c r="N380" s="62">
        <v>14.5</v>
      </c>
      <c r="O380" s="62">
        <v>15.2</v>
      </c>
    </row>
    <row r="381" spans="1:15" x14ac:dyDescent="0.2">
      <c r="K381" s="8" t="s">
        <v>176</v>
      </c>
      <c r="L381" s="62">
        <v>7.2</v>
      </c>
      <c r="M381" s="62">
        <v>6.4</v>
      </c>
      <c r="N381" s="62">
        <v>15.8</v>
      </c>
      <c r="O381" s="62">
        <v>15.3</v>
      </c>
    </row>
    <row r="382" spans="1:15" x14ac:dyDescent="0.2">
      <c r="K382" s="8" t="s">
        <v>93</v>
      </c>
      <c r="L382" s="62">
        <v>6.5</v>
      </c>
      <c r="M382" s="62">
        <v>5</v>
      </c>
      <c r="N382" s="62">
        <v>11.5</v>
      </c>
      <c r="O382" s="62">
        <v>13.1</v>
      </c>
    </row>
    <row r="383" spans="1:15" x14ac:dyDescent="0.2">
      <c r="J383" s="14" t="s">
        <v>43</v>
      </c>
      <c r="K383" s="8" t="s">
        <v>174</v>
      </c>
      <c r="L383" s="62">
        <v>3</v>
      </c>
      <c r="M383" s="62">
        <v>2.6</v>
      </c>
      <c r="N383" s="62">
        <v>5.2</v>
      </c>
      <c r="O383" s="62">
        <v>6.4</v>
      </c>
    </row>
    <row r="384" spans="1:15" x14ac:dyDescent="0.2">
      <c r="K384" s="8" t="s">
        <v>175</v>
      </c>
      <c r="L384" s="62">
        <v>5.2</v>
      </c>
      <c r="M384" s="62">
        <v>2.7</v>
      </c>
      <c r="N384" s="62">
        <v>8.3000000000000007</v>
      </c>
      <c r="O384" s="62">
        <v>12</v>
      </c>
    </row>
    <row r="385" spans="10:17" x14ac:dyDescent="0.2">
      <c r="K385" s="8" t="s">
        <v>176</v>
      </c>
      <c r="L385" s="62">
        <v>8</v>
      </c>
      <c r="M385" s="62">
        <v>3.9</v>
      </c>
      <c r="N385" s="62">
        <v>15.8</v>
      </c>
      <c r="O385" s="62">
        <v>25.2</v>
      </c>
    </row>
    <row r="386" spans="10:17" x14ac:dyDescent="0.2">
      <c r="K386" s="8" t="s">
        <v>93</v>
      </c>
      <c r="L386" s="62">
        <v>9.8000000000000007</v>
      </c>
      <c r="M386" s="62">
        <v>4.8</v>
      </c>
      <c r="N386" s="62">
        <v>15.4</v>
      </c>
      <c r="O386" s="62">
        <v>28.1</v>
      </c>
    </row>
    <row r="387" spans="10:17" x14ac:dyDescent="0.2">
      <c r="J387" s="14" t="s">
        <v>46</v>
      </c>
      <c r="K387" s="8" t="s">
        <v>94</v>
      </c>
      <c r="L387" s="62">
        <v>11.1</v>
      </c>
      <c r="M387" s="62">
        <v>5.8</v>
      </c>
      <c r="N387" s="62">
        <v>20.2</v>
      </c>
      <c r="O387" s="62">
        <v>32.799999999999997</v>
      </c>
    </row>
    <row r="389" spans="10:17" x14ac:dyDescent="0.2">
      <c r="J389" s="14" t="s">
        <v>107</v>
      </c>
    </row>
    <row r="390" spans="10:17" x14ac:dyDescent="0.2">
      <c r="J390" s="14" t="s">
        <v>98</v>
      </c>
    </row>
    <row r="391" spans="10:17" x14ac:dyDescent="0.2">
      <c r="J391" s="14" t="s">
        <v>99</v>
      </c>
    </row>
    <row r="392" spans="10:17" x14ac:dyDescent="0.2">
      <c r="K392" s="14"/>
      <c r="L392" s="14"/>
      <c r="M392" s="14"/>
      <c r="N392" s="14"/>
      <c r="O392" s="14"/>
      <c r="P392" s="14"/>
      <c r="Q392" s="14"/>
    </row>
    <row r="393" spans="10:17" x14ac:dyDescent="0.2">
      <c r="K393" s="14"/>
      <c r="L393" s="14"/>
      <c r="M393" s="14"/>
      <c r="N393" s="14"/>
      <c r="O393" s="14"/>
      <c r="P393" s="14"/>
      <c r="Q393" s="14"/>
    </row>
    <row r="394" spans="10:17" x14ac:dyDescent="0.2">
      <c r="K394" s="14"/>
      <c r="L394" s="14"/>
      <c r="M394" s="14"/>
      <c r="N394" s="14"/>
      <c r="O394" s="14"/>
      <c r="P394" s="14"/>
      <c r="Q394" s="14"/>
    </row>
    <row r="395" spans="10:17" x14ac:dyDescent="0.2">
      <c r="K395" s="14"/>
      <c r="L395" s="14"/>
      <c r="M395" s="14"/>
      <c r="N395" s="14"/>
      <c r="O395" s="14"/>
      <c r="P395" s="14"/>
      <c r="Q395" s="14"/>
    </row>
    <row r="396" spans="10:17" x14ac:dyDescent="0.2">
      <c r="K396" s="14"/>
      <c r="L396" s="14"/>
      <c r="M396" s="14"/>
      <c r="N396" s="14"/>
      <c r="O396" s="14"/>
      <c r="P396" s="14"/>
      <c r="Q396" s="14"/>
    </row>
    <row r="397" spans="10:17" ht="12.75" customHeight="1" x14ac:dyDescent="0.2">
      <c r="K397" s="14"/>
      <c r="L397" s="14"/>
      <c r="M397" s="14"/>
      <c r="N397" s="14"/>
      <c r="O397" s="14"/>
      <c r="P397" s="14"/>
      <c r="Q397" s="14"/>
    </row>
    <row r="398" spans="10:17" ht="12.75" customHeight="1" x14ac:dyDescent="0.2">
      <c r="K398" s="14"/>
      <c r="L398" s="14"/>
      <c r="M398" s="14"/>
      <c r="N398" s="14"/>
      <c r="O398" s="14"/>
      <c r="P398" s="14"/>
      <c r="Q398" s="14"/>
    </row>
    <row r="399" spans="10:17" ht="12.75" customHeight="1" x14ac:dyDescent="0.2"/>
    <row r="400" spans="10:17" ht="12.75" customHeight="1" x14ac:dyDescent="0.25">
      <c r="J400" s="16" t="s">
        <v>177</v>
      </c>
    </row>
    <row r="401" spans="1:18" ht="12.75" customHeight="1" x14ac:dyDescent="0.25">
      <c r="A401" s="60"/>
      <c r="B401" s="61"/>
      <c r="C401" s="61"/>
      <c r="D401" s="61"/>
      <c r="E401" s="61"/>
      <c r="F401" s="61"/>
      <c r="G401" s="61"/>
      <c r="H401" s="61"/>
      <c r="I401" s="61"/>
      <c r="J401" s="14" t="s">
        <v>69</v>
      </c>
      <c r="K401" s="8">
        <v>3.3</v>
      </c>
    </row>
    <row r="402" spans="1:18" x14ac:dyDescent="0.2">
      <c r="J402" s="14" t="s">
        <v>71</v>
      </c>
      <c r="K402" s="8" t="s">
        <v>178</v>
      </c>
    </row>
    <row r="403" spans="1:18" x14ac:dyDescent="0.2">
      <c r="J403" s="14" t="s">
        <v>73</v>
      </c>
      <c r="K403" s="1" t="s">
        <v>179</v>
      </c>
    </row>
    <row r="404" spans="1:18" x14ac:dyDescent="0.2">
      <c r="J404" s="14" t="s">
        <v>75</v>
      </c>
      <c r="K404" s="1" t="s">
        <v>180</v>
      </c>
    </row>
    <row r="405" spans="1:18" x14ac:dyDescent="0.2">
      <c r="J405" s="14" t="s">
        <v>77</v>
      </c>
      <c r="K405" s="8" t="s">
        <v>181</v>
      </c>
      <c r="L405" s="8" t="s">
        <v>182</v>
      </c>
    </row>
    <row r="406" spans="1:18" ht="25.5" x14ac:dyDescent="0.2">
      <c r="J406" s="63" t="s">
        <v>170</v>
      </c>
      <c r="K406" s="64">
        <v>0.47799999999999998</v>
      </c>
      <c r="L406" s="64">
        <v>0.159</v>
      </c>
    </row>
    <row r="407" spans="1:18" ht="12.75" customHeight="1" x14ac:dyDescent="0.2">
      <c r="J407" s="63" t="s">
        <v>55</v>
      </c>
      <c r="K407" s="64">
        <v>0.216</v>
      </c>
      <c r="L407" s="64">
        <v>8.3000000000000004E-2</v>
      </c>
    </row>
    <row r="408" spans="1:18" x14ac:dyDescent="0.2">
      <c r="J408" s="63" t="s">
        <v>56</v>
      </c>
      <c r="K408" s="64">
        <v>0.22600000000000001</v>
      </c>
      <c r="L408" s="64">
        <v>0.28799999999999998</v>
      </c>
    </row>
    <row r="409" spans="1:18" x14ac:dyDescent="0.2">
      <c r="J409" s="14" t="s">
        <v>57</v>
      </c>
      <c r="K409" s="64">
        <v>7.2999999999999995E-2</v>
      </c>
      <c r="L409" s="64">
        <v>0.34899999999999998</v>
      </c>
    </row>
    <row r="410" spans="1:18" x14ac:dyDescent="0.2">
      <c r="J410" s="14" t="s">
        <v>58</v>
      </c>
      <c r="K410" s="66">
        <v>7.0000000000000001E-3</v>
      </c>
      <c r="L410" s="64">
        <v>0.1</v>
      </c>
    </row>
    <row r="411" spans="1:18" x14ac:dyDescent="0.2">
      <c r="J411" s="14" t="s">
        <v>183</v>
      </c>
      <c r="K411" s="66">
        <v>5.0000000000000001E-4</v>
      </c>
      <c r="L411" s="64">
        <v>2.1000000000000001E-2</v>
      </c>
    </row>
    <row r="412" spans="1:18" x14ac:dyDescent="0.2">
      <c r="J412" s="14" t="s">
        <v>96</v>
      </c>
      <c r="K412" s="66">
        <v>1</v>
      </c>
      <c r="L412" s="64">
        <v>1</v>
      </c>
    </row>
    <row r="413" spans="1:18" x14ac:dyDescent="0.2">
      <c r="R413" s="15"/>
    </row>
    <row r="414" spans="1:18" ht="12.75" customHeight="1" x14ac:dyDescent="0.2">
      <c r="J414" s="14" t="s">
        <v>98</v>
      </c>
    </row>
    <row r="415" spans="1:18" ht="12.75" customHeight="1" x14ac:dyDescent="0.2"/>
    <row r="416" spans="1:18" ht="12.75" customHeight="1" x14ac:dyDescent="0.2"/>
    <row r="417" spans="1:11" ht="12.75" customHeight="1" x14ac:dyDescent="0.2"/>
    <row r="418" spans="1:11" ht="12.75" customHeight="1" x14ac:dyDescent="0.2"/>
    <row r="419" spans="1:11" ht="12.75" customHeight="1" x14ac:dyDescent="0.2"/>
    <row r="420" spans="1:11" ht="12.75" customHeight="1" x14ac:dyDescent="0.2"/>
    <row r="421" spans="1:11" ht="12.75" customHeight="1" x14ac:dyDescent="0.2"/>
    <row r="422" spans="1:11" ht="12.75" customHeight="1" x14ac:dyDescent="0.2"/>
    <row r="423" spans="1:11" ht="12.75" customHeight="1" x14ac:dyDescent="0.2"/>
    <row r="424" spans="1:11" ht="12.75" customHeight="1" x14ac:dyDescent="0.2"/>
    <row r="425" spans="1:11" ht="12.75" customHeight="1" x14ac:dyDescent="0.2"/>
    <row r="426" spans="1:11" ht="12.75" customHeight="1" x14ac:dyDescent="0.2"/>
    <row r="427" spans="1:11" ht="12.75" customHeight="1" x14ac:dyDescent="0.2"/>
    <row r="428" spans="1:11" ht="12.75" customHeight="1" x14ac:dyDescent="0.25">
      <c r="J428" s="16" t="s">
        <v>184</v>
      </c>
    </row>
    <row r="429" spans="1:11" ht="12.75" customHeight="1" x14ac:dyDescent="0.2">
      <c r="J429" s="14" t="s">
        <v>69</v>
      </c>
      <c r="K429" s="8">
        <v>4.0999999999999996</v>
      </c>
    </row>
    <row r="430" spans="1:11" ht="12.75" customHeight="1" x14ac:dyDescent="0.2">
      <c r="J430" s="14" t="s">
        <v>71</v>
      </c>
      <c r="K430" s="8" t="s">
        <v>185</v>
      </c>
    </row>
    <row r="431" spans="1:11" ht="12.75" customHeight="1" x14ac:dyDescent="0.2">
      <c r="J431" s="14" t="s">
        <v>73</v>
      </c>
      <c r="K431" s="1" t="s">
        <v>169</v>
      </c>
    </row>
    <row r="432" spans="1:11" ht="12.75" customHeight="1" x14ac:dyDescent="0.25">
      <c r="A432" s="60"/>
      <c r="B432" s="61"/>
      <c r="C432" s="61"/>
      <c r="D432" s="61"/>
      <c r="E432" s="61"/>
      <c r="F432" s="61"/>
      <c r="G432" s="61"/>
      <c r="H432" s="61"/>
      <c r="I432" s="61"/>
      <c r="J432" s="14" t="s">
        <v>75</v>
      </c>
      <c r="K432" s="1" t="s">
        <v>85</v>
      </c>
    </row>
    <row r="433" spans="10:18" ht="51" x14ac:dyDescent="0.2">
      <c r="J433" s="14" t="s">
        <v>77</v>
      </c>
      <c r="L433" s="25" t="s">
        <v>186</v>
      </c>
      <c r="M433" s="25" t="s">
        <v>187</v>
      </c>
      <c r="N433" s="25" t="s">
        <v>188</v>
      </c>
      <c r="O433" s="25" t="s">
        <v>189</v>
      </c>
    </row>
    <row r="434" spans="10:18" x14ac:dyDescent="0.2">
      <c r="J434" s="14" t="s">
        <v>59</v>
      </c>
      <c r="K434" s="8" t="s">
        <v>190</v>
      </c>
      <c r="L434" s="27">
        <v>760</v>
      </c>
      <c r="M434" s="27">
        <v>240</v>
      </c>
      <c r="N434" s="27">
        <v>80</v>
      </c>
      <c r="O434" s="27">
        <v>400</v>
      </c>
    </row>
    <row r="435" spans="10:18" x14ac:dyDescent="0.2">
      <c r="K435" s="8" t="s">
        <v>191</v>
      </c>
      <c r="L435" s="27">
        <v>770</v>
      </c>
      <c r="M435" s="27">
        <v>280</v>
      </c>
      <c r="N435" s="27">
        <v>80</v>
      </c>
      <c r="O435" s="27">
        <v>410</v>
      </c>
    </row>
    <row r="436" spans="10:18" x14ac:dyDescent="0.2">
      <c r="K436" s="8" t="s">
        <v>192</v>
      </c>
      <c r="L436" s="27">
        <v>860</v>
      </c>
      <c r="M436" s="27">
        <v>340</v>
      </c>
      <c r="N436" s="27">
        <v>100</v>
      </c>
      <c r="O436" s="27">
        <v>460</v>
      </c>
    </row>
    <row r="437" spans="10:18" x14ac:dyDescent="0.2">
      <c r="K437" s="8" t="s">
        <v>193</v>
      </c>
      <c r="L437" s="27">
        <v>760</v>
      </c>
      <c r="M437" s="27">
        <v>290</v>
      </c>
      <c r="N437" s="27">
        <v>110</v>
      </c>
      <c r="O437" s="27">
        <v>430</v>
      </c>
    </row>
    <row r="438" spans="10:18" x14ac:dyDescent="0.2">
      <c r="J438" s="14" t="s">
        <v>44</v>
      </c>
      <c r="K438" s="8" t="s">
        <v>190</v>
      </c>
      <c r="L438" s="27">
        <v>850</v>
      </c>
      <c r="M438" s="27">
        <v>260</v>
      </c>
      <c r="N438" s="27">
        <v>60</v>
      </c>
      <c r="O438" s="27">
        <v>390</v>
      </c>
    </row>
    <row r="439" spans="10:18" x14ac:dyDescent="0.2">
      <c r="K439" s="8" t="s">
        <v>191</v>
      </c>
      <c r="L439" s="27">
        <v>720</v>
      </c>
      <c r="M439" s="27">
        <v>300</v>
      </c>
      <c r="N439" s="27">
        <v>100</v>
      </c>
      <c r="O439" s="27">
        <v>490</v>
      </c>
    </row>
    <row r="440" spans="10:18" x14ac:dyDescent="0.2">
      <c r="K440" s="8" t="s">
        <v>192</v>
      </c>
      <c r="L440" s="27">
        <v>790</v>
      </c>
      <c r="M440" s="27">
        <v>290</v>
      </c>
      <c r="N440" s="27">
        <v>100</v>
      </c>
      <c r="O440" s="27">
        <v>390</v>
      </c>
    </row>
    <row r="441" spans="10:18" x14ac:dyDescent="0.2">
      <c r="K441" s="8" t="s">
        <v>193</v>
      </c>
      <c r="L441" s="27">
        <v>780</v>
      </c>
      <c r="M441" s="27">
        <v>290</v>
      </c>
      <c r="N441" s="27">
        <v>70</v>
      </c>
      <c r="O441" s="27">
        <v>480</v>
      </c>
    </row>
    <row r="442" spans="10:18" x14ac:dyDescent="0.2">
      <c r="J442" s="14" t="s">
        <v>43</v>
      </c>
      <c r="K442" s="8" t="s">
        <v>190</v>
      </c>
      <c r="L442" s="27">
        <v>600</v>
      </c>
      <c r="M442" s="27">
        <v>140</v>
      </c>
      <c r="N442" s="27">
        <v>40</v>
      </c>
      <c r="O442" s="27">
        <v>230</v>
      </c>
    </row>
    <row r="443" spans="10:18" x14ac:dyDescent="0.2">
      <c r="K443" s="8" t="s">
        <v>191</v>
      </c>
      <c r="L443" s="27">
        <v>660</v>
      </c>
      <c r="M443" s="27">
        <v>200</v>
      </c>
      <c r="N443" s="27">
        <v>60</v>
      </c>
      <c r="O443" s="27">
        <v>320</v>
      </c>
    </row>
    <row r="444" spans="10:18" x14ac:dyDescent="0.2">
      <c r="K444" s="8" t="s">
        <v>192</v>
      </c>
      <c r="L444" s="27">
        <v>770</v>
      </c>
      <c r="M444" s="27">
        <v>330</v>
      </c>
      <c r="N444" s="27">
        <v>90</v>
      </c>
      <c r="O444" s="27">
        <v>390</v>
      </c>
    </row>
    <row r="445" spans="10:18" x14ac:dyDescent="0.2">
      <c r="K445" s="8" t="s">
        <v>93</v>
      </c>
      <c r="L445" s="27">
        <v>810</v>
      </c>
      <c r="M445" s="27">
        <v>310</v>
      </c>
      <c r="N445" s="27">
        <v>90</v>
      </c>
      <c r="O445" s="27">
        <v>350</v>
      </c>
    </row>
    <row r="446" spans="10:18" x14ac:dyDescent="0.2">
      <c r="J446" s="14" t="s">
        <v>46</v>
      </c>
      <c r="K446" s="8" t="s">
        <v>94</v>
      </c>
      <c r="L446" s="27">
        <v>820</v>
      </c>
      <c r="M446" s="27">
        <v>340</v>
      </c>
      <c r="N446" s="27">
        <v>90</v>
      </c>
      <c r="O446" s="27">
        <v>390</v>
      </c>
      <c r="Q446" s="14"/>
    </row>
    <row r="447" spans="10:18" x14ac:dyDescent="0.2">
      <c r="J447" s="1"/>
      <c r="K447" s="27"/>
      <c r="L447" s="27"/>
      <c r="M447" s="27"/>
      <c r="N447" s="27"/>
      <c r="R447" s="65"/>
    </row>
    <row r="448" spans="10:18" x14ac:dyDescent="0.2">
      <c r="J448" s="1"/>
      <c r="K448" s="27"/>
      <c r="L448" s="27"/>
      <c r="M448" s="27"/>
      <c r="N448" s="27"/>
      <c r="R448" s="65"/>
    </row>
    <row r="451" spans="1:17" x14ac:dyDescent="0.2">
      <c r="J451" s="67" t="s">
        <v>194</v>
      </c>
      <c r="K451" s="67"/>
      <c r="L451" s="67"/>
      <c r="M451" s="67"/>
      <c r="N451" s="67"/>
      <c r="O451" s="67"/>
      <c r="P451" s="67"/>
      <c r="Q451" s="67"/>
    </row>
    <row r="452" spans="1:17" x14ac:dyDescent="0.2">
      <c r="J452" s="67"/>
      <c r="K452" s="67"/>
      <c r="L452" s="67"/>
      <c r="M452" s="67"/>
      <c r="N452" s="67"/>
      <c r="O452" s="67"/>
      <c r="P452" s="67"/>
      <c r="Q452" s="67"/>
    </row>
    <row r="453" spans="1:17" x14ac:dyDescent="0.2">
      <c r="J453" s="14" t="s">
        <v>98</v>
      </c>
    </row>
    <row r="454" spans="1:17" x14ac:dyDescent="0.2">
      <c r="J454" s="14" t="s">
        <v>99</v>
      </c>
    </row>
    <row r="456" spans="1:17" x14ac:dyDescent="0.2">
      <c r="K456" s="14"/>
      <c r="L456" s="14"/>
      <c r="M456" s="14"/>
      <c r="N456" s="14"/>
      <c r="O456" s="14"/>
      <c r="P456" s="14"/>
      <c r="Q456" s="14"/>
    </row>
    <row r="457" spans="1:17" x14ac:dyDescent="0.2">
      <c r="K457" s="14"/>
      <c r="L457" s="14"/>
      <c r="M457" s="14"/>
      <c r="N457" s="14"/>
      <c r="O457" s="14"/>
      <c r="P457" s="14"/>
      <c r="Q457" s="14"/>
    </row>
    <row r="458" spans="1:17" ht="12.75" customHeight="1" x14ac:dyDescent="0.2"/>
    <row r="459" spans="1:17" ht="12.75" customHeight="1" x14ac:dyDescent="0.25">
      <c r="J459" s="16" t="s">
        <v>195</v>
      </c>
    </row>
    <row r="460" spans="1:17" ht="12.75" customHeight="1" x14ac:dyDescent="0.2">
      <c r="J460" s="14" t="s">
        <v>69</v>
      </c>
      <c r="K460" s="8">
        <v>4.2</v>
      </c>
    </row>
    <row r="461" spans="1:17" ht="12.75" customHeight="1" x14ac:dyDescent="0.25">
      <c r="A461" s="60"/>
      <c r="B461" s="61"/>
      <c r="C461" s="61"/>
      <c r="D461" s="61"/>
      <c r="E461" s="61"/>
      <c r="F461" s="61"/>
      <c r="G461" s="61"/>
      <c r="H461" s="61"/>
      <c r="I461" s="61"/>
      <c r="J461" s="14" t="s">
        <v>71</v>
      </c>
      <c r="K461" s="8" t="s">
        <v>196</v>
      </c>
    </row>
    <row r="462" spans="1:17" x14ac:dyDescent="0.2">
      <c r="J462" s="14" t="s">
        <v>73</v>
      </c>
      <c r="K462" s="1" t="s">
        <v>169</v>
      </c>
    </row>
    <row r="463" spans="1:17" x14ac:dyDescent="0.2">
      <c r="J463" s="14" t="s">
        <v>75</v>
      </c>
      <c r="K463" s="1" t="s">
        <v>102</v>
      </c>
    </row>
    <row r="464" spans="1:17" x14ac:dyDescent="0.2">
      <c r="K464" s="14"/>
    </row>
    <row r="465" spans="10:15" ht="51" x14ac:dyDescent="0.2">
      <c r="J465" s="14" t="s">
        <v>77</v>
      </c>
      <c r="L465" s="25" t="s">
        <v>186</v>
      </c>
      <c r="M465" s="25" t="s">
        <v>187</v>
      </c>
      <c r="N465" s="25" t="s">
        <v>188</v>
      </c>
      <c r="O465" s="25" t="s">
        <v>189</v>
      </c>
    </row>
    <row r="466" spans="10:15" x14ac:dyDescent="0.2">
      <c r="J466" s="14" t="s">
        <v>59</v>
      </c>
      <c r="K466" s="8" t="s">
        <v>190</v>
      </c>
      <c r="L466" s="62">
        <v>0.1</v>
      </c>
      <c r="M466" s="62">
        <v>2.8</v>
      </c>
      <c r="N466" s="62">
        <v>10</v>
      </c>
      <c r="O466" s="62">
        <v>2.7</v>
      </c>
    </row>
    <row r="467" spans="10:15" x14ac:dyDescent="0.2">
      <c r="K467" s="8" t="s">
        <v>191</v>
      </c>
      <c r="L467" s="62">
        <v>0.1</v>
      </c>
      <c r="M467" s="62">
        <v>3.1</v>
      </c>
      <c r="N467" s="62">
        <v>11.5</v>
      </c>
      <c r="O467" s="62">
        <v>3</v>
      </c>
    </row>
    <row r="468" spans="10:15" x14ac:dyDescent="0.2">
      <c r="K468" s="8" t="s">
        <v>192</v>
      </c>
      <c r="L468" s="62">
        <v>0.1</v>
      </c>
      <c r="M468" s="62">
        <v>3.7</v>
      </c>
      <c r="N468" s="62">
        <v>13.7</v>
      </c>
      <c r="O468" s="62">
        <v>2.1</v>
      </c>
    </row>
    <row r="469" spans="10:15" x14ac:dyDescent="0.2">
      <c r="K469" s="8" t="s">
        <v>193</v>
      </c>
      <c r="L469" s="62">
        <v>0.1</v>
      </c>
      <c r="M469" s="62">
        <v>3</v>
      </c>
      <c r="N469" s="62">
        <v>14.4</v>
      </c>
      <c r="O469" s="62">
        <v>2.8</v>
      </c>
    </row>
    <row r="470" spans="10:15" x14ac:dyDescent="0.2">
      <c r="J470" s="14" t="s">
        <v>44</v>
      </c>
      <c r="K470" s="8" t="s">
        <v>190</v>
      </c>
      <c r="L470" s="62">
        <v>0.1</v>
      </c>
      <c r="M470" s="62">
        <v>2.8</v>
      </c>
      <c r="N470" s="62">
        <v>6.6</v>
      </c>
      <c r="O470" s="62">
        <v>4.5999999999999996</v>
      </c>
    </row>
    <row r="471" spans="10:15" x14ac:dyDescent="0.2">
      <c r="K471" s="8" t="s">
        <v>191</v>
      </c>
      <c r="L471" s="62">
        <v>0.1</v>
      </c>
      <c r="M471" s="62">
        <v>3.3</v>
      </c>
      <c r="N471" s="62">
        <v>11.6</v>
      </c>
      <c r="O471" s="62">
        <v>2.1</v>
      </c>
    </row>
    <row r="472" spans="10:15" x14ac:dyDescent="0.2">
      <c r="K472" s="8" t="s">
        <v>192</v>
      </c>
      <c r="L472" s="62">
        <v>0.1</v>
      </c>
      <c r="M472" s="62">
        <v>3.6</v>
      </c>
      <c r="N472" s="62">
        <v>13.7</v>
      </c>
      <c r="O472" s="62">
        <v>2.9</v>
      </c>
    </row>
    <row r="473" spans="10:15" x14ac:dyDescent="0.2">
      <c r="K473" s="8" t="s">
        <v>193</v>
      </c>
      <c r="L473" s="62">
        <v>0.2</v>
      </c>
      <c r="M473" s="62">
        <v>2.9</v>
      </c>
      <c r="N473" s="62">
        <v>11.1</v>
      </c>
      <c r="O473" s="62">
        <v>3</v>
      </c>
    </row>
    <row r="474" spans="10:15" x14ac:dyDescent="0.2">
      <c r="J474" s="14" t="s">
        <v>43</v>
      </c>
      <c r="K474" s="8" t="s">
        <v>190</v>
      </c>
      <c r="L474" s="62">
        <v>0.1</v>
      </c>
      <c r="M474" s="62">
        <v>1.4</v>
      </c>
      <c r="N474" s="62">
        <v>6.8</v>
      </c>
      <c r="O474" s="62">
        <v>0.7</v>
      </c>
    </row>
    <row r="475" spans="10:15" x14ac:dyDescent="0.2">
      <c r="K475" s="8" t="s">
        <v>191</v>
      </c>
      <c r="L475" s="62">
        <v>0.1</v>
      </c>
      <c r="M475" s="62">
        <v>2.2000000000000002</v>
      </c>
      <c r="N475" s="62">
        <v>6.4</v>
      </c>
      <c r="O475" s="62">
        <v>1.5</v>
      </c>
    </row>
    <row r="476" spans="10:15" x14ac:dyDescent="0.2">
      <c r="K476" s="8" t="s">
        <v>192</v>
      </c>
      <c r="L476" s="62">
        <v>0.1</v>
      </c>
      <c r="M476" s="62">
        <v>3.5</v>
      </c>
      <c r="N476" s="62">
        <v>13.2</v>
      </c>
      <c r="O476" s="62">
        <v>1.8</v>
      </c>
    </row>
    <row r="477" spans="10:15" x14ac:dyDescent="0.2">
      <c r="K477" s="8" t="s">
        <v>93</v>
      </c>
      <c r="L477" s="62">
        <v>0.1</v>
      </c>
      <c r="M477" s="62">
        <v>3.3</v>
      </c>
      <c r="N477" s="62">
        <v>13.6</v>
      </c>
      <c r="O477" s="62">
        <v>3.3</v>
      </c>
    </row>
    <row r="478" spans="10:15" x14ac:dyDescent="0.2">
      <c r="J478" s="14" t="s">
        <v>46</v>
      </c>
      <c r="K478" s="8" t="s">
        <v>197</v>
      </c>
      <c r="L478" s="62">
        <v>0.2</v>
      </c>
      <c r="M478" s="62">
        <v>3.7</v>
      </c>
      <c r="N478" s="62">
        <v>27.2</v>
      </c>
      <c r="O478" s="62">
        <v>2.2000000000000002</v>
      </c>
    </row>
    <row r="479" spans="10:15" x14ac:dyDescent="0.2">
      <c r="K479" s="14"/>
    </row>
    <row r="480" spans="10:15" x14ac:dyDescent="0.2">
      <c r="J480" s="14" t="s">
        <v>107</v>
      </c>
    </row>
    <row r="481" spans="1:15" x14ac:dyDescent="0.2">
      <c r="J481" s="1" t="s">
        <v>98</v>
      </c>
    </row>
    <row r="482" spans="1:15" x14ac:dyDescent="0.2">
      <c r="J482" s="14" t="s">
        <v>99</v>
      </c>
    </row>
    <row r="488" spans="1:15" ht="12.75" customHeight="1" x14ac:dyDescent="0.2"/>
    <row r="489" spans="1:15" ht="12.75" customHeight="1" x14ac:dyDescent="0.2"/>
    <row r="490" spans="1:15" ht="12.75" customHeight="1" x14ac:dyDescent="0.25">
      <c r="J490" s="16" t="s">
        <v>198</v>
      </c>
    </row>
    <row r="491" spans="1:15" ht="12.75" customHeight="1" x14ac:dyDescent="0.25">
      <c r="A491" s="60"/>
      <c r="B491" s="61"/>
      <c r="C491" s="61"/>
      <c r="D491" s="61"/>
      <c r="E491" s="61"/>
      <c r="F491" s="61"/>
      <c r="G491" s="61"/>
      <c r="H491" s="61"/>
      <c r="I491" s="61"/>
      <c r="J491" s="14" t="s">
        <v>69</v>
      </c>
      <c r="K491" s="8">
        <v>4.3</v>
      </c>
    </row>
    <row r="492" spans="1:15" x14ac:dyDescent="0.2">
      <c r="J492" s="14" t="s">
        <v>71</v>
      </c>
      <c r="K492" s="8" t="s">
        <v>199</v>
      </c>
    </row>
    <row r="493" spans="1:15" x14ac:dyDescent="0.2">
      <c r="J493" s="14" t="s">
        <v>73</v>
      </c>
      <c r="K493" s="1" t="s">
        <v>200</v>
      </c>
    </row>
    <row r="494" spans="1:15" x14ac:dyDescent="0.2">
      <c r="J494" s="14" t="s">
        <v>75</v>
      </c>
      <c r="K494" s="1" t="s">
        <v>161</v>
      </c>
    </row>
    <row r="495" spans="1:15" x14ac:dyDescent="0.2">
      <c r="J495" s="14" t="s">
        <v>77</v>
      </c>
      <c r="L495" s="7" t="s">
        <v>85</v>
      </c>
      <c r="M495" s="8"/>
    </row>
    <row r="496" spans="1:15" ht="25.5" x14ac:dyDescent="0.2">
      <c r="J496" s="69" t="s">
        <v>201</v>
      </c>
      <c r="K496" s="42" t="s">
        <v>202</v>
      </c>
      <c r="L496" s="64">
        <v>0.50800000000000001</v>
      </c>
      <c r="M496" s="64"/>
      <c r="N496" s="64"/>
      <c r="O496" s="64"/>
    </row>
    <row r="497" spans="10:18" x14ac:dyDescent="0.2">
      <c r="J497" s="69"/>
      <c r="K497" s="42" t="s">
        <v>63</v>
      </c>
      <c r="L497" s="64">
        <v>0.21099999999999999</v>
      </c>
      <c r="M497" s="64"/>
      <c r="N497" s="64"/>
      <c r="O497" s="64"/>
    </row>
    <row r="498" spans="10:18" x14ac:dyDescent="0.2">
      <c r="J498" s="69"/>
      <c r="K498" s="1" t="s">
        <v>203</v>
      </c>
      <c r="L498" s="64">
        <v>5.5E-2</v>
      </c>
      <c r="M498" s="64"/>
      <c r="N498" s="64"/>
      <c r="O498" s="64"/>
    </row>
    <row r="499" spans="10:18" x14ac:dyDescent="0.2">
      <c r="J499" s="71"/>
      <c r="L499" s="64"/>
      <c r="M499" s="64"/>
      <c r="N499" s="64"/>
      <c r="O499" s="64"/>
    </row>
    <row r="500" spans="10:18" x14ac:dyDescent="0.2">
      <c r="J500" s="68" t="s">
        <v>189</v>
      </c>
      <c r="K500" s="1" t="s">
        <v>204</v>
      </c>
      <c r="L500" s="64">
        <v>0.22700000000000001</v>
      </c>
      <c r="M500" s="64"/>
      <c r="N500" s="64"/>
      <c r="O500" s="64"/>
    </row>
    <row r="501" spans="10:18" x14ac:dyDescent="0.2">
      <c r="J501" s="68"/>
      <c r="K501" s="1" t="s">
        <v>205</v>
      </c>
      <c r="L501" s="64">
        <v>1.6E-2</v>
      </c>
      <c r="M501" s="64"/>
      <c r="N501" s="64"/>
      <c r="O501" s="64"/>
    </row>
    <row r="503" spans="10:18" x14ac:dyDescent="0.2">
      <c r="J503" s="14" t="s">
        <v>206</v>
      </c>
      <c r="L503" s="64">
        <v>0.24199999999999999</v>
      </c>
      <c r="M503" s="64"/>
      <c r="N503" s="64"/>
      <c r="O503" s="64"/>
    </row>
    <row r="504" spans="10:18" ht="12.75" customHeight="1" x14ac:dyDescent="0.2">
      <c r="Q504" s="7"/>
    </row>
    <row r="505" spans="10:18" ht="12.75" customHeight="1" x14ac:dyDescent="0.2">
      <c r="Q505" s="7"/>
    </row>
    <row r="506" spans="10:18" x14ac:dyDescent="0.2">
      <c r="Q506" s="7"/>
    </row>
    <row r="507" spans="10:18" ht="12.75" customHeight="1" x14ac:dyDescent="0.2">
      <c r="J507" s="67" t="s">
        <v>207</v>
      </c>
      <c r="K507" s="67"/>
      <c r="L507" s="67"/>
      <c r="M507" s="67"/>
      <c r="N507" s="67"/>
      <c r="O507" s="67"/>
      <c r="P507" s="67"/>
      <c r="Q507" s="7"/>
    </row>
    <row r="508" spans="10:18" ht="12.75" customHeight="1" x14ac:dyDescent="0.2">
      <c r="J508" s="67" t="s">
        <v>208</v>
      </c>
      <c r="K508" s="67"/>
      <c r="L508" s="67"/>
      <c r="M508" s="67"/>
      <c r="N508" s="67"/>
      <c r="O508" s="67"/>
      <c r="P508" s="67"/>
      <c r="Q508" s="7"/>
    </row>
    <row r="509" spans="10:18" ht="12.75" customHeight="1" x14ac:dyDescent="0.2">
      <c r="K509" s="7"/>
      <c r="L509" s="7"/>
      <c r="M509" s="7"/>
      <c r="N509" s="7"/>
      <c r="O509" s="7"/>
      <c r="P509" s="7"/>
      <c r="Q509" s="7"/>
    </row>
    <row r="510" spans="10:18" ht="12.75" customHeight="1" x14ac:dyDescent="0.2">
      <c r="J510" s="14" t="s">
        <v>98</v>
      </c>
      <c r="K510" s="7"/>
      <c r="L510" s="7"/>
      <c r="M510" s="7"/>
      <c r="N510" s="7"/>
      <c r="O510" s="7"/>
      <c r="P510" s="7"/>
      <c r="Q510" s="7"/>
    </row>
    <row r="511" spans="10:18" ht="12.75" customHeight="1" x14ac:dyDescent="0.2">
      <c r="K511" s="7"/>
      <c r="L511" s="7"/>
      <c r="M511" s="7"/>
      <c r="N511" s="7"/>
      <c r="O511" s="7"/>
      <c r="P511" s="7"/>
      <c r="Q511" s="7"/>
      <c r="R511" s="23"/>
    </row>
    <row r="512" spans="10:18" ht="12.75" customHeight="1" x14ac:dyDescent="0.2">
      <c r="K512" s="7"/>
      <c r="L512" s="7"/>
      <c r="M512" s="7"/>
      <c r="N512" s="7"/>
      <c r="O512" s="7"/>
      <c r="P512" s="7"/>
      <c r="Q512" s="7"/>
      <c r="R512" s="23"/>
    </row>
    <row r="513" spans="1:18" ht="12.75" customHeight="1" x14ac:dyDescent="0.2">
      <c r="K513" s="7"/>
      <c r="L513" s="7"/>
      <c r="M513" s="7"/>
      <c r="N513" s="7"/>
      <c r="O513" s="7"/>
      <c r="P513" s="7"/>
      <c r="Q513" s="7"/>
      <c r="R513" s="23"/>
    </row>
    <row r="514" spans="1:18" ht="12.75" customHeight="1" x14ac:dyDescent="0.2">
      <c r="K514" s="7"/>
      <c r="L514" s="7"/>
      <c r="M514" s="7"/>
      <c r="N514" s="7"/>
      <c r="O514" s="7"/>
      <c r="P514" s="7"/>
      <c r="Q514" s="7"/>
      <c r="R514" s="23"/>
    </row>
    <row r="515" spans="1:18" ht="12.75" customHeight="1" x14ac:dyDescent="0.2">
      <c r="K515" s="7"/>
      <c r="L515" s="7"/>
      <c r="M515" s="7"/>
      <c r="N515" s="7"/>
      <c r="O515" s="7"/>
      <c r="P515" s="7"/>
      <c r="Q515" s="7"/>
      <c r="R515" s="23"/>
    </row>
    <row r="516" spans="1:18" ht="12.75" customHeight="1" x14ac:dyDescent="0.2">
      <c r="K516" s="7"/>
      <c r="L516" s="7"/>
      <c r="M516" s="7"/>
      <c r="N516" s="7"/>
      <c r="O516" s="7"/>
      <c r="P516" s="7"/>
      <c r="Q516" s="7"/>
      <c r="R516" s="23"/>
    </row>
    <row r="517" spans="1:18" ht="12.75" customHeight="1" x14ac:dyDescent="0.2">
      <c r="K517" s="7"/>
      <c r="L517" s="7"/>
      <c r="M517" s="7"/>
      <c r="N517" s="7"/>
      <c r="O517" s="7"/>
      <c r="P517" s="7"/>
      <c r="Q517" s="7"/>
      <c r="R517" s="23"/>
    </row>
    <row r="518" spans="1:18" ht="12.75" customHeight="1" x14ac:dyDescent="0.2">
      <c r="K518" s="7"/>
      <c r="L518" s="7"/>
      <c r="M518" s="7"/>
      <c r="N518" s="7"/>
      <c r="O518" s="7"/>
      <c r="P518" s="7"/>
      <c r="Q518" s="7"/>
      <c r="R518" s="23"/>
    </row>
    <row r="519" spans="1:18" ht="12.75" customHeight="1" x14ac:dyDescent="0.2">
      <c r="K519" s="7"/>
      <c r="L519" s="7"/>
      <c r="M519" s="7"/>
      <c r="N519" s="7"/>
      <c r="O519" s="7"/>
      <c r="P519" s="7"/>
      <c r="Q519" s="7"/>
      <c r="R519" s="23"/>
    </row>
    <row r="520" spans="1:18" ht="12.75" customHeight="1" x14ac:dyDescent="0.2">
      <c r="K520" s="7"/>
      <c r="L520" s="7"/>
      <c r="M520" s="7"/>
      <c r="N520" s="7"/>
      <c r="O520" s="7"/>
      <c r="P520" s="7"/>
      <c r="Q520" s="7"/>
      <c r="R520" s="23"/>
    </row>
    <row r="521" spans="1:18" ht="12.75" customHeight="1" x14ac:dyDescent="0.2">
      <c r="K521" s="7"/>
      <c r="L521" s="7"/>
      <c r="M521" s="7"/>
      <c r="N521" s="7"/>
      <c r="O521" s="7"/>
      <c r="P521" s="7"/>
      <c r="Q521" s="7"/>
      <c r="R521" s="23"/>
    </row>
    <row r="522" spans="1:18" ht="12.75" customHeight="1" x14ac:dyDescent="0.25">
      <c r="J522" s="16" t="s">
        <v>209</v>
      </c>
      <c r="K522" s="7"/>
      <c r="L522" s="7"/>
      <c r="M522" s="7"/>
      <c r="N522" s="7"/>
      <c r="O522" s="7"/>
      <c r="P522" s="7"/>
      <c r="Q522" s="7"/>
      <c r="R522" s="23"/>
    </row>
    <row r="523" spans="1:18" ht="12.75" customHeight="1" x14ac:dyDescent="0.2">
      <c r="J523" s="14" t="s">
        <v>69</v>
      </c>
      <c r="K523" s="8">
        <v>4.4000000000000004</v>
      </c>
      <c r="O523" s="7"/>
      <c r="P523" s="7"/>
      <c r="Q523" s="7"/>
    </row>
    <row r="524" spans="1:18" ht="12.75" customHeight="1" x14ac:dyDescent="0.2">
      <c r="J524" s="14" t="s">
        <v>71</v>
      </c>
      <c r="K524" s="8" t="s">
        <v>210</v>
      </c>
      <c r="O524" s="7"/>
      <c r="P524" s="7"/>
      <c r="Q524" s="7"/>
    </row>
    <row r="525" spans="1:18" ht="12.75" customHeight="1" x14ac:dyDescent="0.25">
      <c r="A525" s="60"/>
      <c r="B525" s="61"/>
      <c r="C525" s="61"/>
      <c r="D525" s="61"/>
      <c r="E525" s="61"/>
      <c r="F525" s="61"/>
      <c r="G525" s="61"/>
      <c r="H525" s="61"/>
      <c r="I525" s="61"/>
      <c r="J525" s="14" t="s">
        <v>73</v>
      </c>
      <c r="K525" s="1" t="s">
        <v>200</v>
      </c>
    </row>
    <row r="526" spans="1:18" x14ac:dyDescent="0.2">
      <c r="J526" s="14" t="s">
        <v>75</v>
      </c>
      <c r="K526" s="1" t="s">
        <v>211</v>
      </c>
    </row>
    <row r="528" spans="1:18" x14ac:dyDescent="0.2">
      <c r="J528" s="14" t="s">
        <v>77</v>
      </c>
      <c r="L528" s="8" t="s">
        <v>212</v>
      </c>
      <c r="M528" s="8"/>
      <c r="N528" s="8"/>
    </row>
    <row r="529" spans="10:17" ht="25.5" x14ac:dyDescent="0.2">
      <c r="J529" s="71" t="s">
        <v>201</v>
      </c>
      <c r="K529" s="42" t="s">
        <v>202</v>
      </c>
      <c r="L529" s="64">
        <v>6.0000000000000001E-3</v>
      </c>
      <c r="M529" s="64"/>
      <c r="N529" s="64"/>
    </row>
    <row r="530" spans="10:17" ht="12" customHeight="1" x14ac:dyDescent="0.2">
      <c r="J530" s="71"/>
      <c r="K530" s="42" t="s">
        <v>63</v>
      </c>
      <c r="L530" s="64">
        <v>0.11</v>
      </c>
      <c r="M530" s="64"/>
      <c r="N530" s="64"/>
    </row>
    <row r="531" spans="10:17" x14ac:dyDescent="0.2">
      <c r="J531" s="71"/>
      <c r="K531" s="1" t="s">
        <v>203</v>
      </c>
      <c r="L531" s="64">
        <v>0.81899999999999995</v>
      </c>
      <c r="M531" s="64"/>
      <c r="N531" s="64"/>
    </row>
    <row r="532" spans="10:17" x14ac:dyDescent="0.2">
      <c r="J532" s="71"/>
      <c r="L532" s="64"/>
      <c r="M532" s="64"/>
      <c r="N532" s="64"/>
    </row>
    <row r="533" spans="10:17" x14ac:dyDescent="0.2">
      <c r="J533" s="70" t="s">
        <v>189</v>
      </c>
      <c r="K533" s="1" t="s">
        <v>204</v>
      </c>
      <c r="L533" s="64">
        <v>6.3E-2</v>
      </c>
      <c r="M533" s="64"/>
      <c r="N533" s="64"/>
    </row>
    <row r="534" spans="10:17" x14ac:dyDescent="0.2">
      <c r="J534" s="70"/>
      <c r="K534" s="1" t="s">
        <v>205</v>
      </c>
      <c r="L534" s="66">
        <v>2E-3</v>
      </c>
      <c r="M534" s="64"/>
      <c r="N534" s="64"/>
    </row>
    <row r="535" spans="10:17" x14ac:dyDescent="0.2">
      <c r="L535" s="64"/>
      <c r="M535" s="64"/>
      <c r="N535" s="64"/>
    </row>
    <row r="536" spans="10:17" x14ac:dyDescent="0.2">
      <c r="J536" s="14" t="s">
        <v>206</v>
      </c>
      <c r="L536" s="64">
        <v>6.5000000000000002E-2</v>
      </c>
      <c r="M536" s="64"/>
      <c r="N536" s="64"/>
    </row>
    <row r="537" spans="10:17" x14ac:dyDescent="0.2">
      <c r="K537" s="14"/>
      <c r="L537" s="14"/>
      <c r="M537" s="14"/>
      <c r="N537" s="14"/>
    </row>
    <row r="538" spans="10:17" x14ac:dyDescent="0.2">
      <c r="K538" s="14"/>
      <c r="L538" s="14"/>
      <c r="M538" s="14"/>
      <c r="N538" s="14"/>
    </row>
    <row r="539" spans="10:17" ht="12.75" customHeight="1" x14ac:dyDescent="0.2">
      <c r="J539" s="67" t="s">
        <v>207</v>
      </c>
      <c r="K539" s="67"/>
      <c r="L539" s="67"/>
      <c r="M539" s="67"/>
      <c r="N539" s="67"/>
      <c r="O539" s="67"/>
      <c r="P539" s="67"/>
      <c r="Q539" s="7"/>
    </row>
    <row r="540" spans="10:17" ht="12.95" customHeight="1" x14ac:dyDescent="0.2">
      <c r="J540" s="67"/>
      <c r="K540" s="67"/>
      <c r="L540" s="67"/>
      <c r="M540" s="67"/>
      <c r="N540" s="67"/>
      <c r="O540" s="67"/>
      <c r="P540" s="67"/>
      <c r="Q540" s="7"/>
    </row>
    <row r="541" spans="10:17" ht="12.95" customHeight="1" x14ac:dyDescent="0.2">
      <c r="J541" s="67" t="s">
        <v>208</v>
      </c>
      <c r="K541" s="67"/>
      <c r="L541" s="67"/>
      <c r="M541" s="67"/>
      <c r="N541" s="67"/>
      <c r="O541" s="67"/>
      <c r="P541" s="67"/>
    </row>
    <row r="542" spans="10:17" ht="12.95" customHeight="1" x14ac:dyDescent="0.2">
      <c r="J542" s="67"/>
      <c r="K542" s="67"/>
      <c r="L542" s="67"/>
      <c r="M542" s="67"/>
      <c r="N542" s="67"/>
      <c r="O542" s="67"/>
      <c r="P542" s="67"/>
    </row>
    <row r="543" spans="10:17" ht="12.95" customHeight="1" x14ac:dyDescent="0.2">
      <c r="J543" s="14" t="s">
        <v>98</v>
      </c>
    </row>
    <row r="544" spans="10:17" ht="12.95" customHeight="1" x14ac:dyDescent="0.2"/>
    <row r="545" spans="1:18" ht="12.95" customHeight="1" x14ac:dyDescent="0.2"/>
    <row r="546" spans="1:18" ht="12.95" customHeight="1" x14ac:dyDescent="0.2"/>
    <row r="547" spans="1:18" ht="12.95" customHeight="1" x14ac:dyDescent="0.2">
      <c r="R547" s="23"/>
    </row>
    <row r="548" spans="1:18" ht="12.95" customHeight="1" x14ac:dyDescent="0.2">
      <c r="R548" s="23"/>
    </row>
    <row r="549" spans="1:18" ht="12.95" customHeight="1" x14ac:dyDescent="0.2">
      <c r="R549" s="23"/>
    </row>
    <row r="550" spans="1:18" ht="12.95" customHeight="1" x14ac:dyDescent="0.25">
      <c r="J550" s="16"/>
      <c r="R550" s="23"/>
    </row>
    <row r="551" spans="1:18" ht="12.95" customHeight="1" x14ac:dyDescent="0.25">
      <c r="J551" s="16"/>
      <c r="R551" s="23"/>
    </row>
    <row r="552" spans="1:18" ht="12.95" customHeight="1" x14ac:dyDescent="0.25">
      <c r="J552" s="16"/>
      <c r="R552" s="23"/>
    </row>
    <row r="553" spans="1:18" ht="12.95" customHeight="1" x14ac:dyDescent="0.25">
      <c r="J553" s="16"/>
      <c r="R553" s="23"/>
    </row>
    <row r="554" spans="1:18" ht="12.75" customHeight="1" x14ac:dyDescent="0.25">
      <c r="J554" s="16" t="s">
        <v>213</v>
      </c>
      <c r="R554" s="23"/>
    </row>
    <row r="555" spans="1:18" ht="12.75" customHeight="1" x14ac:dyDescent="0.25">
      <c r="A555" s="60"/>
      <c r="B555" s="61"/>
      <c r="C555" s="61"/>
      <c r="D555" s="61"/>
      <c r="E555" s="61"/>
      <c r="F555" s="61"/>
      <c r="G555" s="61"/>
      <c r="H555" s="61"/>
      <c r="I555" s="61"/>
      <c r="J555" s="14" t="s">
        <v>69</v>
      </c>
      <c r="K555" s="8">
        <v>5.0999999999999996</v>
      </c>
    </row>
    <row r="556" spans="1:18" x14ac:dyDescent="0.2">
      <c r="J556" s="14" t="s">
        <v>71</v>
      </c>
      <c r="K556" s="1" t="s">
        <v>214</v>
      </c>
    </row>
    <row r="557" spans="1:18" x14ac:dyDescent="0.2">
      <c r="J557" s="14" t="s">
        <v>73</v>
      </c>
      <c r="K557" s="1" t="s">
        <v>169</v>
      </c>
    </row>
    <row r="558" spans="1:18" x14ac:dyDescent="0.2">
      <c r="J558" s="14" t="s">
        <v>75</v>
      </c>
      <c r="K558" s="1" t="s">
        <v>215</v>
      </c>
    </row>
    <row r="559" spans="1:18" x14ac:dyDescent="0.2">
      <c r="J559" s="14" t="s">
        <v>77</v>
      </c>
      <c r="L559" s="1" t="s">
        <v>88</v>
      </c>
      <c r="M559" s="1" t="s">
        <v>162</v>
      </c>
    </row>
    <row r="560" spans="1:18" x14ac:dyDescent="0.2">
      <c r="J560" s="14" t="s">
        <v>59</v>
      </c>
      <c r="K560" s="8" t="s">
        <v>174</v>
      </c>
      <c r="L560" s="27">
        <v>220</v>
      </c>
      <c r="M560" s="27">
        <v>80</v>
      </c>
      <c r="N560" s="27"/>
    </row>
    <row r="561" spans="10:18" x14ac:dyDescent="0.2">
      <c r="K561" s="8" t="s">
        <v>175</v>
      </c>
      <c r="L561" s="27">
        <v>220</v>
      </c>
      <c r="M561" s="27">
        <v>80</v>
      </c>
      <c r="N561" s="27"/>
    </row>
    <row r="562" spans="10:18" x14ac:dyDescent="0.2">
      <c r="K562" s="8" t="s">
        <v>176</v>
      </c>
      <c r="L562" s="27">
        <v>270</v>
      </c>
      <c r="M562" s="27">
        <v>120</v>
      </c>
      <c r="N562" s="27"/>
    </row>
    <row r="563" spans="10:18" x14ac:dyDescent="0.2">
      <c r="K563" s="8" t="s">
        <v>93</v>
      </c>
      <c r="L563" s="27">
        <v>260</v>
      </c>
      <c r="M563" s="27">
        <v>140</v>
      </c>
      <c r="N563" s="27"/>
    </row>
    <row r="564" spans="10:18" x14ac:dyDescent="0.2">
      <c r="J564" s="14" t="s">
        <v>44</v>
      </c>
      <c r="K564" s="8" t="s">
        <v>174</v>
      </c>
      <c r="L564" s="27">
        <v>280</v>
      </c>
      <c r="M564" s="27">
        <v>70</v>
      </c>
      <c r="N564" s="27"/>
    </row>
    <row r="565" spans="10:18" x14ac:dyDescent="0.2">
      <c r="K565" s="8" t="s">
        <v>175</v>
      </c>
      <c r="L565" s="27">
        <v>310</v>
      </c>
      <c r="M565" s="27">
        <v>100</v>
      </c>
      <c r="N565" s="27"/>
    </row>
    <row r="566" spans="10:18" x14ac:dyDescent="0.2">
      <c r="K566" s="8" t="s">
        <v>176</v>
      </c>
      <c r="L566" s="27">
        <v>350</v>
      </c>
      <c r="M566" s="27">
        <v>90</v>
      </c>
      <c r="N566" s="27"/>
    </row>
    <row r="567" spans="10:18" x14ac:dyDescent="0.2">
      <c r="K567" s="8" t="s">
        <v>93</v>
      </c>
      <c r="L567" s="27">
        <v>250</v>
      </c>
      <c r="M567" s="27">
        <v>110</v>
      </c>
      <c r="N567" s="27"/>
    </row>
    <row r="568" spans="10:18" x14ac:dyDescent="0.2">
      <c r="J568" s="14" t="s">
        <v>43</v>
      </c>
      <c r="K568" s="8" t="s">
        <v>174</v>
      </c>
      <c r="L568" s="27">
        <v>120</v>
      </c>
      <c r="M568" s="27">
        <v>40</v>
      </c>
      <c r="N568" s="27"/>
    </row>
    <row r="569" spans="10:18" x14ac:dyDescent="0.2">
      <c r="K569" s="8" t="s">
        <v>175</v>
      </c>
      <c r="L569" s="27">
        <v>210</v>
      </c>
      <c r="M569" s="27">
        <v>50</v>
      </c>
      <c r="N569" s="27"/>
    </row>
    <row r="570" spans="10:18" x14ac:dyDescent="0.2">
      <c r="K570" s="8" t="s">
        <v>176</v>
      </c>
      <c r="L570" s="27">
        <v>320</v>
      </c>
      <c r="M570" s="27">
        <v>80</v>
      </c>
      <c r="N570" s="27"/>
    </row>
    <row r="571" spans="10:18" x14ac:dyDescent="0.2">
      <c r="K571" s="8" t="s">
        <v>93</v>
      </c>
      <c r="L571" s="27">
        <v>290</v>
      </c>
      <c r="M571" s="27">
        <v>90</v>
      </c>
      <c r="N571" s="27"/>
    </row>
    <row r="572" spans="10:18" x14ac:dyDescent="0.2">
      <c r="J572" s="14" t="s">
        <v>46</v>
      </c>
      <c r="K572" s="8" t="s">
        <v>94</v>
      </c>
      <c r="L572" s="27">
        <v>210</v>
      </c>
      <c r="M572" s="27">
        <v>60</v>
      </c>
      <c r="N572" s="27"/>
      <c r="Q572" s="14"/>
    </row>
    <row r="573" spans="10:18" x14ac:dyDescent="0.2">
      <c r="J573" s="63"/>
      <c r="K573" s="27"/>
      <c r="L573" s="27"/>
      <c r="M573" s="27"/>
      <c r="N573" s="27"/>
      <c r="R573" s="65"/>
    </row>
    <row r="574" spans="10:18" x14ac:dyDescent="0.2">
      <c r="J574" s="14" t="s">
        <v>98</v>
      </c>
      <c r="K574" s="42"/>
      <c r="L574" s="42"/>
      <c r="M574" s="42"/>
      <c r="N574" s="42"/>
      <c r="O574" s="42"/>
      <c r="P574" s="42"/>
      <c r="Q574" s="42"/>
    </row>
    <row r="575" spans="10:18" x14ac:dyDescent="0.2">
      <c r="J575" s="14" t="s">
        <v>99</v>
      </c>
      <c r="K575" s="7"/>
      <c r="L575" s="7"/>
      <c r="M575" s="7"/>
      <c r="N575" s="7"/>
      <c r="O575" s="7"/>
      <c r="P575" s="7"/>
      <c r="Q575" s="7"/>
    </row>
    <row r="576" spans="10:18" x14ac:dyDescent="0.2">
      <c r="K576" s="7"/>
      <c r="L576" s="7"/>
      <c r="M576" s="7"/>
      <c r="N576" s="7"/>
      <c r="O576" s="7"/>
      <c r="P576" s="7"/>
      <c r="Q576" s="7"/>
    </row>
    <row r="577" spans="1:17" x14ac:dyDescent="0.2">
      <c r="K577" s="7"/>
      <c r="L577" s="7"/>
      <c r="M577" s="7"/>
      <c r="N577" s="7"/>
      <c r="O577" s="7"/>
      <c r="P577" s="7"/>
      <c r="Q577" s="7"/>
    </row>
    <row r="578" spans="1:17" x14ac:dyDescent="0.2">
      <c r="K578" s="7"/>
      <c r="L578" s="7"/>
      <c r="M578" s="7"/>
      <c r="N578" s="7"/>
      <c r="O578" s="7"/>
      <c r="P578" s="7"/>
      <c r="Q578" s="7"/>
    </row>
    <row r="579" spans="1:17" ht="12.75" customHeight="1" x14ac:dyDescent="0.2">
      <c r="J579" s="58"/>
      <c r="K579" s="7"/>
      <c r="L579" s="7"/>
      <c r="M579" s="7"/>
      <c r="N579" s="7"/>
      <c r="O579" s="7"/>
      <c r="P579" s="7"/>
      <c r="Q579" s="7"/>
    </row>
    <row r="580" spans="1:17" ht="12.75" customHeight="1" x14ac:dyDescent="0.2">
      <c r="J580" s="58"/>
      <c r="K580" s="7"/>
      <c r="L580" s="7"/>
      <c r="M580" s="7"/>
      <c r="N580" s="7"/>
      <c r="O580" s="7"/>
      <c r="P580" s="7"/>
      <c r="Q580" s="7"/>
    </row>
    <row r="581" spans="1:17" ht="12.75" customHeight="1" x14ac:dyDescent="0.2">
      <c r="J581" s="58"/>
      <c r="K581" s="7"/>
      <c r="L581" s="7"/>
      <c r="M581" s="7"/>
      <c r="N581" s="7"/>
      <c r="O581" s="7"/>
      <c r="P581" s="7"/>
      <c r="Q581" s="7"/>
    </row>
    <row r="582" spans="1:17" ht="12.75" customHeight="1" x14ac:dyDescent="0.2">
      <c r="J582" s="58"/>
      <c r="K582" s="7"/>
      <c r="L582" s="7"/>
      <c r="M582" s="7"/>
      <c r="N582" s="7"/>
      <c r="O582" s="7"/>
      <c r="P582" s="7"/>
      <c r="Q582" s="7"/>
    </row>
    <row r="583" spans="1:17" ht="12.75" customHeight="1" x14ac:dyDescent="0.25">
      <c r="J583" s="72" t="s">
        <v>216</v>
      </c>
      <c r="K583" s="7"/>
      <c r="L583" s="7"/>
      <c r="M583" s="7"/>
      <c r="N583" s="7"/>
      <c r="O583" s="7"/>
      <c r="P583" s="7"/>
      <c r="Q583" s="7"/>
    </row>
    <row r="584" spans="1:17" ht="12.75" customHeight="1" x14ac:dyDescent="0.25">
      <c r="A584" s="60"/>
      <c r="B584" s="61"/>
      <c r="C584" s="61"/>
      <c r="D584" s="61"/>
      <c r="E584" s="61"/>
      <c r="F584" s="61"/>
      <c r="G584" s="61"/>
      <c r="H584" s="61"/>
      <c r="I584" s="61"/>
      <c r="J584" s="63" t="s">
        <v>69</v>
      </c>
      <c r="K584" s="8">
        <v>5.2</v>
      </c>
    </row>
    <row r="585" spans="1:17" x14ac:dyDescent="0.2">
      <c r="J585" s="63" t="s">
        <v>71</v>
      </c>
      <c r="K585" s="1" t="s">
        <v>217</v>
      </c>
    </row>
    <row r="586" spans="1:17" x14ac:dyDescent="0.2">
      <c r="J586" s="63" t="s">
        <v>73</v>
      </c>
      <c r="K586" s="1" t="s">
        <v>169</v>
      </c>
    </row>
    <row r="587" spans="1:17" x14ac:dyDescent="0.2">
      <c r="J587" s="63" t="s">
        <v>75</v>
      </c>
      <c r="K587" s="1" t="s">
        <v>218</v>
      </c>
    </row>
    <row r="588" spans="1:17" x14ac:dyDescent="0.2">
      <c r="J588" s="14" t="s">
        <v>77</v>
      </c>
      <c r="L588" s="1" t="s">
        <v>88</v>
      </c>
      <c r="M588" s="1" t="s">
        <v>162</v>
      </c>
    </row>
    <row r="589" spans="1:17" x14ac:dyDescent="0.2">
      <c r="J589" s="14" t="s">
        <v>59</v>
      </c>
      <c r="K589" s="8" t="s">
        <v>174</v>
      </c>
      <c r="L589" s="62">
        <v>3.7</v>
      </c>
      <c r="M589" s="62">
        <v>8.8000000000000007</v>
      </c>
      <c r="N589" s="62"/>
      <c r="P589" s="62"/>
    </row>
    <row r="590" spans="1:17" x14ac:dyDescent="0.2">
      <c r="K590" s="8" t="s">
        <v>175</v>
      </c>
      <c r="L590" s="62">
        <v>2.4</v>
      </c>
      <c r="M590" s="62">
        <v>18.7</v>
      </c>
      <c r="N590" s="62"/>
      <c r="P590" s="62"/>
    </row>
    <row r="591" spans="1:17" x14ac:dyDescent="0.2">
      <c r="K591" s="8" t="s">
        <v>176</v>
      </c>
      <c r="L591" s="62">
        <v>3</v>
      </c>
      <c r="M591" s="62">
        <v>11.2</v>
      </c>
      <c r="N591" s="62"/>
      <c r="P591" s="62"/>
    </row>
    <row r="592" spans="1:17" x14ac:dyDescent="0.2">
      <c r="K592" s="8" t="s">
        <v>93</v>
      </c>
      <c r="L592" s="62">
        <v>2.6</v>
      </c>
      <c r="M592" s="62">
        <v>17.7</v>
      </c>
      <c r="N592" s="62"/>
      <c r="P592" s="62"/>
    </row>
    <row r="593" spans="10:18" x14ac:dyDescent="0.2">
      <c r="J593" s="14" t="s">
        <v>44</v>
      </c>
      <c r="K593" s="8" t="s">
        <v>174</v>
      </c>
      <c r="L593" s="62">
        <v>8.8000000000000007</v>
      </c>
      <c r="M593" s="62">
        <v>3.5</v>
      </c>
      <c r="N593" s="62"/>
      <c r="P593" s="62"/>
    </row>
    <row r="594" spans="10:18" x14ac:dyDescent="0.2">
      <c r="K594" s="8" t="s">
        <v>175</v>
      </c>
      <c r="L594" s="62">
        <v>2.6</v>
      </c>
      <c r="M594" s="62">
        <v>15.5</v>
      </c>
      <c r="N594" s="62"/>
      <c r="P594" s="62"/>
    </row>
    <row r="595" spans="10:18" x14ac:dyDescent="0.2">
      <c r="K595" s="8" t="s">
        <v>176</v>
      </c>
      <c r="L595" s="62">
        <v>3.5</v>
      </c>
      <c r="M595" s="62">
        <v>10.7</v>
      </c>
      <c r="N595" s="62"/>
      <c r="P595" s="62"/>
    </row>
    <row r="596" spans="10:18" x14ac:dyDescent="0.2">
      <c r="K596" s="8" t="s">
        <v>93</v>
      </c>
      <c r="L596" s="62">
        <v>3.2</v>
      </c>
      <c r="M596" s="62">
        <v>3.3</v>
      </c>
      <c r="N596" s="62"/>
      <c r="P596" s="62"/>
    </row>
    <row r="597" spans="10:18" x14ac:dyDescent="0.2">
      <c r="J597" s="14" t="s">
        <v>43</v>
      </c>
      <c r="K597" s="8" t="s">
        <v>174</v>
      </c>
      <c r="L597" s="62">
        <v>1.1000000000000001</v>
      </c>
      <c r="M597" s="62">
        <v>1.9</v>
      </c>
      <c r="N597" s="62"/>
      <c r="P597" s="62"/>
    </row>
    <row r="598" spans="10:18" x14ac:dyDescent="0.2">
      <c r="K598" s="8" t="s">
        <v>175</v>
      </c>
      <c r="L598" s="62">
        <v>3.2</v>
      </c>
      <c r="M598" s="62">
        <v>10.7</v>
      </c>
      <c r="N598" s="62"/>
      <c r="P598" s="62"/>
    </row>
    <row r="599" spans="10:18" x14ac:dyDescent="0.2">
      <c r="K599" s="8" t="s">
        <v>176</v>
      </c>
      <c r="L599" s="62">
        <v>4.8</v>
      </c>
      <c r="M599" s="62">
        <v>2.8</v>
      </c>
      <c r="N599" s="62"/>
      <c r="P599" s="62"/>
    </row>
    <row r="600" spans="10:18" x14ac:dyDescent="0.2">
      <c r="K600" s="8" t="s">
        <v>93</v>
      </c>
      <c r="L600" s="62">
        <v>9.4</v>
      </c>
      <c r="M600" s="62">
        <v>17.100000000000001</v>
      </c>
      <c r="N600" s="62"/>
      <c r="P600" s="62"/>
    </row>
    <row r="601" spans="10:18" x14ac:dyDescent="0.2">
      <c r="J601" s="14" t="s">
        <v>46</v>
      </c>
      <c r="K601" s="8" t="s">
        <v>94</v>
      </c>
      <c r="L601" s="62">
        <v>3.1</v>
      </c>
      <c r="M601" s="62">
        <v>9.5</v>
      </c>
      <c r="N601" s="62"/>
      <c r="P601" s="62"/>
      <c r="Q601" s="14"/>
    </row>
    <row r="602" spans="10:18" x14ac:dyDescent="0.2">
      <c r="J602" s="63"/>
      <c r="K602" s="62"/>
      <c r="L602" s="62"/>
      <c r="M602" s="62"/>
      <c r="N602" s="62"/>
      <c r="P602" s="62"/>
      <c r="Q602" s="62"/>
      <c r="R602" s="73"/>
    </row>
    <row r="603" spans="10:18" x14ac:dyDescent="0.2">
      <c r="J603" s="14" t="s">
        <v>219</v>
      </c>
      <c r="K603" s="62"/>
      <c r="L603" s="62"/>
      <c r="M603" s="62"/>
      <c r="N603" s="62"/>
      <c r="P603" s="62"/>
      <c r="Q603" s="62"/>
      <c r="R603" s="73"/>
    </row>
    <row r="604" spans="10:18" x14ac:dyDescent="0.2">
      <c r="J604" s="14" t="s">
        <v>98</v>
      </c>
      <c r="L604" s="7"/>
      <c r="M604" s="7"/>
      <c r="N604" s="7"/>
      <c r="O604" s="7"/>
      <c r="P604" s="7"/>
      <c r="Q604" s="7"/>
    </row>
    <row r="605" spans="10:18" x14ac:dyDescent="0.2">
      <c r="J605" s="14" t="s">
        <v>99</v>
      </c>
      <c r="K605" s="7"/>
      <c r="L605" s="7"/>
      <c r="M605" s="7"/>
      <c r="N605" s="7"/>
      <c r="O605" s="7"/>
    </row>
    <row r="606" spans="10:18" x14ac:dyDescent="0.2">
      <c r="K606" s="7"/>
      <c r="L606" s="7"/>
      <c r="M606" s="7"/>
      <c r="N606" s="7"/>
      <c r="O606" s="7"/>
    </row>
    <row r="607" spans="10:18" x14ac:dyDescent="0.2">
      <c r="K607" s="7"/>
      <c r="L607" s="7"/>
      <c r="M607" s="7"/>
      <c r="N607" s="7"/>
      <c r="O607" s="7"/>
    </row>
    <row r="608" spans="10:18" x14ac:dyDescent="0.2">
      <c r="K608" s="7"/>
      <c r="L608" s="7"/>
      <c r="M608" s="7"/>
      <c r="N608" s="7"/>
      <c r="O608" s="7"/>
    </row>
    <row r="609" spans="1:15" x14ac:dyDescent="0.2">
      <c r="K609" s="7"/>
      <c r="L609" s="7"/>
      <c r="M609" s="7"/>
      <c r="N609" s="7"/>
      <c r="O609" s="7"/>
    </row>
    <row r="610" spans="1:15" ht="12.75" customHeight="1" x14ac:dyDescent="0.2"/>
    <row r="611" spans="1:15" ht="12.75" customHeight="1" x14ac:dyDescent="0.2"/>
    <row r="612" spans="1:15" ht="12.75" customHeight="1" x14ac:dyDescent="0.2"/>
    <row r="613" spans="1:15" ht="12.75" customHeight="1" x14ac:dyDescent="0.2"/>
    <row r="614" spans="1:15" ht="12.75" customHeight="1" x14ac:dyDescent="0.25">
      <c r="J614" s="16" t="s">
        <v>220</v>
      </c>
    </row>
    <row r="615" spans="1:15" ht="12.75" customHeight="1" x14ac:dyDescent="0.25">
      <c r="A615" s="60"/>
      <c r="B615" s="61"/>
      <c r="C615" s="61"/>
      <c r="D615" s="61"/>
      <c r="E615" s="61"/>
      <c r="F615" s="61"/>
      <c r="G615" s="61"/>
      <c r="H615" s="61"/>
      <c r="I615" s="61"/>
      <c r="J615" s="14" t="s">
        <v>69</v>
      </c>
      <c r="K615" s="8">
        <v>6.1</v>
      </c>
      <c r="L615" s="8"/>
      <c r="M615" s="8"/>
      <c r="N615" s="8"/>
    </row>
    <row r="616" spans="1:15" x14ac:dyDescent="0.2">
      <c r="J616" s="14" t="s">
        <v>71</v>
      </c>
      <c r="K616" s="1" t="s">
        <v>221</v>
      </c>
      <c r="L616" s="8"/>
      <c r="M616" s="8"/>
      <c r="N616" s="8"/>
    </row>
    <row r="617" spans="1:15" x14ac:dyDescent="0.2">
      <c r="J617" s="14" t="s">
        <v>73</v>
      </c>
      <c r="K617" s="1" t="s">
        <v>169</v>
      </c>
      <c r="L617" s="8"/>
      <c r="M617" s="8"/>
      <c r="N617" s="8"/>
    </row>
    <row r="618" spans="1:15" x14ac:dyDescent="0.2">
      <c r="J618" s="14" t="s">
        <v>222</v>
      </c>
      <c r="K618" s="1" t="s">
        <v>223</v>
      </c>
      <c r="L618" s="8"/>
      <c r="M618" s="8"/>
      <c r="N618" s="8"/>
    </row>
    <row r="619" spans="1:15" x14ac:dyDescent="0.2">
      <c r="J619" s="14" t="s">
        <v>224</v>
      </c>
      <c r="K619" s="1" t="s">
        <v>225</v>
      </c>
      <c r="L619" s="8"/>
      <c r="M619" s="8"/>
      <c r="N619" s="8"/>
    </row>
    <row r="620" spans="1:15" x14ac:dyDescent="0.2">
      <c r="J620" s="14" t="s">
        <v>77</v>
      </c>
      <c r="L620" s="1" t="s">
        <v>223</v>
      </c>
      <c r="M620" s="1" t="s">
        <v>225</v>
      </c>
    </row>
    <row r="621" spans="1:15" x14ac:dyDescent="0.2">
      <c r="J621" s="14" t="s">
        <v>59</v>
      </c>
      <c r="K621" s="8" t="s">
        <v>174</v>
      </c>
      <c r="L621" s="74">
        <v>460</v>
      </c>
      <c r="M621" s="75">
        <v>3.3</v>
      </c>
      <c r="N621" s="22"/>
    </row>
    <row r="622" spans="1:15" x14ac:dyDescent="0.2">
      <c r="K622" s="8" t="s">
        <v>175</v>
      </c>
      <c r="L622" s="74">
        <v>570</v>
      </c>
      <c r="M622" s="75">
        <v>4.4000000000000004</v>
      </c>
      <c r="N622" s="22"/>
    </row>
    <row r="623" spans="1:15" x14ac:dyDescent="0.2">
      <c r="K623" s="8" t="s">
        <v>176</v>
      </c>
      <c r="L623" s="74">
        <v>510</v>
      </c>
      <c r="M623" s="75">
        <v>4</v>
      </c>
      <c r="N623" s="22"/>
    </row>
    <row r="624" spans="1:15" x14ac:dyDescent="0.2">
      <c r="K624" s="8" t="s">
        <v>93</v>
      </c>
      <c r="L624" s="74">
        <v>360</v>
      </c>
      <c r="M624" s="75">
        <v>2.6</v>
      </c>
      <c r="N624" s="22"/>
    </row>
    <row r="625" spans="10:18" x14ac:dyDescent="0.2">
      <c r="J625" s="14" t="s">
        <v>44</v>
      </c>
      <c r="K625" s="8" t="s">
        <v>174</v>
      </c>
      <c r="L625" s="74">
        <v>440</v>
      </c>
      <c r="M625" s="75">
        <v>3.4</v>
      </c>
      <c r="N625" s="22"/>
    </row>
    <row r="626" spans="10:18" x14ac:dyDescent="0.2">
      <c r="K626" s="8" t="s">
        <v>175</v>
      </c>
      <c r="L626" s="74">
        <v>450</v>
      </c>
      <c r="M626" s="75">
        <v>3.8</v>
      </c>
      <c r="N626" s="76"/>
    </row>
    <row r="627" spans="10:18" x14ac:dyDescent="0.2">
      <c r="K627" s="8" t="s">
        <v>176</v>
      </c>
      <c r="L627" s="74">
        <v>430</v>
      </c>
      <c r="M627" s="75">
        <v>3.6</v>
      </c>
      <c r="N627" s="76"/>
    </row>
    <row r="628" spans="10:18" x14ac:dyDescent="0.2">
      <c r="K628" s="8" t="s">
        <v>93</v>
      </c>
      <c r="L628" s="74">
        <v>310</v>
      </c>
      <c r="M628" s="75">
        <v>2.7</v>
      </c>
      <c r="N628" s="76"/>
    </row>
    <row r="629" spans="10:18" x14ac:dyDescent="0.2">
      <c r="J629" s="14" t="s">
        <v>43</v>
      </c>
      <c r="K629" s="8" t="s">
        <v>174</v>
      </c>
      <c r="L629" s="74">
        <v>140</v>
      </c>
      <c r="M629" s="75">
        <v>1.1000000000000001</v>
      </c>
      <c r="N629" s="76"/>
    </row>
    <row r="630" spans="10:18" x14ac:dyDescent="0.2">
      <c r="K630" s="8" t="s">
        <v>175</v>
      </c>
      <c r="L630" s="74">
        <v>280</v>
      </c>
      <c r="M630" s="75">
        <v>2.8</v>
      </c>
      <c r="N630" s="76"/>
    </row>
    <row r="631" spans="10:18" x14ac:dyDescent="0.2">
      <c r="K631" s="8" t="s">
        <v>176</v>
      </c>
      <c r="L631" s="74">
        <v>430</v>
      </c>
      <c r="M631" s="75">
        <v>4.5</v>
      </c>
      <c r="N631" s="76"/>
    </row>
    <row r="632" spans="10:18" x14ac:dyDescent="0.2">
      <c r="K632" s="8" t="s">
        <v>93</v>
      </c>
      <c r="L632" s="74">
        <v>220</v>
      </c>
      <c r="M632" s="75">
        <v>3</v>
      </c>
      <c r="N632" s="76"/>
    </row>
    <row r="633" spans="10:18" x14ac:dyDescent="0.2">
      <c r="J633" s="14" t="s">
        <v>46</v>
      </c>
      <c r="K633" s="8" t="s">
        <v>94</v>
      </c>
      <c r="L633" s="74">
        <v>130</v>
      </c>
      <c r="M633" s="75">
        <v>1.7</v>
      </c>
      <c r="N633" s="76"/>
    </row>
    <row r="634" spans="10:18" x14ac:dyDescent="0.2">
      <c r="K634" s="74"/>
      <c r="L634" s="8"/>
      <c r="M634" s="76"/>
      <c r="N634" s="76"/>
    </row>
    <row r="635" spans="10:18" ht="12.75" customHeight="1" x14ac:dyDescent="0.2">
      <c r="J635" s="14" t="s">
        <v>98</v>
      </c>
      <c r="K635" s="76"/>
      <c r="L635" s="8"/>
      <c r="M635" s="76"/>
      <c r="N635" s="76"/>
    </row>
    <row r="636" spans="10:18" ht="12.75" customHeight="1" x14ac:dyDescent="0.2">
      <c r="J636" s="14" t="s">
        <v>99</v>
      </c>
      <c r="K636" s="76"/>
      <c r="L636" s="8"/>
      <c r="M636" s="76"/>
      <c r="N636" s="76"/>
      <c r="R636" s="15"/>
    </row>
    <row r="637" spans="10:18" ht="12.75" customHeight="1" x14ac:dyDescent="0.2">
      <c r="K637" s="76"/>
      <c r="L637" s="8"/>
      <c r="M637" s="76"/>
      <c r="N637" s="76"/>
      <c r="R637" s="15"/>
    </row>
    <row r="638" spans="10:18" ht="12.75" customHeight="1" x14ac:dyDescent="0.2">
      <c r="K638" s="76"/>
      <c r="L638" s="8"/>
      <c r="M638" s="76"/>
      <c r="N638" s="76"/>
      <c r="R638" s="15"/>
    </row>
    <row r="639" spans="10:18" ht="12.75" customHeight="1" x14ac:dyDescent="0.2">
      <c r="K639" s="76"/>
      <c r="L639" s="8"/>
      <c r="M639" s="76"/>
      <c r="N639" s="76"/>
      <c r="R639" s="15"/>
    </row>
    <row r="640" spans="10:18" ht="12.75" customHeight="1" x14ac:dyDescent="0.2">
      <c r="K640" s="76"/>
      <c r="L640" s="8"/>
      <c r="M640" s="76"/>
      <c r="N640" s="76"/>
      <c r="R640" s="15"/>
    </row>
    <row r="641" spans="1:18" ht="12.75" customHeight="1" x14ac:dyDescent="0.25">
      <c r="J641" s="16" t="s">
        <v>226</v>
      </c>
      <c r="K641" s="76"/>
      <c r="L641" s="8"/>
      <c r="M641" s="76"/>
      <c r="N641" s="76"/>
      <c r="R641" s="15"/>
    </row>
    <row r="642" spans="1:18" ht="12.75" customHeight="1" x14ac:dyDescent="0.25">
      <c r="A642" s="60"/>
      <c r="B642" s="60"/>
      <c r="C642" s="60"/>
      <c r="D642" s="60"/>
      <c r="E642" s="60"/>
      <c r="F642" s="60"/>
      <c r="G642" s="60"/>
      <c r="H642" s="60"/>
      <c r="I642" s="60"/>
      <c r="J642" s="14" t="s">
        <v>69</v>
      </c>
      <c r="K642" s="8">
        <v>7.1</v>
      </c>
    </row>
    <row r="643" spans="1:18" x14ac:dyDescent="0.2">
      <c r="J643" s="14" t="s">
        <v>71</v>
      </c>
      <c r="K643" s="1" t="s">
        <v>227</v>
      </c>
    </row>
    <row r="644" spans="1:18" x14ac:dyDescent="0.2">
      <c r="J644" s="14" t="s">
        <v>73</v>
      </c>
      <c r="K644" s="1" t="s">
        <v>228</v>
      </c>
    </row>
    <row r="645" spans="1:18" x14ac:dyDescent="0.2">
      <c r="J645" s="14" t="s">
        <v>75</v>
      </c>
      <c r="K645" s="1" t="s">
        <v>229</v>
      </c>
    </row>
    <row r="646" spans="1:18" x14ac:dyDescent="0.2">
      <c r="J646" s="14" t="s">
        <v>77</v>
      </c>
      <c r="K646" s="1" t="s">
        <v>229</v>
      </c>
    </row>
    <row r="647" spans="1:18" x14ac:dyDescent="0.2">
      <c r="K647" s="1" t="s">
        <v>59</v>
      </c>
      <c r="L647" s="1" t="s">
        <v>44</v>
      </c>
      <c r="M647" s="1" t="s">
        <v>43</v>
      </c>
      <c r="N647" s="1" t="s">
        <v>64</v>
      </c>
    </row>
    <row r="648" spans="1:18" x14ac:dyDescent="0.2">
      <c r="J648" s="14" t="s">
        <v>130</v>
      </c>
      <c r="K648" s="45">
        <v>6.1</v>
      </c>
      <c r="L648" s="45">
        <v>16.899999999999999</v>
      </c>
      <c r="M648" s="45">
        <v>9.4</v>
      </c>
      <c r="N648" s="45">
        <v>41</v>
      </c>
    </row>
    <row r="649" spans="1:18" x14ac:dyDescent="0.2">
      <c r="J649" s="14" t="s">
        <v>131</v>
      </c>
      <c r="K649" s="45">
        <v>17</v>
      </c>
      <c r="L649" s="45">
        <v>16</v>
      </c>
      <c r="M649" s="45">
        <v>9.1</v>
      </c>
      <c r="N649" s="45">
        <v>22.4</v>
      </c>
    </row>
    <row r="650" spans="1:18" x14ac:dyDescent="0.2">
      <c r="J650" s="14" t="s">
        <v>132</v>
      </c>
      <c r="K650" s="45">
        <v>15.5</v>
      </c>
      <c r="L650" s="45">
        <v>14.9</v>
      </c>
      <c r="M650" s="45">
        <v>8.5</v>
      </c>
      <c r="N650" s="45">
        <v>28</v>
      </c>
    </row>
    <row r="651" spans="1:18" x14ac:dyDescent="0.2">
      <c r="J651" s="14" t="s">
        <v>133</v>
      </c>
      <c r="K651" s="45">
        <v>20.5</v>
      </c>
      <c r="L651" s="45">
        <v>20.100000000000001</v>
      </c>
      <c r="M651" s="45">
        <v>10.9</v>
      </c>
      <c r="N651" s="45">
        <v>38.200000000000003</v>
      </c>
    </row>
    <row r="652" spans="1:18" x14ac:dyDescent="0.2">
      <c r="J652" s="14" t="s">
        <v>134</v>
      </c>
      <c r="K652" s="45">
        <v>23.6</v>
      </c>
      <c r="L652" s="45">
        <v>21.5</v>
      </c>
      <c r="M652" s="45">
        <v>12.1</v>
      </c>
      <c r="N652" s="45" t="s">
        <v>47</v>
      </c>
    </row>
    <row r="653" spans="1:18" x14ac:dyDescent="0.2">
      <c r="J653" s="14" t="s">
        <v>135</v>
      </c>
      <c r="K653" s="45">
        <v>18.600000000000001</v>
      </c>
      <c r="L653" s="45">
        <v>18.8</v>
      </c>
      <c r="M653" s="45">
        <v>14.5</v>
      </c>
      <c r="N653" s="45" t="s">
        <v>47</v>
      </c>
    </row>
    <row r="654" spans="1:18" x14ac:dyDescent="0.2">
      <c r="J654" s="14" t="s">
        <v>136</v>
      </c>
      <c r="K654" s="45">
        <v>21.7</v>
      </c>
      <c r="L654" s="45">
        <v>23.6</v>
      </c>
      <c r="M654" s="45">
        <v>17.600000000000001</v>
      </c>
      <c r="N654" s="45" t="s">
        <v>47</v>
      </c>
    </row>
    <row r="655" spans="1:18" x14ac:dyDescent="0.2">
      <c r="J655" s="14" t="s">
        <v>137</v>
      </c>
      <c r="K655" s="45">
        <v>22</v>
      </c>
      <c r="L655" s="45">
        <v>18</v>
      </c>
      <c r="M655" s="45">
        <v>23</v>
      </c>
      <c r="N655" s="45" t="s">
        <v>47</v>
      </c>
    </row>
    <row r="656" spans="1:18" x14ac:dyDescent="0.2">
      <c r="J656" s="14" t="s">
        <v>138</v>
      </c>
      <c r="K656" s="45">
        <v>22.1</v>
      </c>
      <c r="L656" s="45">
        <v>30.5</v>
      </c>
      <c r="M656" s="45">
        <v>29.6</v>
      </c>
      <c r="N656" s="45" t="s">
        <v>47</v>
      </c>
    </row>
    <row r="657" spans="1:18" x14ac:dyDescent="0.2">
      <c r="J657" s="14" t="s">
        <v>139</v>
      </c>
      <c r="K657" s="45">
        <v>20.6</v>
      </c>
      <c r="L657" s="45">
        <v>15</v>
      </c>
      <c r="M657" s="45">
        <v>15.5</v>
      </c>
      <c r="N657" s="45" t="s">
        <v>47</v>
      </c>
    </row>
    <row r="658" spans="1:18" x14ac:dyDescent="0.2">
      <c r="J658" s="14" t="s">
        <v>140</v>
      </c>
      <c r="K658" s="45">
        <v>14.4</v>
      </c>
      <c r="L658" s="45">
        <v>19.399999999999999</v>
      </c>
      <c r="M658" s="45">
        <v>21</v>
      </c>
      <c r="N658" s="45" t="s">
        <v>47</v>
      </c>
    </row>
    <row r="659" spans="1:18" x14ac:dyDescent="0.2">
      <c r="J659" s="14" t="s">
        <v>141</v>
      </c>
      <c r="K659" s="45">
        <v>17.5</v>
      </c>
      <c r="L659" s="45">
        <v>18.100000000000001</v>
      </c>
      <c r="M659" s="45">
        <v>30.6</v>
      </c>
      <c r="N659" s="45" t="s">
        <v>47</v>
      </c>
    </row>
    <row r="660" spans="1:18" ht="12.75" customHeight="1" x14ac:dyDescent="0.2">
      <c r="Q660" s="7"/>
    </row>
    <row r="661" spans="1:18" ht="25.5" customHeight="1" x14ac:dyDescent="0.2">
      <c r="J661" s="67" t="s">
        <v>230</v>
      </c>
      <c r="K661" s="67"/>
      <c r="L661" s="67"/>
      <c r="M661" s="67"/>
      <c r="N661" s="67"/>
      <c r="O661" s="67"/>
      <c r="P661" s="67"/>
    </row>
    <row r="662" spans="1:18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R662" s="1"/>
    </row>
    <row r="663" spans="1:18" x14ac:dyDescent="0.2">
      <c r="A663" s="1"/>
      <c r="B663" s="1"/>
      <c r="C663" s="1"/>
      <c r="D663" s="1"/>
      <c r="E663" s="1"/>
      <c r="F663" s="1"/>
      <c r="G663" s="1"/>
      <c r="H663" s="1"/>
      <c r="I663" s="1"/>
      <c r="K663" s="14"/>
      <c r="L663" s="14"/>
      <c r="M663" s="14"/>
      <c r="N663" s="14"/>
      <c r="O663" s="14"/>
      <c r="P663" s="14"/>
      <c r="Q663" s="14"/>
    </row>
    <row r="664" spans="1:18" x14ac:dyDescent="0.2">
      <c r="A664" s="1"/>
      <c r="B664" s="1"/>
      <c r="C664" s="1"/>
      <c r="D664" s="1"/>
      <c r="E664" s="1"/>
      <c r="F664" s="1"/>
      <c r="G664" s="1"/>
      <c r="H664" s="1"/>
      <c r="I664" s="1"/>
      <c r="K664" s="14"/>
      <c r="L664" s="14"/>
      <c r="M664" s="14"/>
      <c r="N664" s="14"/>
      <c r="O664" s="14"/>
      <c r="P664" s="14"/>
      <c r="Q664" s="14"/>
    </row>
    <row r="665" spans="1:18" x14ac:dyDescent="0.2">
      <c r="A665" s="1"/>
      <c r="B665" s="1"/>
      <c r="C665" s="1"/>
      <c r="D665" s="1"/>
      <c r="E665" s="1"/>
      <c r="F665" s="1"/>
      <c r="G665" s="1"/>
      <c r="H665" s="1"/>
      <c r="I665" s="1"/>
      <c r="K665" s="14"/>
      <c r="L665" s="14"/>
      <c r="M665" s="14"/>
      <c r="N665" s="14"/>
      <c r="O665" s="14"/>
      <c r="P665" s="14"/>
      <c r="Q665" s="14"/>
    </row>
    <row r="666" spans="1:18" x14ac:dyDescent="0.2">
      <c r="A666" s="1"/>
      <c r="B666" s="1"/>
      <c r="C666" s="1"/>
      <c r="D666" s="1"/>
      <c r="E666" s="1"/>
      <c r="F666" s="1"/>
      <c r="G666" s="1"/>
      <c r="H666" s="1"/>
      <c r="I666" s="1"/>
      <c r="K666" s="14"/>
      <c r="L666" s="14"/>
      <c r="M666" s="14"/>
      <c r="N666" s="14"/>
      <c r="O666" s="14"/>
      <c r="P666" s="14"/>
      <c r="Q666" s="14"/>
    </row>
    <row r="667" spans="1:18" ht="39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77" t="s">
        <v>231</v>
      </c>
      <c r="K667" s="77"/>
      <c r="L667" s="77"/>
      <c r="M667" s="77"/>
      <c r="N667" s="77"/>
      <c r="O667" s="77"/>
      <c r="R667" s="1"/>
    </row>
    <row r="668" spans="1:18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 t="s">
        <v>69</v>
      </c>
      <c r="K668" s="8" t="s">
        <v>65</v>
      </c>
      <c r="R668" s="1"/>
    </row>
    <row r="669" spans="1:18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 t="s">
        <v>71</v>
      </c>
      <c r="K669" s="1" t="s">
        <v>232</v>
      </c>
      <c r="R669" s="1"/>
    </row>
    <row r="670" spans="1:18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 t="s">
        <v>73</v>
      </c>
      <c r="K670" s="1" t="s">
        <v>123</v>
      </c>
      <c r="R670" s="1"/>
    </row>
    <row r="671" spans="1:18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 t="s">
        <v>75</v>
      </c>
      <c r="K671" s="1" t="s">
        <v>233</v>
      </c>
      <c r="R671" s="1"/>
    </row>
    <row r="672" spans="1:18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 t="s">
        <v>77</v>
      </c>
      <c r="K672" s="1" t="s">
        <v>85</v>
      </c>
      <c r="R672" s="1"/>
    </row>
    <row r="673" spans="1:18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</row>
    <row r="674" spans="1:18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43" t="s">
        <v>59</v>
      </c>
      <c r="L674" s="24" t="s">
        <v>44</v>
      </c>
      <c r="M674" s="24" t="s">
        <v>43</v>
      </c>
      <c r="N674" s="24" t="s">
        <v>64</v>
      </c>
    </row>
    <row r="675" spans="1:18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 t="s">
        <v>130</v>
      </c>
      <c r="K675" s="64">
        <v>0.105</v>
      </c>
      <c r="L675" s="64">
        <v>1.4999999999999999E-2</v>
      </c>
      <c r="M675" s="64">
        <v>0.02</v>
      </c>
      <c r="N675" s="64">
        <v>3.6999999999999998E-2</v>
      </c>
    </row>
    <row r="676" spans="1:18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 t="s">
        <v>131</v>
      </c>
      <c r="K676" s="64">
        <v>7.1999999999999995E-2</v>
      </c>
      <c r="L676" s="64">
        <v>1.7999999999999999E-2</v>
      </c>
      <c r="M676" s="64">
        <v>1.7000000000000001E-2</v>
      </c>
      <c r="N676" s="64">
        <v>2.1999999999999999E-2</v>
      </c>
    </row>
    <row r="677" spans="1:18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 t="s">
        <v>132</v>
      </c>
      <c r="K677" s="64">
        <v>5.8000000000000003E-2</v>
      </c>
      <c r="L677" s="64">
        <v>3.3000000000000002E-2</v>
      </c>
      <c r="M677" s="64">
        <v>1.4E-2</v>
      </c>
      <c r="N677" s="64"/>
    </row>
    <row r="678" spans="1:18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 t="s">
        <v>133</v>
      </c>
      <c r="K678" s="64">
        <v>7.4999999999999997E-2</v>
      </c>
      <c r="L678" s="64">
        <v>1.2E-2</v>
      </c>
      <c r="M678" s="64">
        <v>4.2999999999999997E-2</v>
      </c>
      <c r="N678" s="64"/>
    </row>
    <row r="679" spans="1:18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 t="s">
        <v>134</v>
      </c>
      <c r="K679" s="64">
        <v>0.05</v>
      </c>
      <c r="L679" s="64">
        <v>2.7E-2</v>
      </c>
      <c r="M679" s="64">
        <v>1.4999999999999999E-2</v>
      </c>
      <c r="N679" s="64"/>
    </row>
    <row r="680" spans="1:18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 t="s">
        <v>135</v>
      </c>
      <c r="K680" s="64">
        <v>0.04</v>
      </c>
      <c r="L680" s="64">
        <v>1.2E-2</v>
      </c>
      <c r="M680" s="64">
        <v>2.3E-2</v>
      </c>
      <c r="N680" s="64"/>
    </row>
    <row r="681" spans="1:18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 t="s">
        <v>136</v>
      </c>
      <c r="K681" s="64">
        <v>2.8000000000000001E-2</v>
      </c>
      <c r="L681" s="64">
        <v>1.4999999999999999E-2</v>
      </c>
      <c r="M681" s="64">
        <v>4.7E-2</v>
      </c>
      <c r="N681" s="64"/>
    </row>
    <row r="682" spans="1:18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 t="s">
        <v>137</v>
      </c>
      <c r="K682" s="64">
        <v>3.5000000000000003E-2</v>
      </c>
      <c r="L682" s="64">
        <v>2.5000000000000001E-2</v>
      </c>
      <c r="M682" s="64">
        <v>0.02</v>
      </c>
      <c r="N682" s="64"/>
    </row>
    <row r="683" spans="1:18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 t="s">
        <v>138</v>
      </c>
      <c r="K683" s="64">
        <v>1.2999999999999999E-2</v>
      </c>
      <c r="L683" s="64">
        <v>4.0000000000000001E-3</v>
      </c>
      <c r="M683" s="64">
        <v>1.4E-2</v>
      </c>
      <c r="N683" s="64"/>
    </row>
    <row r="684" spans="1:18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 t="s">
        <v>139</v>
      </c>
      <c r="K684" s="64">
        <v>2.5999999999999999E-2</v>
      </c>
      <c r="L684" s="64">
        <v>3.4000000000000002E-2</v>
      </c>
      <c r="M684" s="64">
        <v>3.4000000000000002E-2</v>
      </c>
      <c r="N684" s="64"/>
    </row>
    <row r="685" spans="1:18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 t="s">
        <v>140</v>
      </c>
      <c r="K685" s="64">
        <v>1.2999999999999999E-2</v>
      </c>
      <c r="L685" s="64">
        <v>2.5000000000000001E-2</v>
      </c>
      <c r="M685" s="64">
        <v>3.4000000000000002E-2</v>
      </c>
      <c r="N685" s="64"/>
    </row>
    <row r="686" spans="1:18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 t="s">
        <v>141</v>
      </c>
      <c r="K686" s="64">
        <v>2.8000000000000001E-2</v>
      </c>
      <c r="L686" s="64">
        <v>1.0999999999999999E-2</v>
      </c>
      <c r="M686" s="64">
        <v>2.8000000000000001E-2</v>
      </c>
      <c r="N686" s="64"/>
    </row>
    <row r="687" spans="1:18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R687" s="1"/>
    </row>
    <row r="688" spans="1:18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6"/>
      <c r="K688" s="6"/>
      <c r="L688" s="6"/>
      <c r="M688" s="6"/>
      <c r="N688" s="6"/>
      <c r="O688" s="6"/>
      <c r="P688" s="6"/>
      <c r="R688" s="1"/>
    </row>
    <row r="689" spans="1:18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R689" s="1"/>
    </row>
    <row r="690" spans="1:18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R690" s="1"/>
    </row>
    <row r="691" spans="1:18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R691" s="1"/>
    </row>
    <row r="692" spans="1:18" ht="32.2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77" t="s">
        <v>234</v>
      </c>
      <c r="K692" s="77"/>
      <c r="L692" s="77"/>
      <c r="M692" s="77"/>
      <c r="N692" s="77"/>
      <c r="O692" s="77"/>
      <c r="R692" s="1"/>
    </row>
    <row r="693" spans="1:18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 t="s">
        <v>69</v>
      </c>
      <c r="K693" s="8" t="s">
        <v>66</v>
      </c>
      <c r="R693" s="1"/>
    </row>
    <row r="694" spans="1:18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 t="s">
        <v>71</v>
      </c>
      <c r="K694" s="1" t="s">
        <v>232</v>
      </c>
      <c r="R694" s="1"/>
    </row>
    <row r="695" spans="1:18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 t="s">
        <v>73</v>
      </c>
      <c r="K695" s="1" t="s">
        <v>123</v>
      </c>
      <c r="R695" s="1"/>
    </row>
    <row r="696" spans="1:18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 t="s">
        <v>75</v>
      </c>
      <c r="K696" s="1" t="s">
        <v>233</v>
      </c>
      <c r="R696" s="1"/>
    </row>
    <row r="697" spans="1:18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 t="s">
        <v>77</v>
      </c>
      <c r="K697" s="1" t="s">
        <v>212</v>
      </c>
      <c r="R697" s="1"/>
    </row>
    <row r="698" spans="1:18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</row>
    <row r="699" spans="1:18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43" t="s">
        <v>59</v>
      </c>
      <c r="L699" s="24" t="s">
        <v>44</v>
      </c>
      <c r="M699" s="24" t="s">
        <v>43</v>
      </c>
      <c r="N699" s="24" t="s">
        <v>64</v>
      </c>
    </row>
    <row r="700" spans="1:18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 t="s">
        <v>235</v>
      </c>
      <c r="K700" s="64">
        <v>0.29799999999999999</v>
      </c>
      <c r="L700" s="64">
        <v>-3.1E-2</v>
      </c>
      <c r="M700" s="64">
        <v>2.1999999999999999E-2</v>
      </c>
      <c r="N700" s="64">
        <v>3.2000000000000001E-2</v>
      </c>
    </row>
    <row r="701" spans="1:18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 t="s">
        <v>131</v>
      </c>
      <c r="K701" s="64">
        <v>6.0999999999999999E-2</v>
      </c>
      <c r="L701" s="64">
        <v>1.4999999999999999E-2</v>
      </c>
      <c r="M701" s="64">
        <v>1.7000000000000001E-2</v>
      </c>
      <c r="N701" s="64">
        <v>0</v>
      </c>
    </row>
    <row r="702" spans="1:18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 t="s">
        <v>132</v>
      </c>
      <c r="K702" s="64">
        <v>9.0999999999999998E-2</v>
      </c>
      <c r="L702" s="64">
        <v>8.8999999999999996E-2</v>
      </c>
      <c r="M702" s="64">
        <v>1.6E-2</v>
      </c>
      <c r="N702" s="64"/>
    </row>
    <row r="703" spans="1:18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 t="s">
        <v>133</v>
      </c>
      <c r="K703" s="64">
        <v>0.122</v>
      </c>
      <c r="L703" s="64">
        <v>1.0999999999999999E-2</v>
      </c>
      <c r="M703" s="64">
        <v>3.7999999999999999E-2</v>
      </c>
      <c r="N703" s="64"/>
    </row>
    <row r="704" spans="1:18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 t="s">
        <v>134</v>
      </c>
      <c r="K704" s="64">
        <v>5.0999999999999997E-2</v>
      </c>
      <c r="L704" s="64">
        <v>3.1E-2</v>
      </c>
      <c r="M704" s="64">
        <v>4.0000000000000001E-3</v>
      </c>
      <c r="N704" s="64"/>
    </row>
    <row r="705" spans="1:18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 t="s">
        <v>135</v>
      </c>
      <c r="K705" s="64">
        <v>2.7E-2</v>
      </c>
      <c r="L705" s="64">
        <v>0.158</v>
      </c>
      <c r="M705" s="64">
        <v>3.4000000000000002E-2</v>
      </c>
      <c r="N705" s="64"/>
    </row>
    <row r="706" spans="1:18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 t="s">
        <v>136</v>
      </c>
      <c r="K706" s="64">
        <v>2.4E-2</v>
      </c>
      <c r="L706" s="64">
        <v>1.9E-2</v>
      </c>
      <c r="M706" s="64">
        <v>3.1E-2</v>
      </c>
      <c r="N706" s="64"/>
    </row>
    <row r="707" spans="1:18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 t="s">
        <v>137</v>
      </c>
      <c r="K707" s="64">
        <v>2.7E-2</v>
      </c>
      <c r="L707" s="64">
        <v>1.2999999999999999E-2</v>
      </c>
      <c r="M707" s="64">
        <v>2.5000000000000001E-2</v>
      </c>
      <c r="N707" s="64"/>
    </row>
    <row r="708" spans="1:18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 t="s">
        <v>138</v>
      </c>
      <c r="K708" s="64">
        <v>5.0000000000000001E-3</v>
      </c>
      <c r="L708" s="64">
        <v>-2E-3</v>
      </c>
      <c r="M708" s="64">
        <v>2.7E-2</v>
      </c>
      <c r="N708" s="64"/>
    </row>
    <row r="709" spans="1:18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 t="s">
        <v>139</v>
      </c>
      <c r="K709" s="64">
        <v>2.5000000000000001E-2</v>
      </c>
      <c r="L709" s="64">
        <v>0.26600000000000001</v>
      </c>
      <c r="M709" s="64">
        <v>3.7999999999999999E-2</v>
      </c>
      <c r="N709" s="64"/>
    </row>
    <row r="710" spans="1:18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 t="s">
        <v>140</v>
      </c>
      <c r="K710" s="64">
        <v>3.5999999999999997E-2</v>
      </c>
      <c r="L710" s="64">
        <v>8.9999999999999993E-3</v>
      </c>
      <c r="M710" s="64">
        <v>1.7999999999999999E-2</v>
      </c>
      <c r="N710" s="64"/>
    </row>
    <row r="711" spans="1:18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 t="s">
        <v>141</v>
      </c>
      <c r="K711" s="64">
        <v>1.7999999999999999E-2</v>
      </c>
      <c r="L711" s="64">
        <v>5.5E-2</v>
      </c>
      <c r="M711" s="64">
        <v>2.7E-2</v>
      </c>
      <c r="N711" s="64"/>
    </row>
    <row r="712" spans="1:18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P712" s="7"/>
      <c r="R712" s="1"/>
    </row>
    <row r="713" spans="1:18" ht="26.2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6" t="s">
        <v>236</v>
      </c>
      <c r="K713" s="6"/>
      <c r="L713" s="6"/>
      <c r="M713" s="6"/>
      <c r="N713" s="6"/>
      <c r="O713" s="6"/>
      <c r="R713" s="1"/>
    </row>
    <row r="714" spans="1:18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R714" s="1"/>
    </row>
    <row r="715" spans="1:18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R715" s="1"/>
    </row>
    <row r="716" spans="1:18" ht="15.75" customHeight="1" x14ac:dyDescent="0.2"/>
  </sheetData>
  <mergeCells count="38">
    <mergeCell ref="J667:O667"/>
    <mergeCell ref="J688:P688"/>
    <mergeCell ref="J692:O692"/>
    <mergeCell ref="J713:O713"/>
    <mergeCell ref="J541:P542"/>
    <mergeCell ref="A555:I555"/>
    <mergeCell ref="A584:I584"/>
    <mergeCell ref="A615:I615"/>
    <mergeCell ref="A642:I642"/>
    <mergeCell ref="J661:P661"/>
    <mergeCell ref="J500:J501"/>
    <mergeCell ref="J507:P507"/>
    <mergeCell ref="J508:P508"/>
    <mergeCell ref="A525:I525"/>
    <mergeCell ref="J539:P540"/>
    <mergeCell ref="A432:I432"/>
    <mergeCell ref="J451:Q452"/>
    <mergeCell ref="A461:I461"/>
    <mergeCell ref="A491:I491"/>
    <mergeCell ref="J496:J498"/>
    <mergeCell ref="A287:I287"/>
    <mergeCell ref="J306:O306"/>
    <mergeCell ref="A316:I316"/>
    <mergeCell ref="A339:I339"/>
    <mergeCell ref="A373:I373"/>
    <mergeCell ref="A401:I401"/>
    <mergeCell ref="J189:O189"/>
    <mergeCell ref="J190:O190"/>
    <mergeCell ref="J191:O191"/>
    <mergeCell ref="J193:O193"/>
    <mergeCell ref="J244:O244"/>
    <mergeCell ref="A253:I253"/>
    <mergeCell ref="A1:B1"/>
    <mergeCell ref="M147:R147"/>
    <mergeCell ref="K152:O152"/>
    <mergeCell ref="M154:R154"/>
    <mergeCell ref="M155:R155"/>
    <mergeCell ref="J188:O188"/>
  </mergeCells>
  <hyperlinks>
    <hyperlink ref="A1:B1" location="ContentsHead" display="ContentsHead" xr:uid="{8B99D2E2-AC87-46D4-93B2-DC320C75E247}"/>
  </hyperlink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50AF99-E4DB-468A-BB61-3268D57F97CB}">
  <sheetPr codeName="Sheet32">
    <pageSetUpPr fitToPage="1"/>
  </sheetPr>
  <dimension ref="A1:CE87"/>
  <sheetViews>
    <sheetView showGridLines="0" zoomScaleNormal="100" workbookViewId="0">
      <pane xSplit="2" ySplit="6" topLeftCell="C7" activePane="bottomRight" state="frozen"/>
      <selection sqref="A1:B1048576"/>
      <selection pane="topRight" sqref="A1:B1048576"/>
      <selection pane="bottomLeft" sqref="A1:B1048576"/>
      <selection pane="bottomRight" sqref="A1:B1"/>
    </sheetView>
  </sheetViews>
  <sheetFormatPr defaultColWidth="0" defaultRowHeight="12.75" x14ac:dyDescent="0.2"/>
  <cols>
    <col min="1" max="1" width="2.5703125" style="1" customWidth="1"/>
    <col min="2" max="2" width="24.7109375" style="1" customWidth="1"/>
    <col min="3" max="3" width="1" style="1" customWidth="1"/>
    <col min="4" max="4" width="12" style="1" bestFit="1" customWidth="1"/>
    <col min="5" max="5" width="9.5703125" style="1" customWidth="1"/>
    <col min="6" max="6" width="17.42578125" style="1" customWidth="1"/>
    <col min="7" max="7" width="15.5703125" style="1" bestFit="1" customWidth="1"/>
    <col min="8" max="8" width="2.5703125" style="1" customWidth="1"/>
    <col min="9" max="9" width="13.5703125" style="1" customWidth="1"/>
    <col min="10" max="10" width="21.5703125" style="1" customWidth="1"/>
    <col min="11" max="11" width="16.140625" style="1" bestFit="1" customWidth="1"/>
    <col min="12" max="12" width="17.140625" style="1" customWidth="1"/>
    <col min="13" max="13" width="2.5703125" style="1" customWidth="1"/>
    <col min="14" max="14" width="13.5703125" style="1" bestFit="1" customWidth="1"/>
    <col min="15" max="15" width="10.5703125" style="1" bestFit="1" customWidth="1"/>
    <col min="16" max="16" width="18.140625" style="1" customWidth="1"/>
    <col min="17" max="17" width="17.5703125" style="1" customWidth="1"/>
    <col min="18" max="18" width="2.5703125" style="1" customWidth="1"/>
    <col min="19" max="19" width="28" style="1" customWidth="1"/>
    <col min="20" max="56" width="0" style="1" hidden="1" customWidth="1"/>
    <col min="57" max="83" width="0" style="1" hidden="1"/>
    <col min="84" max="16384" width="13.140625" style="1" hidden="1"/>
  </cols>
  <sheetData>
    <row r="1" spans="1:19" s="78" customFormat="1" x14ac:dyDescent="0.25">
      <c r="A1" s="79" t="s">
        <v>67</v>
      </c>
      <c r="B1" s="79"/>
      <c r="C1" s="33"/>
    </row>
    <row r="2" spans="1:19" x14ac:dyDescent="0.2">
      <c r="A2" s="80" t="s">
        <v>238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</row>
    <row r="4" spans="1:19" ht="17.850000000000001" customHeight="1" x14ac:dyDescent="0.35">
      <c r="A4" s="81" t="s">
        <v>239</v>
      </c>
      <c r="B4" s="81"/>
      <c r="C4" s="82"/>
      <c r="D4" s="83" t="s">
        <v>240</v>
      </c>
      <c r="E4" s="83"/>
      <c r="F4" s="83"/>
      <c r="G4" s="83"/>
      <c r="H4" s="84"/>
      <c r="I4" s="83" t="s">
        <v>241</v>
      </c>
      <c r="J4" s="83"/>
      <c r="K4" s="83"/>
      <c r="L4" s="83"/>
      <c r="M4" s="84"/>
      <c r="N4" s="83" t="s">
        <v>242</v>
      </c>
      <c r="O4" s="83"/>
      <c r="P4" s="83"/>
      <c r="Q4" s="83"/>
      <c r="R4" s="83"/>
      <c r="S4" s="83"/>
    </row>
    <row r="5" spans="1:19" ht="18" customHeight="1" x14ac:dyDescent="0.35">
      <c r="A5" s="87"/>
      <c r="B5" s="87"/>
      <c r="C5" s="88"/>
      <c r="D5" s="87" t="s">
        <v>113</v>
      </c>
      <c r="E5" s="89" t="s">
        <v>243</v>
      </c>
      <c r="F5" s="87" t="s">
        <v>244</v>
      </c>
      <c r="G5" s="90" t="s">
        <v>245</v>
      </c>
      <c r="H5" s="88"/>
      <c r="I5" s="87" t="s">
        <v>246</v>
      </c>
      <c r="J5" s="89" t="s">
        <v>243</v>
      </c>
      <c r="K5" s="87" t="s">
        <v>244</v>
      </c>
      <c r="L5" s="90" t="s">
        <v>247</v>
      </c>
      <c r="M5" s="88"/>
      <c r="N5" s="87" t="s">
        <v>113</v>
      </c>
      <c r="O5" s="89" t="s">
        <v>243</v>
      </c>
      <c r="P5" s="87" t="s">
        <v>248</v>
      </c>
      <c r="Q5" s="90" t="s">
        <v>249</v>
      </c>
      <c r="R5" s="88"/>
      <c r="S5" s="87" t="s">
        <v>250</v>
      </c>
    </row>
    <row r="6" spans="1:19" ht="30.75" customHeight="1" x14ac:dyDescent="0.35">
      <c r="A6" s="87"/>
      <c r="B6" s="87"/>
      <c r="C6" s="88"/>
      <c r="D6" s="87"/>
      <c r="E6" s="89" t="s">
        <v>251</v>
      </c>
      <c r="F6" s="87"/>
      <c r="G6" s="90"/>
      <c r="H6" s="88"/>
      <c r="I6" s="87"/>
      <c r="J6" s="89" t="s">
        <v>252</v>
      </c>
      <c r="K6" s="87"/>
      <c r="L6" s="90"/>
      <c r="M6" s="88"/>
      <c r="N6" s="87"/>
      <c r="O6" s="89" t="s">
        <v>251</v>
      </c>
      <c r="P6" s="87"/>
      <c r="Q6" s="90"/>
      <c r="R6" s="88"/>
      <c r="S6" s="87"/>
    </row>
    <row r="7" spans="1:19" x14ac:dyDescent="0.2">
      <c r="A7" s="10" t="s">
        <v>253</v>
      </c>
      <c r="B7" s="10"/>
      <c r="C7" s="10"/>
      <c r="E7" s="91"/>
      <c r="G7" s="92"/>
      <c r="H7" s="93"/>
      <c r="I7" s="94"/>
      <c r="J7" s="95"/>
      <c r="K7" s="94"/>
      <c r="L7" s="96"/>
      <c r="M7" s="93"/>
      <c r="N7" s="93"/>
      <c r="O7" s="97"/>
      <c r="P7" s="93"/>
      <c r="Q7" s="92"/>
      <c r="R7" s="93"/>
    </row>
    <row r="8" spans="1:19" x14ac:dyDescent="0.2">
      <c r="B8" s="39" t="s">
        <v>59</v>
      </c>
      <c r="C8" s="99"/>
      <c r="D8" s="93">
        <v>55730</v>
      </c>
      <c r="E8" s="97">
        <v>11990</v>
      </c>
      <c r="F8" s="93">
        <v>6180</v>
      </c>
      <c r="G8" s="92">
        <v>61910</v>
      </c>
      <c r="H8" s="93"/>
      <c r="I8" s="94">
        <v>146.69999999999999</v>
      </c>
      <c r="J8" s="95">
        <v>52.1</v>
      </c>
      <c r="K8" s="94">
        <v>73.2</v>
      </c>
      <c r="L8" s="96">
        <v>219.9</v>
      </c>
      <c r="M8" s="93"/>
      <c r="N8" s="93">
        <v>9837</v>
      </c>
      <c r="O8" s="97">
        <v>1786</v>
      </c>
      <c r="P8" s="93">
        <v>2637</v>
      </c>
      <c r="Q8" s="92">
        <v>12473</v>
      </c>
      <c r="R8" s="93"/>
      <c r="S8" s="93">
        <v>1297</v>
      </c>
    </row>
    <row r="9" spans="1:19" x14ac:dyDescent="0.2">
      <c r="B9" s="39" t="s">
        <v>44</v>
      </c>
      <c r="C9" s="99"/>
      <c r="D9" s="93">
        <v>55290</v>
      </c>
      <c r="E9" s="97">
        <v>12800</v>
      </c>
      <c r="F9" s="93">
        <v>6160</v>
      </c>
      <c r="G9" s="92">
        <v>61450</v>
      </c>
      <c r="H9" s="100"/>
      <c r="I9" s="94">
        <v>158.80000000000001</v>
      </c>
      <c r="J9" s="95">
        <v>57</v>
      </c>
      <c r="K9" s="94">
        <v>68.7</v>
      </c>
      <c r="L9" s="96">
        <v>227.4</v>
      </c>
      <c r="M9" s="93"/>
      <c r="N9" s="93">
        <v>10089</v>
      </c>
      <c r="O9" s="97">
        <v>2009</v>
      </c>
      <c r="P9" s="93">
        <v>2111</v>
      </c>
      <c r="Q9" s="92">
        <v>12200</v>
      </c>
      <c r="R9" s="93"/>
      <c r="S9" s="93">
        <v>1450</v>
      </c>
    </row>
    <row r="10" spans="1:19" x14ac:dyDescent="0.2">
      <c r="B10" s="39" t="s">
        <v>43</v>
      </c>
      <c r="C10" s="99"/>
      <c r="D10" s="93">
        <v>48180</v>
      </c>
      <c r="E10" s="97">
        <v>11680</v>
      </c>
      <c r="F10" s="93">
        <v>5290</v>
      </c>
      <c r="G10" s="92">
        <v>53470</v>
      </c>
      <c r="H10" s="100"/>
      <c r="I10" s="94">
        <v>156.4</v>
      </c>
      <c r="J10" s="95">
        <v>68.099999999999994</v>
      </c>
      <c r="K10" s="94">
        <v>58.1</v>
      </c>
      <c r="L10" s="96">
        <v>214.6</v>
      </c>
      <c r="M10" s="93"/>
      <c r="N10" s="93">
        <v>9731</v>
      </c>
      <c r="O10" s="97">
        <v>2055</v>
      </c>
      <c r="P10" s="93">
        <v>2027</v>
      </c>
      <c r="Q10" s="92">
        <v>11759</v>
      </c>
      <c r="R10" s="93"/>
      <c r="S10" s="93">
        <v>1086</v>
      </c>
    </row>
    <row r="11" spans="1:19" x14ac:dyDescent="0.2">
      <c r="B11" s="39" t="s">
        <v>254</v>
      </c>
      <c r="C11" s="99"/>
      <c r="D11" s="93">
        <v>22240</v>
      </c>
      <c r="E11" s="97">
        <v>5370</v>
      </c>
      <c r="F11" s="93">
        <v>2110</v>
      </c>
      <c r="G11" s="92">
        <v>24350</v>
      </c>
      <c r="H11" s="100"/>
      <c r="I11" s="94">
        <v>89</v>
      </c>
      <c r="J11" s="95">
        <v>40</v>
      </c>
      <c r="K11" s="94">
        <v>41.8</v>
      </c>
      <c r="L11" s="96">
        <v>130.80000000000001</v>
      </c>
      <c r="M11" s="93"/>
      <c r="N11" s="93">
        <v>4737</v>
      </c>
      <c r="O11" s="97">
        <v>974</v>
      </c>
      <c r="P11" s="93">
        <v>1134</v>
      </c>
      <c r="Q11" s="92">
        <v>5871</v>
      </c>
      <c r="R11" s="93"/>
      <c r="S11" s="93">
        <v>304</v>
      </c>
    </row>
    <row r="12" spans="1:19" ht="26.85" customHeight="1" x14ac:dyDescent="0.2">
      <c r="A12" s="10" t="s">
        <v>255</v>
      </c>
      <c r="B12" s="10"/>
      <c r="C12" s="10"/>
      <c r="E12" s="91"/>
      <c r="G12" s="92"/>
      <c r="H12" s="93"/>
      <c r="I12" s="94"/>
      <c r="J12" s="95"/>
      <c r="K12" s="94"/>
      <c r="L12" s="96"/>
      <c r="M12" s="93"/>
      <c r="N12" s="93"/>
      <c r="O12" s="97"/>
      <c r="P12" s="93"/>
      <c r="Q12" s="92"/>
      <c r="R12" s="93"/>
    </row>
    <row r="13" spans="1:19" x14ac:dyDescent="0.2">
      <c r="B13" s="39" t="s">
        <v>256</v>
      </c>
      <c r="C13" s="99"/>
      <c r="D13" s="93">
        <v>13240</v>
      </c>
      <c r="E13" s="97">
        <v>2920</v>
      </c>
      <c r="F13" s="93">
        <v>1430</v>
      </c>
      <c r="G13" s="92">
        <v>14670</v>
      </c>
      <c r="H13" s="93"/>
      <c r="I13" s="94">
        <v>31.4</v>
      </c>
      <c r="J13" s="95">
        <v>12.1</v>
      </c>
      <c r="K13" s="94">
        <v>15.6</v>
      </c>
      <c r="L13" s="96">
        <v>47</v>
      </c>
      <c r="M13" s="93"/>
      <c r="N13" s="93">
        <v>2258</v>
      </c>
      <c r="O13" s="97">
        <v>413</v>
      </c>
      <c r="P13" s="93">
        <v>524</v>
      </c>
      <c r="Q13" s="92">
        <v>2782</v>
      </c>
      <c r="R13" s="93"/>
      <c r="S13" s="93">
        <v>260</v>
      </c>
    </row>
    <row r="14" spans="1:19" x14ac:dyDescent="0.2">
      <c r="B14" s="39" t="s">
        <v>257</v>
      </c>
      <c r="C14" s="99"/>
      <c r="D14" s="93">
        <v>14860</v>
      </c>
      <c r="E14" s="97">
        <v>3050</v>
      </c>
      <c r="F14" s="93">
        <v>1490</v>
      </c>
      <c r="G14" s="92">
        <v>16350</v>
      </c>
      <c r="H14" s="93"/>
      <c r="I14" s="94">
        <v>40.9</v>
      </c>
      <c r="J14" s="95">
        <v>13.6</v>
      </c>
      <c r="K14" s="94">
        <v>17.7</v>
      </c>
      <c r="L14" s="96">
        <v>58.6</v>
      </c>
      <c r="M14" s="93"/>
      <c r="N14" s="93">
        <v>2689</v>
      </c>
      <c r="O14" s="97">
        <v>463</v>
      </c>
      <c r="P14" s="93">
        <v>692</v>
      </c>
      <c r="Q14" s="92">
        <v>3381</v>
      </c>
      <c r="R14" s="93"/>
      <c r="S14" s="93">
        <v>389</v>
      </c>
    </row>
    <row r="15" spans="1:19" x14ac:dyDescent="0.2">
      <c r="B15" s="39" t="s">
        <v>258</v>
      </c>
      <c r="C15" s="99"/>
      <c r="D15" s="93">
        <v>15770</v>
      </c>
      <c r="E15" s="97">
        <v>3230</v>
      </c>
      <c r="F15" s="93">
        <v>1700</v>
      </c>
      <c r="G15" s="92">
        <v>17470</v>
      </c>
      <c r="H15" s="93"/>
      <c r="I15" s="94">
        <v>43.6</v>
      </c>
      <c r="J15" s="95">
        <v>14.7</v>
      </c>
      <c r="K15" s="94">
        <v>19.600000000000001</v>
      </c>
      <c r="L15" s="96">
        <v>63.2</v>
      </c>
      <c r="M15" s="93"/>
      <c r="N15" s="93">
        <v>2850</v>
      </c>
      <c r="O15" s="97">
        <v>502</v>
      </c>
      <c r="P15" s="93">
        <v>660</v>
      </c>
      <c r="Q15" s="92">
        <v>3510</v>
      </c>
      <c r="R15" s="93"/>
      <c r="S15" s="93">
        <v>321</v>
      </c>
    </row>
    <row r="16" spans="1:19" ht="13.5" customHeight="1" x14ac:dyDescent="0.2">
      <c r="B16" s="39" t="s">
        <v>259</v>
      </c>
      <c r="C16" s="99"/>
      <c r="D16" s="93">
        <v>11860</v>
      </c>
      <c r="E16" s="97">
        <v>2810</v>
      </c>
      <c r="F16" s="93">
        <v>1570</v>
      </c>
      <c r="G16" s="92">
        <v>13430</v>
      </c>
      <c r="H16" s="93"/>
      <c r="I16" s="94">
        <v>30.8</v>
      </c>
      <c r="J16" s="95">
        <v>11.6</v>
      </c>
      <c r="K16" s="94">
        <v>20.3</v>
      </c>
      <c r="L16" s="96">
        <v>51.1</v>
      </c>
      <c r="M16" s="93"/>
      <c r="N16" s="93">
        <v>2039</v>
      </c>
      <c r="O16" s="97">
        <v>408</v>
      </c>
      <c r="P16" s="93">
        <v>761</v>
      </c>
      <c r="Q16" s="92">
        <v>2800</v>
      </c>
      <c r="R16" s="93"/>
      <c r="S16" s="93">
        <v>328</v>
      </c>
    </row>
    <row r="17" spans="1:19" ht="25.5" customHeight="1" x14ac:dyDescent="0.2">
      <c r="B17" s="39" t="s">
        <v>260</v>
      </c>
      <c r="C17" s="99"/>
      <c r="D17" s="93">
        <v>13250</v>
      </c>
      <c r="E17" s="97">
        <v>2980</v>
      </c>
      <c r="F17" s="93">
        <v>1530</v>
      </c>
      <c r="G17" s="92">
        <v>14780</v>
      </c>
      <c r="H17" s="93"/>
      <c r="I17" s="94">
        <v>34.700000000000003</v>
      </c>
      <c r="J17" s="95">
        <v>12.9</v>
      </c>
      <c r="K17" s="94">
        <v>14.1</v>
      </c>
      <c r="L17" s="96">
        <v>48.8</v>
      </c>
      <c r="M17" s="93"/>
      <c r="N17" s="93">
        <v>2387</v>
      </c>
      <c r="O17" s="97">
        <v>453</v>
      </c>
      <c r="P17" s="93">
        <v>381</v>
      </c>
      <c r="Q17" s="92">
        <v>2768</v>
      </c>
      <c r="R17" s="93"/>
      <c r="S17" s="93">
        <v>378</v>
      </c>
    </row>
    <row r="18" spans="1:19" x14ac:dyDescent="0.2">
      <c r="B18" s="39" t="s">
        <v>261</v>
      </c>
      <c r="C18" s="99"/>
      <c r="D18" s="93">
        <v>14930</v>
      </c>
      <c r="E18" s="97">
        <v>3330</v>
      </c>
      <c r="F18" s="93">
        <v>1570</v>
      </c>
      <c r="G18" s="92">
        <v>16500</v>
      </c>
      <c r="H18" s="93"/>
      <c r="I18" s="94">
        <v>43.2</v>
      </c>
      <c r="J18" s="95">
        <v>15.2</v>
      </c>
      <c r="K18" s="94">
        <v>17.100000000000001</v>
      </c>
      <c r="L18" s="96">
        <v>60.3</v>
      </c>
      <c r="M18" s="93"/>
      <c r="N18" s="93">
        <v>2731</v>
      </c>
      <c r="O18" s="97">
        <v>528</v>
      </c>
      <c r="P18" s="93">
        <v>633</v>
      </c>
      <c r="Q18" s="92">
        <v>3364</v>
      </c>
      <c r="R18" s="93"/>
      <c r="S18" s="93">
        <v>423</v>
      </c>
    </row>
    <row r="19" spans="1:19" x14ac:dyDescent="0.2">
      <c r="B19" s="39" t="s">
        <v>262</v>
      </c>
      <c r="C19" s="99"/>
      <c r="D19" s="93">
        <v>15190</v>
      </c>
      <c r="E19" s="97">
        <v>3390</v>
      </c>
      <c r="F19" s="93">
        <v>1520</v>
      </c>
      <c r="G19" s="92">
        <v>16720</v>
      </c>
      <c r="H19" s="93"/>
      <c r="I19" s="94">
        <v>44.8</v>
      </c>
      <c r="J19" s="95">
        <v>15.4</v>
      </c>
      <c r="K19" s="94">
        <v>20.3</v>
      </c>
      <c r="L19" s="96">
        <v>65.099999999999994</v>
      </c>
      <c r="M19" s="93"/>
      <c r="N19" s="93">
        <v>2818</v>
      </c>
      <c r="O19" s="97">
        <v>539</v>
      </c>
      <c r="P19" s="93">
        <v>630</v>
      </c>
      <c r="Q19" s="92">
        <v>3449</v>
      </c>
      <c r="R19" s="93"/>
      <c r="S19" s="93">
        <v>345</v>
      </c>
    </row>
    <row r="20" spans="1:19" x14ac:dyDescent="0.2">
      <c r="B20" s="39" t="s">
        <v>263</v>
      </c>
      <c r="C20" s="99"/>
      <c r="D20" s="93">
        <v>11910</v>
      </c>
      <c r="E20" s="97">
        <v>3100</v>
      </c>
      <c r="F20" s="93">
        <v>1540</v>
      </c>
      <c r="G20" s="92">
        <v>13450</v>
      </c>
      <c r="H20" s="93"/>
      <c r="I20" s="94">
        <v>36.1</v>
      </c>
      <c r="J20" s="95">
        <v>13.4</v>
      </c>
      <c r="K20" s="94">
        <v>17.2</v>
      </c>
      <c r="L20" s="96">
        <v>53.3</v>
      </c>
      <c r="M20" s="93"/>
      <c r="N20" s="93">
        <v>2153</v>
      </c>
      <c r="O20" s="97">
        <v>489</v>
      </c>
      <c r="P20" s="93">
        <v>466</v>
      </c>
      <c r="Q20" s="92">
        <v>2619</v>
      </c>
      <c r="R20" s="93"/>
      <c r="S20" s="93">
        <v>304</v>
      </c>
    </row>
    <row r="21" spans="1:19" ht="25.5" customHeight="1" x14ac:dyDescent="0.2">
      <c r="B21" s="39" t="s">
        <v>264</v>
      </c>
      <c r="C21" s="99"/>
      <c r="D21" s="93">
        <v>6280</v>
      </c>
      <c r="E21" s="97">
        <v>1470</v>
      </c>
      <c r="F21" s="93">
        <v>990</v>
      </c>
      <c r="G21" s="92">
        <v>7270</v>
      </c>
      <c r="H21" s="93"/>
      <c r="I21" s="94">
        <v>17.3</v>
      </c>
      <c r="J21" s="95">
        <v>6.4</v>
      </c>
      <c r="K21" s="94">
        <v>8.9</v>
      </c>
      <c r="L21" s="96">
        <v>26.2</v>
      </c>
      <c r="M21" s="93"/>
      <c r="N21" s="93">
        <v>1091</v>
      </c>
      <c r="O21" s="97">
        <v>230</v>
      </c>
      <c r="P21" s="93">
        <v>279</v>
      </c>
      <c r="Q21" s="92">
        <v>1370</v>
      </c>
      <c r="R21" s="93"/>
      <c r="S21" s="93">
        <v>123</v>
      </c>
    </row>
    <row r="22" spans="1:19" ht="12.75" customHeight="1" x14ac:dyDescent="0.2">
      <c r="B22" s="39" t="s">
        <v>265</v>
      </c>
      <c r="C22" s="99"/>
      <c r="D22" s="93">
        <v>9970</v>
      </c>
      <c r="E22" s="97">
        <v>2530</v>
      </c>
      <c r="F22" s="93">
        <v>1210</v>
      </c>
      <c r="G22" s="92">
        <v>11180</v>
      </c>
      <c r="H22" s="93"/>
      <c r="I22" s="94">
        <v>28.2</v>
      </c>
      <c r="J22" s="95">
        <v>12.4</v>
      </c>
      <c r="K22" s="94">
        <v>10.199999999999999</v>
      </c>
      <c r="L22" s="96">
        <v>38.4</v>
      </c>
      <c r="M22" s="93"/>
      <c r="N22" s="93">
        <v>1922</v>
      </c>
      <c r="O22" s="97">
        <v>423</v>
      </c>
      <c r="P22" s="93">
        <v>464</v>
      </c>
      <c r="Q22" s="92">
        <v>2386</v>
      </c>
      <c r="R22" s="93"/>
      <c r="S22" s="93">
        <v>288</v>
      </c>
    </row>
    <row r="23" spans="1:19" ht="12.75" customHeight="1" x14ac:dyDescent="0.2">
      <c r="B23" s="39" t="s">
        <v>266</v>
      </c>
      <c r="C23" s="99"/>
      <c r="D23" s="93">
        <v>16800</v>
      </c>
      <c r="E23" s="97">
        <v>4010</v>
      </c>
      <c r="F23" s="93">
        <v>1550</v>
      </c>
      <c r="G23" s="92">
        <v>18350</v>
      </c>
      <c r="H23" s="93"/>
      <c r="I23" s="94">
        <v>52.9</v>
      </c>
      <c r="J23" s="95">
        <v>22.8</v>
      </c>
      <c r="K23" s="94">
        <v>18.8</v>
      </c>
      <c r="L23" s="96">
        <v>71.7</v>
      </c>
      <c r="M23" s="93"/>
      <c r="N23" s="93">
        <v>3466</v>
      </c>
      <c r="O23" s="97">
        <v>712</v>
      </c>
      <c r="P23" s="93">
        <v>557</v>
      </c>
      <c r="Q23" s="92">
        <v>4023</v>
      </c>
      <c r="R23" s="93"/>
      <c r="S23" s="93">
        <v>278</v>
      </c>
    </row>
    <row r="24" spans="1:19" ht="12.75" customHeight="1" x14ac:dyDescent="0.2">
      <c r="B24" s="39" t="s">
        <v>267</v>
      </c>
      <c r="C24" s="99"/>
      <c r="D24" s="93">
        <v>15130</v>
      </c>
      <c r="E24" s="97">
        <v>3660</v>
      </c>
      <c r="F24" s="93">
        <v>1540</v>
      </c>
      <c r="G24" s="92">
        <v>16660</v>
      </c>
      <c r="H24" s="93"/>
      <c r="I24" s="94">
        <v>58</v>
      </c>
      <c r="J24" s="95">
        <v>26.6</v>
      </c>
      <c r="K24" s="94">
        <v>20.2</v>
      </c>
      <c r="L24" s="96">
        <v>78.2</v>
      </c>
      <c r="M24" s="93"/>
      <c r="N24" s="93">
        <v>3253</v>
      </c>
      <c r="O24" s="97">
        <v>690</v>
      </c>
      <c r="P24" s="93">
        <v>727</v>
      </c>
      <c r="Q24" s="92">
        <v>3980</v>
      </c>
      <c r="R24" s="93"/>
      <c r="S24" s="93">
        <v>397</v>
      </c>
    </row>
    <row r="25" spans="1:19" ht="25.5" customHeight="1" x14ac:dyDescent="0.2">
      <c r="B25" s="39" t="s">
        <v>268</v>
      </c>
      <c r="C25" s="99"/>
      <c r="D25" s="93">
        <v>17810</v>
      </c>
      <c r="E25" s="97">
        <v>4080</v>
      </c>
      <c r="F25" s="93">
        <v>1610</v>
      </c>
      <c r="G25" s="92">
        <v>19420</v>
      </c>
      <c r="H25" s="93"/>
      <c r="I25" s="94">
        <v>70</v>
      </c>
      <c r="J25" s="95">
        <v>31.1</v>
      </c>
      <c r="K25" s="94">
        <v>33.200000000000003</v>
      </c>
      <c r="L25" s="96">
        <v>103.2</v>
      </c>
      <c r="M25" s="93"/>
      <c r="N25" s="93">
        <v>3901</v>
      </c>
      <c r="O25" s="97">
        <v>746</v>
      </c>
      <c r="P25" s="93">
        <v>887</v>
      </c>
      <c r="Q25" s="92">
        <v>4788</v>
      </c>
      <c r="R25" s="93"/>
      <c r="S25" s="93">
        <v>253</v>
      </c>
    </row>
    <row r="26" spans="1:19" ht="26.85" customHeight="1" x14ac:dyDescent="0.2">
      <c r="A26" s="10" t="s">
        <v>269</v>
      </c>
      <c r="B26" s="10"/>
      <c r="C26" s="10"/>
      <c r="D26" s="93"/>
      <c r="E26" s="97"/>
      <c r="F26" s="93"/>
      <c r="G26" s="92"/>
      <c r="H26" s="93"/>
      <c r="I26" s="101"/>
      <c r="J26" s="101"/>
      <c r="K26" s="94"/>
      <c r="L26" s="96"/>
      <c r="M26" s="93"/>
      <c r="N26" s="93"/>
      <c r="O26" s="97"/>
      <c r="P26" s="93"/>
      <c r="Q26" s="92"/>
      <c r="R26" s="93"/>
    </row>
    <row r="27" spans="1:19" x14ac:dyDescent="0.2">
      <c r="B27" s="98" t="s">
        <v>270</v>
      </c>
      <c r="C27" s="99"/>
      <c r="D27" s="93">
        <v>3900</v>
      </c>
      <c r="E27" s="97">
        <v>910</v>
      </c>
      <c r="F27" s="93">
        <v>490</v>
      </c>
      <c r="G27" s="92">
        <v>4390</v>
      </c>
      <c r="H27" s="93"/>
      <c r="I27" s="94">
        <v>8.8000000000000007</v>
      </c>
      <c r="J27" s="95">
        <v>3.8</v>
      </c>
      <c r="K27" s="94">
        <v>6</v>
      </c>
      <c r="L27" s="96">
        <v>14.8</v>
      </c>
      <c r="M27" s="93"/>
      <c r="N27" s="93">
        <v>639</v>
      </c>
      <c r="O27" s="97">
        <v>129</v>
      </c>
      <c r="P27" s="93">
        <v>217</v>
      </c>
      <c r="Q27" s="92">
        <v>856</v>
      </c>
      <c r="R27" s="93"/>
      <c r="S27" s="93">
        <v>124</v>
      </c>
    </row>
    <row r="28" spans="1:19" x14ac:dyDescent="0.2">
      <c r="B28" s="98" t="s">
        <v>271</v>
      </c>
      <c r="C28" s="99"/>
      <c r="D28" s="93">
        <v>4360</v>
      </c>
      <c r="E28" s="97">
        <v>950</v>
      </c>
      <c r="F28" s="93">
        <v>460</v>
      </c>
      <c r="G28" s="92">
        <v>4810</v>
      </c>
      <c r="H28" s="93"/>
      <c r="I28" s="94">
        <v>9.9</v>
      </c>
      <c r="J28" s="95">
        <v>4</v>
      </c>
      <c r="K28" s="94">
        <v>3.6</v>
      </c>
      <c r="L28" s="96">
        <v>13.5</v>
      </c>
      <c r="M28" s="93"/>
      <c r="N28" s="93">
        <v>722</v>
      </c>
      <c r="O28" s="97">
        <v>136</v>
      </c>
      <c r="P28" s="93">
        <v>125</v>
      </c>
      <c r="Q28" s="92">
        <v>847</v>
      </c>
      <c r="R28" s="93"/>
      <c r="S28" s="93">
        <v>66</v>
      </c>
    </row>
    <row r="29" spans="1:19" x14ac:dyDescent="0.2">
      <c r="B29" s="98" t="s">
        <v>272</v>
      </c>
      <c r="C29" s="99"/>
      <c r="D29" s="93">
        <v>4990</v>
      </c>
      <c r="E29" s="97">
        <v>1060</v>
      </c>
      <c r="F29" s="93">
        <v>480</v>
      </c>
      <c r="G29" s="92">
        <v>5470</v>
      </c>
      <c r="H29" s="93"/>
      <c r="I29" s="94">
        <v>12.7</v>
      </c>
      <c r="J29" s="95">
        <v>4.3</v>
      </c>
      <c r="K29" s="94">
        <v>6</v>
      </c>
      <c r="L29" s="96">
        <v>18.7</v>
      </c>
      <c r="M29" s="93"/>
      <c r="N29" s="93">
        <v>898</v>
      </c>
      <c r="O29" s="97">
        <v>148</v>
      </c>
      <c r="P29" s="93">
        <v>182</v>
      </c>
      <c r="Q29" s="92">
        <v>1080</v>
      </c>
      <c r="R29" s="93"/>
      <c r="S29" s="93">
        <v>71</v>
      </c>
    </row>
    <row r="30" spans="1:19" x14ac:dyDescent="0.2">
      <c r="B30" s="98" t="s">
        <v>273</v>
      </c>
      <c r="C30" s="99"/>
      <c r="D30" s="93">
        <v>4860</v>
      </c>
      <c r="E30" s="97">
        <v>1060</v>
      </c>
      <c r="F30" s="93">
        <v>490</v>
      </c>
      <c r="G30" s="92">
        <v>5350</v>
      </c>
      <c r="H30" s="93"/>
      <c r="I30" s="94">
        <v>13</v>
      </c>
      <c r="J30" s="95">
        <v>4.7</v>
      </c>
      <c r="K30" s="94">
        <v>8</v>
      </c>
      <c r="L30" s="96">
        <v>21</v>
      </c>
      <c r="M30" s="93"/>
      <c r="N30" s="93">
        <v>863</v>
      </c>
      <c r="O30" s="97">
        <v>162</v>
      </c>
      <c r="P30" s="93">
        <v>332</v>
      </c>
      <c r="Q30" s="92">
        <v>1195</v>
      </c>
      <c r="R30" s="93"/>
      <c r="S30" s="93">
        <v>99</v>
      </c>
    </row>
    <row r="31" spans="1:19" x14ac:dyDescent="0.2">
      <c r="B31" s="98" t="s">
        <v>274</v>
      </c>
      <c r="C31" s="99"/>
      <c r="D31" s="93">
        <v>5460</v>
      </c>
      <c r="E31" s="97">
        <v>1100</v>
      </c>
      <c r="F31" s="93">
        <v>530</v>
      </c>
      <c r="G31" s="92">
        <v>5990</v>
      </c>
      <c r="H31" s="93"/>
      <c r="I31" s="94">
        <v>14.8</v>
      </c>
      <c r="J31" s="95">
        <v>4.8</v>
      </c>
      <c r="K31" s="94">
        <v>3.8</v>
      </c>
      <c r="L31" s="96">
        <v>18.600000000000001</v>
      </c>
      <c r="M31" s="93"/>
      <c r="N31" s="93">
        <v>992</v>
      </c>
      <c r="O31" s="97">
        <v>161</v>
      </c>
      <c r="P31" s="93">
        <v>191</v>
      </c>
      <c r="Q31" s="92">
        <v>1182</v>
      </c>
      <c r="R31" s="93"/>
      <c r="S31" s="93">
        <v>59</v>
      </c>
    </row>
    <row r="32" spans="1:19" x14ac:dyDescent="0.2">
      <c r="B32" s="98" t="s">
        <v>275</v>
      </c>
      <c r="C32" s="99"/>
      <c r="D32" s="93">
        <v>4540</v>
      </c>
      <c r="E32" s="97">
        <v>890</v>
      </c>
      <c r="F32" s="93">
        <v>470</v>
      </c>
      <c r="G32" s="92">
        <v>5010</v>
      </c>
      <c r="H32" s="93"/>
      <c r="I32" s="94">
        <v>13.1</v>
      </c>
      <c r="J32" s="95">
        <v>4.0999999999999996</v>
      </c>
      <c r="K32" s="94">
        <v>5.9</v>
      </c>
      <c r="L32" s="96">
        <v>19</v>
      </c>
      <c r="M32" s="93"/>
      <c r="N32" s="93">
        <v>834</v>
      </c>
      <c r="O32" s="97">
        <v>140</v>
      </c>
      <c r="P32" s="93">
        <v>170</v>
      </c>
      <c r="Q32" s="92">
        <v>1004</v>
      </c>
      <c r="R32" s="93"/>
      <c r="S32" s="93">
        <v>231</v>
      </c>
    </row>
    <row r="33" spans="2:19" x14ac:dyDescent="0.2">
      <c r="B33" s="98" t="s">
        <v>276</v>
      </c>
      <c r="C33" s="99"/>
      <c r="D33" s="93">
        <v>5050</v>
      </c>
      <c r="E33" s="97">
        <v>1080</v>
      </c>
      <c r="F33" s="93">
        <v>610</v>
      </c>
      <c r="G33" s="92">
        <v>5660</v>
      </c>
      <c r="H33" s="93"/>
      <c r="I33" s="94">
        <v>14.2</v>
      </c>
      <c r="J33" s="95">
        <v>4.9000000000000004</v>
      </c>
      <c r="K33" s="94">
        <v>6.6</v>
      </c>
      <c r="L33" s="96">
        <v>20.8</v>
      </c>
      <c r="M33" s="93"/>
      <c r="N33" s="93">
        <v>908</v>
      </c>
      <c r="O33" s="97">
        <v>166</v>
      </c>
      <c r="P33" s="93">
        <v>221</v>
      </c>
      <c r="Q33" s="92">
        <v>1129</v>
      </c>
      <c r="R33" s="93"/>
      <c r="S33" s="93">
        <v>112</v>
      </c>
    </row>
    <row r="34" spans="2:19" x14ac:dyDescent="0.2">
      <c r="B34" s="98" t="s">
        <v>277</v>
      </c>
      <c r="C34" s="99"/>
      <c r="D34" s="93">
        <v>5790</v>
      </c>
      <c r="E34" s="97">
        <v>1180</v>
      </c>
      <c r="F34" s="93">
        <v>560</v>
      </c>
      <c r="G34" s="92">
        <v>6350</v>
      </c>
      <c r="H34" s="93"/>
      <c r="I34" s="94">
        <v>16.3</v>
      </c>
      <c r="J34" s="95">
        <v>5.5</v>
      </c>
      <c r="K34" s="94">
        <v>5.6</v>
      </c>
      <c r="L34" s="96">
        <v>21.9</v>
      </c>
      <c r="M34" s="93"/>
      <c r="N34" s="93">
        <v>1051</v>
      </c>
      <c r="O34" s="97">
        <v>187</v>
      </c>
      <c r="P34" s="93">
        <v>177</v>
      </c>
      <c r="Q34" s="92">
        <v>1229</v>
      </c>
      <c r="R34" s="93"/>
      <c r="S34" s="93">
        <v>114</v>
      </c>
    </row>
    <row r="35" spans="2:19" x14ac:dyDescent="0.2">
      <c r="B35" s="98" t="s">
        <v>278</v>
      </c>
      <c r="C35" s="99"/>
      <c r="D35" s="93">
        <v>4930</v>
      </c>
      <c r="E35" s="97">
        <v>960</v>
      </c>
      <c r="F35" s="93">
        <v>530</v>
      </c>
      <c r="G35" s="92">
        <v>5470</v>
      </c>
      <c r="H35" s="93"/>
      <c r="I35" s="94">
        <v>13</v>
      </c>
      <c r="J35" s="95">
        <v>4.4000000000000004</v>
      </c>
      <c r="K35" s="94">
        <v>7.5</v>
      </c>
      <c r="L35" s="96">
        <v>20.5</v>
      </c>
      <c r="M35" s="93"/>
      <c r="N35" s="93">
        <v>890</v>
      </c>
      <c r="O35" s="97">
        <v>149</v>
      </c>
      <c r="P35" s="93">
        <v>261</v>
      </c>
      <c r="Q35" s="92">
        <v>1152</v>
      </c>
      <c r="R35" s="93"/>
      <c r="S35" s="93">
        <v>94</v>
      </c>
    </row>
    <row r="36" spans="2:19" x14ac:dyDescent="0.2">
      <c r="B36" s="98" t="s">
        <v>279</v>
      </c>
      <c r="C36" s="99"/>
      <c r="D36" s="93">
        <v>3590</v>
      </c>
      <c r="E36" s="97">
        <v>850</v>
      </c>
      <c r="F36" s="93">
        <v>440</v>
      </c>
      <c r="G36" s="92">
        <v>4030</v>
      </c>
      <c r="H36" s="93"/>
      <c r="I36" s="94">
        <v>10</v>
      </c>
      <c r="J36" s="95">
        <v>3.6</v>
      </c>
      <c r="K36" s="94">
        <v>6.9</v>
      </c>
      <c r="L36" s="96">
        <v>16.8</v>
      </c>
      <c r="M36" s="93"/>
      <c r="N36" s="93">
        <v>625</v>
      </c>
      <c r="O36" s="97">
        <v>126</v>
      </c>
      <c r="P36" s="93">
        <v>209</v>
      </c>
      <c r="Q36" s="92">
        <v>834</v>
      </c>
      <c r="R36" s="93"/>
      <c r="S36" s="93">
        <v>50</v>
      </c>
    </row>
    <row r="37" spans="2:19" x14ac:dyDescent="0.2">
      <c r="B37" s="98" t="s">
        <v>280</v>
      </c>
      <c r="C37" s="99"/>
      <c r="D37" s="93">
        <v>3870</v>
      </c>
      <c r="E37" s="97">
        <v>900</v>
      </c>
      <c r="F37" s="93">
        <v>460</v>
      </c>
      <c r="G37" s="92">
        <v>4320</v>
      </c>
      <c r="H37" s="93"/>
      <c r="I37" s="94">
        <v>9.6999999999999993</v>
      </c>
      <c r="J37" s="95">
        <v>3.6</v>
      </c>
      <c r="K37" s="94">
        <v>5.4</v>
      </c>
      <c r="L37" s="96">
        <v>15</v>
      </c>
      <c r="M37" s="93"/>
      <c r="N37" s="93">
        <v>659</v>
      </c>
      <c r="O37" s="97">
        <v>128</v>
      </c>
      <c r="P37" s="93">
        <v>161</v>
      </c>
      <c r="Q37" s="92">
        <v>820</v>
      </c>
      <c r="R37" s="93"/>
      <c r="S37" s="93">
        <v>127</v>
      </c>
    </row>
    <row r="38" spans="2:19" x14ac:dyDescent="0.2">
      <c r="B38" s="98" t="s">
        <v>281</v>
      </c>
      <c r="C38" s="99"/>
      <c r="D38" s="93">
        <v>4410</v>
      </c>
      <c r="E38" s="97">
        <v>1050</v>
      </c>
      <c r="F38" s="93">
        <v>670</v>
      </c>
      <c r="G38" s="92">
        <v>5080</v>
      </c>
      <c r="H38" s="93"/>
      <c r="I38" s="94">
        <v>11.1</v>
      </c>
      <c r="J38" s="95">
        <v>4.4000000000000004</v>
      </c>
      <c r="K38" s="94">
        <v>8.1</v>
      </c>
      <c r="L38" s="96">
        <v>19.2</v>
      </c>
      <c r="M38" s="93"/>
      <c r="N38" s="93">
        <v>755</v>
      </c>
      <c r="O38" s="97">
        <v>154</v>
      </c>
      <c r="P38" s="93">
        <v>391</v>
      </c>
      <c r="Q38" s="92">
        <v>1146</v>
      </c>
      <c r="R38" s="93"/>
      <c r="S38" s="93">
        <v>151</v>
      </c>
    </row>
    <row r="39" spans="2:19" ht="26.85" customHeight="1" x14ac:dyDescent="0.2">
      <c r="B39" s="98" t="s">
        <v>282</v>
      </c>
      <c r="C39" s="99"/>
      <c r="D39" s="93">
        <v>4020</v>
      </c>
      <c r="E39" s="97">
        <v>930</v>
      </c>
      <c r="F39" s="93">
        <v>530</v>
      </c>
      <c r="G39" s="92">
        <v>4550</v>
      </c>
      <c r="H39" s="93"/>
      <c r="I39" s="94">
        <v>10.1</v>
      </c>
      <c r="J39" s="95">
        <v>3.8</v>
      </c>
      <c r="K39" s="94">
        <v>2.9</v>
      </c>
      <c r="L39" s="96">
        <v>13</v>
      </c>
      <c r="M39" s="93"/>
      <c r="N39" s="93">
        <v>739</v>
      </c>
      <c r="O39" s="97">
        <v>133</v>
      </c>
      <c r="P39" s="93">
        <v>133</v>
      </c>
      <c r="Q39" s="92">
        <v>873</v>
      </c>
      <c r="R39" s="93"/>
      <c r="S39" s="93">
        <v>63</v>
      </c>
    </row>
    <row r="40" spans="2:19" x14ac:dyDescent="0.2">
      <c r="B40" s="98" t="s">
        <v>283</v>
      </c>
      <c r="C40" s="99"/>
      <c r="D40" s="93">
        <v>4560</v>
      </c>
      <c r="E40" s="97">
        <v>1030</v>
      </c>
      <c r="F40" s="93">
        <v>530</v>
      </c>
      <c r="G40" s="92">
        <v>5090</v>
      </c>
      <c r="H40" s="93"/>
      <c r="I40" s="94">
        <v>11.8</v>
      </c>
      <c r="J40" s="95">
        <v>4.5</v>
      </c>
      <c r="K40" s="94">
        <v>7.7</v>
      </c>
      <c r="L40" s="96">
        <v>19.5</v>
      </c>
      <c r="M40" s="93"/>
      <c r="N40" s="93">
        <v>796</v>
      </c>
      <c r="O40" s="97">
        <v>157</v>
      </c>
      <c r="P40" s="93">
        <v>126</v>
      </c>
      <c r="Q40" s="92">
        <v>922</v>
      </c>
      <c r="R40" s="93"/>
      <c r="S40" s="93">
        <v>272</v>
      </c>
    </row>
    <row r="41" spans="2:19" x14ac:dyDescent="0.2">
      <c r="B41" s="98" t="s">
        <v>284</v>
      </c>
      <c r="C41" s="99"/>
      <c r="D41" s="93">
        <v>4670</v>
      </c>
      <c r="E41" s="97">
        <v>1020</v>
      </c>
      <c r="F41" s="93">
        <v>470</v>
      </c>
      <c r="G41" s="92">
        <v>5130</v>
      </c>
      <c r="H41" s="93"/>
      <c r="I41" s="94">
        <v>12.7</v>
      </c>
      <c r="J41" s="95">
        <v>4.5999999999999996</v>
      </c>
      <c r="K41" s="94">
        <v>3.5</v>
      </c>
      <c r="L41" s="96">
        <v>16.2</v>
      </c>
      <c r="M41" s="93"/>
      <c r="N41" s="93">
        <v>851</v>
      </c>
      <c r="O41" s="97">
        <v>164</v>
      </c>
      <c r="P41" s="93">
        <v>121</v>
      </c>
      <c r="Q41" s="92">
        <v>973</v>
      </c>
      <c r="R41" s="93"/>
      <c r="S41" s="93">
        <v>43</v>
      </c>
    </row>
    <row r="42" spans="2:19" x14ac:dyDescent="0.2">
      <c r="B42" s="98" t="s">
        <v>285</v>
      </c>
      <c r="C42" s="99"/>
      <c r="D42" s="93">
        <v>5020</v>
      </c>
      <c r="E42" s="97">
        <v>1140</v>
      </c>
      <c r="F42" s="93">
        <v>590</v>
      </c>
      <c r="G42" s="92">
        <v>5610</v>
      </c>
      <c r="H42" s="93"/>
      <c r="I42" s="94">
        <v>13.8</v>
      </c>
      <c r="J42" s="95">
        <v>5.0999999999999996</v>
      </c>
      <c r="K42" s="94">
        <v>5</v>
      </c>
      <c r="L42" s="96">
        <v>18.8</v>
      </c>
      <c r="M42" s="93"/>
      <c r="N42" s="93">
        <v>904</v>
      </c>
      <c r="O42" s="97">
        <v>178</v>
      </c>
      <c r="P42" s="93">
        <v>194</v>
      </c>
      <c r="Q42" s="92">
        <v>1098</v>
      </c>
      <c r="R42" s="93"/>
      <c r="S42" s="93">
        <v>140</v>
      </c>
    </row>
    <row r="43" spans="2:19" x14ac:dyDescent="0.2">
      <c r="B43" s="98" t="s">
        <v>286</v>
      </c>
      <c r="C43" s="99"/>
      <c r="D43" s="93">
        <v>5270</v>
      </c>
      <c r="E43" s="97">
        <v>1130</v>
      </c>
      <c r="F43" s="93">
        <v>480</v>
      </c>
      <c r="G43" s="92">
        <v>5750</v>
      </c>
      <c r="H43" s="93"/>
      <c r="I43" s="94">
        <v>16.3</v>
      </c>
      <c r="J43" s="95">
        <v>5.4</v>
      </c>
      <c r="K43" s="94">
        <v>3.7</v>
      </c>
      <c r="L43" s="96">
        <v>20</v>
      </c>
      <c r="M43" s="93"/>
      <c r="N43" s="93">
        <v>992</v>
      </c>
      <c r="O43" s="97">
        <v>185</v>
      </c>
      <c r="P43" s="93">
        <v>177</v>
      </c>
      <c r="Q43" s="92">
        <v>1169</v>
      </c>
      <c r="R43" s="93"/>
      <c r="S43" s="93">
        <v>80</v>
      </c>
    </row>
    <row r="44" spans="2:19" x14ac:dyDescent="0.2">
      <c r="B44" s="98" t="s">
        <v>287</v>
      </c>
      <c r="C44" s="99"/>
      <c r="D44" s="93">
        <v>4640</v>
      </c>
      <c r="E44" s="97">
        <v>1060</v>
      </c>
      <c r="F44" s="93">
        <v>500</v>
      </c>
      <c r="G44" s="92">
        <v>5140</v>
      </c>
      <c r="H44" s="93"/>
      <c r="I44" s="94">
        <v>13.1</v>
      </c>
      <c r="J44" s="95">
        <v>4.7</v>
      </c>
      <c r="K44" s="94">
        <v>8.4</v>
      </c>
      <c r="L44" s="96">
        <v>21.5</v>
      </c>
      <c r="M44" s="93"/>
      <c r="N44" s="93">
        <v>835</v>
      </c>
      <c r="O44" s="97">
        <v>165</v>
      </c>
      <c r="P44" s="93">
        <v>263</v>
      </c>
      <c r="Q44" s="92">
        <v>1097</v>
      </c>
      <c r="R44" s="93"/>
      <c r="S44" s="93">
        <v>203</v>
      </c>
    </row>
    <row r="45" spans="2:19" x14ac:dyDescent="0.2">
      <c r="B45" s="98" t="s">
        <v>288</v>
      </c>
      <c r="C45" s="99"/>
      <c r="D45" s="93">
        <v>5060</v>
      </c>
      <c r="E45" s="97">
        <v>1150</v>
      </c>
      <c r="F45" s="93">
        <v>530</v>
      </c>
      <c r="G45" s="92">
        <v>5600</v>
      </c>
      <c r="H45" s="93"/>
      <c r="I45" s="94">
        <v>14.6</v>
      </c>
      <c r="J45" s="95">
        <v>5.2</v>
      </c>
      <c r="K45" s="94">
        <v>4.5</v>
      </c>
      <c r="L45" s="96">
        <v>19.100000000000001</v>
      </c>
      <c r="M45" s="93"/>
      <c r="N45" s="93">
        <v>926</v>
      </c>
      <c r="O45" s="97">
        <v>181</v>
      </c>
      <c r="P45" s="93">
        <v>160</v>
      </c>
      <c r="Q45" s="92">
        <v>1086</v>
      </c>
      <c r="R45" s="93"/>
      <c r="S45" s="93">
        <v>126</v>
      </c>
    </row>
    <row r="46" spans="2:19" x14ac:dyDescent="0.2">
      <c r="B46" s="98" t="s">
        <v>289</v>
      </c>
      <c r="C46" s="99"/>
      <c r="D46" s="93">
        <v>5230</v>
      </c>
      <c r="E46" s="97">
        <v>1090</v>
      </c>
      <c r="F46" s="93">
        <v>470</v>
      </c>
      <c r="G46" s="92">
        <v>5700</v>
      </c>
      <c r="H46" s="93"/>
      <c r="I46" s="94">
        <v>15.9</v>
      </c>
      <c r="J46" s="95">
        <v>5.0999999999999996</v>
      </c>
      <c r="K46" s="94">
        <v>6.4</v>
      </c>
      <c r="L46" s="96">
        <v>22.3</v>
      </c>
      <c r="M46" s="93"/>
      <c r="N46" s="93">
        <v>987</v>
      </c>
      <c r="O46" s="97">
        <v>177</v>
      </c>
      <c r="P46" s="93">
        <v>234</v>
      </c>
      <c r="Q46" s="92">
        <v>1221</v>
      </c>
      <c r="R46" s="93"/>
      <c r="S46" s="93">
        <v>66</v>
      </c>
    </row>
    <row r="47" spans="2:19" x14ac:dyDescent="0.2">
      <c r="B47" s="98" t="s">
        <v>290</v>
      </c>
      <c r="C47" s="99"/>
      <c r="D47" s="93">
        <v>4900</v>
      </c>
      <c r="E47" s="97">
        <v>1140</v>
      </c>
      <c r="F47" s="93">
        <v>520</v>
      </c>
      <c r="G47" s="92">
        <v>5420</v>
      </c>
      <c r="H47" s="93"/>
      <c r="I47" s="94">
        <v>14.2</v>
      </c>
      <c r="J47" s="95">
        <v>5.0999999999999996</v>
      </c>
      <c r="K47" s="94">
        <v>9.4</v>
      </c>
      <c r="L47" s="96">
        <v>23.6</v>
      </c>
      <c r="M47" s="93"/>
      <c r="N47" s="93">
        <v>905</v>
      </c>
      <c r="O47" s="97">
        <v>181</v>
      </c>
      <c r="P47" s="93">
        <v>236</v>
      </c>
      <c r="Q47" s="92">
        <v>1142</v>
      </c>
      <c r="R47" s="93"/>
      <c r="S47" s="93">
        <v>153</v>
      </c>
    </row>
    <row r="48" spans="2:19" x14ac:dyDescent="0.2">
      <c r="B48" s="98" t="s">
        <v>291</v>
      </c>
      <c r="C48" s="99"/>
      <c r="D48" s="93">
        <v>3860</v>
      </c>
      <c r="E48" s="97">
        <v>1050</v>
      </c>
      <c r="F48" s="93">
        <v>540</v>
      </c>
      <c r="G48" s="92">
        <v>4390</v>
      </c>
      <c r="H48" s="93"/>
      <c r="I48" s="94">
        <v>11.9</v>
      </c>
      <c r="J48" s="95">
        <v>4.5999999999999996</v>
      </c>
      <c r="K48" s="94">
        <v>7.7</v>
      </c>
      <c r="L48" s="96">
        <v>19.7</v>
      </c>
      <c r="M48" s="93"/>
      <c r="N48" s="93">
        <v>687</v>
      </c>
      <c r="O48" s="97">
        <v>162</v>
      </c>
      <c r="P48" s="93">
        <v>190</v>
      </c>
      <c r="Q48" s="92">
        <v>878</v>
      </c>
      <c r="R48" s="93"/>
      <c r="S48" s="93">
        <v>111</v>
      </c>
    </row>
    <row r="49" spans="2:19" x14ac:dyDescent="0.2">
      <c r="B49" s="98" t="s">
        <v>292</v>
      </c>
      <c r="C49" s="99"/>
      <c r="D49" s="93">
        <v>3940</v>
      </c>
      <c r="E49" s="97">
        <v>1040</v>
      </c>
      <c r="F49" s="93">
        <v>440</v>
      </c>
      <c r="G49" s="92">
        <v>4380</v>
      </c>
      <c r="H49" s="93"/>
      <c r="I49" s="94">
        <v>11.8</v>
      </c>
      <c r="J49" s="95">
        <v>4.5</v>
      </c>
      <c r="K49" s="94">
        <v>4</v>
      </c>
      <c r="L49" s="96">
        <v>15.8</v>
      </c>
      <c r="M49" s="93"/>
      <c r="N49" s="93">
        <v>706</v>
      </c>
      <c r="O49" s="97">
        <v>163</v>
      </c>
      <c r="P49" s="93">
        <v>128</v>
      </c>
      <c r="Q49" s="92">
        <v>834</v>
      </c>
      <c r="R49" s="93"/>
      <c r="S49" s="93">
        <v>78</v>
      </c>
    </row>
    <row r="50" spans="2:19" x14ac:dyDescent="0.2">
      <c r="B50" s="98" t="s">
        <v>293</v>
      </c>
      <c r="C50" s="99"/>
      <c r="D50" s="93">
        <v>4120</v>
      </c>
      <c r="E50" s="97">
        <v>1010</v>
      </c>
      <c r="F50" s="93">
        <v>570</v>
      </c>
      <c r="G50" s="92">
        <v>4680</v>
      </c>
      <c r="H50" s="93"/>
      <c r="I50" s="94">
        <v>12.3</v>
      </c>
      <c r="J50" s="95">
        <v>4.3</v>
      </c>
      <c r="K50" s="94">
        <v>5.5</v>
      </c>
      <c r="L50" s="96">
        <v>17.8</v>
      </c>
      <c r="M50" s="93"/>
      <c r="N50" s="93">
        <v>760</v>
      </c>
      <c r="O50" s="97">
        <v>164</v>
      </c>
      <c r="P50" s="93">
        <v>148</v>
      </c>
      <c r="Q50" s="92">
        <v>907</v>
      </c>
      <c r="R50" s="93"/>
      <c r="S50" s="93">
        <v>114</v>
      </c>
    </row>
    <row r="51" spans="2:19" ht="26.25" customHeight="1" x14ac:dyDescent="0.2">
      <c r="B51" s="98" t="s">
        <v>294</v>
      </c>
      <c r="C51" s="99"/>
      <c r="D51" s="93">
        <v>1760</v>
      </c>
      <c r="E51" s="97">
        <v>440</v>
      </c>
      <c r="F51" s="93">
        <v>370</v>
      </c>
      <c r="G51" s="92">
        <v>2130</v>
      </c>
      <c r="H51" s="93"/>
      <c r="I51" s="94">
        <v>4.7</v>
      </c>
      <c r="J51" s="95">
        <v>2</v>
      </c>
      <c r="K51" s="94">
        <v>5.2</v>
      </c>
      <c r="L51" s="96">
        <v>9.9</v>
      </c>
      <c r="M51" s="93"/>
      <c r="N51" s="93">
        <v>290</v>
      </c>
      <c r="O51" s="97">
        <v>70</v>
      </c>
      <c r="P51" s="93">
        <v>135</v>
      </c>
      <c r="Q51" s="92">
        <v>424</v>
      </c>
      <c r="R51" s="93"/>
      <c r="S51" s="93">
        <v>34</v>
      </c>
    </row>
    <row r="52" spans="2:19" ht="12.75" customHeight="1" x14ac:dyDescent="0.2">
      <c r="B52" s="98" t="s">
        <v>295</v>
      </c>
      <c r="C52" s="99"/>
      <c r="D52" s="93">
        <v>1940</v>
      </c>
      <c r="E52" s="97">
        <v>440</v>
      </c>
      <c r="F52" s="93">
        <v>270</v>
      </c>
      <c r="G52" s="92">
        <v>2210</v>
      </c>
      <c r="H52" s="93"/>
      <c r="I52" s="94">
        <v>5.2</v>
      </c>
      <c r="J52" s="95">
        <v>1.9</v>
      </c>
      <c r="K52" s="94">
        <v>1.5</v>
      </c>
      <c r="L52" s="96">
        <v>6.6</v>
      </c>
      <c r="M52" s="93"/>
      <c r="N52" s="93">
        <v>331</v>
      </c>
      <c r="O52" s="97">
        <v>68</v>
      </c>
      <c r="P52" s="93">
        <v>69</v>
      </c>
      <c r="Q52" s="92">
        <v>400</v>
      </c>
      <c r="R52" s="93"/>
      <c r="S52" s="93">
        <v>24</v>
      </c>
    </row>
    <row r="53" spans="2:19" ht="12.75" customHeight="1" x14ac:dyDescent="0.2">
      <c r="B53" s="98" t="s">
        <v>296</v>
      </c>
      <c r="C53" s="99"/>
      <c r="D53" s="93">
        <v>2580</v>
      </c>
      <c r="E53" s="97">
        <v>600</v>
      </c>
      <c r="F53" s="93">
        <v>350</v>
      </c>
      <c r="G53" s="92">
        <v>2930</v>
      </c>
      <c r="H53" s="93"/>
      <c r="I53" s="94">
        <v>7.4</v>
      </c>
      <c r="J53" s="95">
        <v>2.5</v>
      </c>
      <c r="K53" s="94">
        <v>2.2999999999999998</v>
      </c>
      <c r="L53" s="96">
        <v>9.6999999999999993</v>
      </c>
      <c r="M53" s="93"/>
      <c r="N53" s="93">
        <v>470</v>
      </c>
      <c r="O53" s="97">
        <v>91</v>
      </c>
      <c r="P53" s="93">
        <v>75</v>
      </c>
      <c r="Q53" s="92">
        <v>545</v>
      </c>
      <c r="R53" s="93"/>
      <c r="S53" s="93">
        <v>66</v>
      </c>
    </row>
    <row r="54" spans="2:19" ht="12.75" customHeight="1" x14ac:dyDescent="0.2">
      <c r="B54" s="98" t="s">
        <v>297</v>
      </c>
      <c r="C54" s="99"/>
      <c r="D54" s="93">
        <v>3030</v>
      </c>
      <c r="E54" s="97">
        <v>810</v>
      </c>
      <c r="F54" s="93">
        <v>450</v>
      </c>
      <c r="G54" s="92">
        <v>3480</v>
      </c>
      <c r="H54" s="93"/>
      <c r="I54" s="94">
        <v>9.1999999999999993</v>
      </c>
      <c r="J54" s="95">
        <v>3.7</v>
      </c>
      <c r="K54" s="94">
        <v>3.4</v>
      </c>
      <c r="L54" s="96">
        <v>12.6</v>
      </c>
      <c r="M54" s="93"/>
      <c r="N54" s="93">
        <v>582</v>
      </c>
      <c r="O54" s="97">
        <v>136</v>
      </c>
      <c r="P54" s="93">
        <v>153</v>
      </c>
      <c r="Q54" s="92">
        <v>735</v>
      </c>
      <c r="R54" s="93"/>
      <c r="S54" s="93">
        <v>125</v>
      </c>
    </row>
    <row r="55" spans="2:19" ht="12.75" customHeight="1" x14ac:dyDescent="0.2">
      <c r="B55" s="98" t="s">
        <v>298</v>
      </c>
      <c r="C55" s="99"/>
      <c r="D55" s="93">
        <v>3230</v>
      </c>
      <c r="E55" s="97">
        <v>810</v>
      </c>
      <c r="F55" s="93">
        <v>340</v>
      </c>
      <c r="G55" s="92">
        <v>3570</v>
      </c>
      <c r="H55" s="93"/>
      <c r="I55" s="94">
        <v>9.1</v>
      </c>
      <c r="J55" s="95">
        <v>4.0999999999999996</v>
      </c>
      <c r="K55" s="94">
        <v>4.2</v>
      </c>
      <c r="L55" s="96">
        <v>13.4</v>
      </c>
      <c r="M55" s="93"/>
      <c r="N55" s="93">
        <v>634</v>
      </c>
      <c r="O55" s="97">
        <v>139</v>
      </c>
      <c r="P55" s="93">
        <v>201</v>
      </c>
      <c r="Q55" s="92">
        <v>835</v>
      </c>
      <c r="R55" s="93"/>
      <c r="S55" s="93">
        <v>108</v>
      </c>
    </row>
    <row r="56" spans="2:19" ht="12.75" customHeight="1" x14ac:dyDescent="0.2">
      <c r="B56" s="98" t="s">
        <v>299</v>
      </c>
      <c r="C56" s="99"/>
      <c r="D56" s="93">
        <v>3700</v>
      </c>
      <c r="E56" s="97">
        <v>920</v>
      </c>
      <c r="F56" s="93">
        <v>430</v>
      </c>
      <c r="G56" s="92">
        <v>4130</v>
      </c>
      <c r="H56" s="93"/>
      <c r="I56" s="94">
        <v>9.9</v>
      </c>
      <c r="J56" s="95">
        <v>4.5999999999999996</v>
      </c>
      <c r="K56" s="94">
        <v>2.5</v>
      </c>
      <c r="L56" s="96">
        <v>12.4</v>
      </c>
      <c r="M56" s="93"/>
      <c r="N56" s="93">
        <v>706</v>
      </c>
      <c r="O56" s="97">
        <v>148</v>
      </c>
      <c r="P56" s="93">
        <v>110</v>
      </c>
      <c r="Q56" s="92">
        <v>816</v>
      </c>
      <c r="R56" s="93"/>
      <c r="S56" s="93">
        <v>55</v>
      </c>
    </row>
    <row r="57" spans="2:19" ht="12.75" customHeight="1" x14ac:dyDescent="0.2">
      <c r="B57" s="98" t="s">
        <v>300</v>
      </c>
      <c r="C57" s="99"/>
      <c r="D57" s="93">
        <v>5300</v>
      </c>
      <c r="E57" s="97">
        <v>1320</v>
      </c>
      <c r="F57" s="93">
        <v>530</v>
      </c>
      <c r="G57" s="92">
        <v>5840</v>
      </c>
      <c r="H57" s="93"/>
      <c r="I57" s="94">
        <v>15.8</v>
      </c>
      <c r="J57" s="95">
        <v>7</v>
      </c>
      <c r="K57" s="94">
        <v>5.8</v>
      </c>
      <c r="L57" s="96">
        <v>21.6</v>
      </c>
      <c r="M57" s="93"/>
      <c r="N57" s="93">
        <v>1062</v>
      </c>
      <c r="O57" s="97">
        <v>220</v>
      </c>
      <c r="P57" s="93">
        <v>177</v>
      </c>
      <c r="Q57" s="92">
        <v>1239</v>
      </c>
      <c r="R57" s="93"/>
      <c r="S57" s="93">
        <v>76</v>
      </c>
    </row>
    <row r="58" spans="2:19" ht="12.75" customHeight="1" x14ac:dyDescent="0.2">
      <c r="B58" s="98" t="s">
        <v>301</v>
      </c>
      <c r="C58" s="99"/>
      <c r="D58" s="93">
        <v>5300</v>
      </c>
      <c r="E58" s="97">
        <v>1230</v>
      </c>
      <c r="F58" s="93">
        <v>430</v>
      </c>
      <c r="G58" s="92">
        <v>5740</v>
      </c>
      <c r="H58" s="93"/>
      <c r="I58" s="94">
        <v>16.7</v>
      </c>
      <c r="J58" s="95">
        <v>6.8</v>
      </c>
      <c r="K58" s="94">
        <v>4.7</v>
      </c>
      <c r="L58" s="96">
        <v>21.4</v>
      </c>
      <c r="M58" s="93"/>
      <c r="N58" s="93">
        <v>1091</v>
      </c>
      <c r="O58" s="97">
        <v>214</v>
      </c>
      <c r="P58" s="93">
        <v>141</v>
      </c>
      <c r="Q58" s="92">
        <v>1232</v>
      </c>
      <c r="R58" s="93"/>
      <c r="S58" s="93">
        <v>56</v>
      </c>
    </row>
    <row r="59" spans="2:19" ht="12.75" customHeight="1" x14ac:dyDescent="0.2">
      <c r="B59" s="98" t="s">
        <v>302</v>
      </c>
      <c r="C59" s="99"/>
      <c r="D59" s="93">
        <v>6200</v>
      </c>
      <c r="E59" s="97">
        <v>1460</v>
      </c>
      <c r="F59" s="93">
        <v>580</v>
      </c>
      <c r="G59" s="92">
        <v>6780</v>
      </c>
      <c r="H59" s="93"/>
      <c r="I59" s="94">
        <v>20.5</v>
      </c>
      <c r="J59" s="95">
        <v>9</v>
      </c>
      <c r="K59" s="94">
        <v>8.1999999999999993</v>
      </c>
      <c r="L59" s="96">
        <v>28.7</v>
      </c>
      <c r="M59" s="93"/>
      <c r="N59" s="93">
        <v>1313</v>
      </c>
      <c r="O59" s="97">
        <v>278</v>
      </c>
      <c r="P59" s="93">
        <v>239</v>
      </c>
      <c r="Q59" s="92">
        <v>1552</v>
      </c>
      <c r="R59" s="93"/>
      <c r="S59" s="93">
        <v>145</v>
      </c>
    </row>
    <row r="60" spans="2:19" ht="12.75" customHeight="1" x14ac:dyDescent="0.2">
      <c r="B60" s="98" t="s">
        <v>303</v>
      </c>
      <c r="C60" s="99"/>
      <c r="D60" s="93">
        <v>3900</v>
      </c>
      <c r="E60" s="97">
        <v>910</v>
      </c>
      <c r="F60" s="93">
        <v>380</v>
      </c>
      <c r="G60" s="92">
        <v>4280</v>
      </c>
      <c r="H60" s="93"/>
      <c r="I60" s="94">
        <v>14.3</v>
      </c>
      <c r="J60" s="95">
        <v>6.4</v>
      </c>
      <c r="K60" s="94">
        <v>3.2</v>
      </c>
      <c r="L60" s="96">
        <v>17.5</v>
      </c>
      <c r="M60" s="93"/>
      <c r="N60" s="93">
        <v>816</v>
      </c>
      <c r="O60" s="97">
        <v>157</v>
      </c>
      <c r="P60" s="93">
        <v>200</v>
      </c>
      <c r="Q60" s="92">
        <v>1016</v>
      </c>
      <c r="R60" s="93"/>
      <c r="S60" s="93">
        <v>104</v>
      </c>
    </row>
    <row r="61" spans="2:19" ht="12.75" customHeight="1" x14ac:dyDescent="0.2">
      <c r="B61" s="98" t="s">
        <v>304</v>
      </c>
      <c r="C61" s="99"/>
      <c r="D61" s="93">
        <v>4780</v>
      </c>
      <c r="E61" s="97">
        <v>1190</v>
      </c>
      <c r="F61" s="93">
        <v>480</v>
      </c>
      <c r="G61" s="92">
        <v>5250</v>
      </c>
      <c r="H61" s="93"/>
      <c r="I61" s="94">
        <v>17</v>
      </c>
      <c r="J61" s="95">
        <v>8.3000000000000007</v>
      </c>
      <c r="K61" s="94">
        <v>6.7</v>
      </c>
      <c r="L61" s="96">
        <v>23.7</v>
      </c>
      <c r="M61" s="93"/>
      <c r="N61" s="93">
        <v>981</v>
      </c>
      <c r="O61" s="97">
        <v>202</v>
      </c>
      <c r="P61" s="93">
        <v>230</v>
      </c>
      <c r="Q61" s="92">
        <v>1212</v>
      </c>
      <c r="R61" s="93"/>
      <c r="S61" s="93">
        <v>223</v>
      </c>
    </row>
    <row r="62" spans="2:19" ht="12.75" customHeight="1" x14ac:dyDescent="0.2">
      <c r="B62" s="98" t="s">
        <v>305</v>
      </c>
      <c r="C62" s="99"/>
      <c r="D62" s="93">
        <v>6450</v>
      </c>
      <c r="E62" s="97">
        <v>1560</v>
      </c>
      <c r="F62" s="93">
        <v>680</v>
      </c>
      <c r="G62" s="92">
        <v>7120</v>
      </c>
      <c r="H62" s="93"/>
      <c r="I62" s="94">
        <v>26.6</v>
      </c>
      <c r="J62" s="95">
        <v>11.9</v>
      </c>
      <c r="K62" s="94">
        <v>10.4</v>
      </c>
      <c r="L62" s="96">
        <v>37</v>
      </c>
      <c r="M62" s="93"/>
      <c r="N62" s="93">
        <v>1456</v>
      </c>
      <c r="O62" s="97">
        <v>332</v>
      </c>
      <c r="P62" s="93">
        <v>297</v>
      </c>
      <c r="Q62" s="92">
        <v>1753</v>
      </c>
      <c r="R62" s="93"/>
      <c r="S62" s="93">
        <v>70</v>
      </c>
    </row>
    <row r="63" spans="2:19" ht="25.5" customHeight="1" x14ac:dyDescent="0.2">
      <c r="B63" s="98" t="s">
        <v>306</v>
      </c>
      <c r="C63" s="99"/>
      <c r="D63" s="93">
        <v>5100</v>
      </c>
      <c r="E63" s="97">
        <v>1300</v>
      </c>
      <c r="F63" s="93">
        <v>570</v>
      </c>
      <c r="G63" s="92">
        <v>5670</v>
      </c>
      <c r="H63" s="93"/>
      <c r="I63" s="94">
        <v>18.399999999999999</v>
      </c>
      <c r="J63" s="95">
        <v>9.3000000000000007</v>
      </c>
      <c r="K63" s="94">
        <v>19.899999999999999</v>
      </c>
      <c r="L63" s="96">
        <v>38.200000000000003</v>
      </c>
      <c r="M63" s="93"/>
      <c r="N63" s="93">
        <v>1038</v>
      </c>
      <c r="O63" s="97">
        <v>225</v>
      </c>
      <c r="P63" s="93">
        <v>484</v>
      </c>
      <c r="Q63" s="92">
        <v>1521</v>
      </c>
      <c r="R63" s="93"/>
      <c r="S63" s="93">
        <v>63</v>
      </c>
    </row>
    <row r="64" spans="2:19" ht="12.75" customHeight="1" x14ac:dyDescent="0.2">
      <c r="B64" s="98" t="s">
        <v>307</v>
      </c>
      <c r="C64" s="99"/>
      <c r="D64" s="93">
        <v>4680</v>
      </c>
      <c r="E64" s="97">
        <v>1170</v>
      </c>
      <c r="F64" s="93">
        <v>490</v>
      </c>
      <c r="G64" s="92">
        <v>5170</v>
      </c>
      <c r="H64" s="93"/>
      <c r="I64" s="94">
        <v>17.8</v>
      </c>
      <c r="J64" s="95">
        <v>8.8000000000000007</v>
      </c>
      <c r="K64" s="94">
        <v>4.9000000000000004</v>
      </c>
      <c r="L64" s="96">
        <v>22.7</v>
      </c>
      <c r="M64" s="93"/>
      <c r="N64" s="93">
        <v>965</v>
      </c>
      <c r="O64" s="97">
        <v>214</v>
      </c>
      <c r="P64" s="93">
        <v>157</v>
      </c>
      <c r="Q64" s="92">
        <v>1122</v>
      </c>
      <c r="R64" s="93"/>
      <c r="S64" s="93">
        <v>69</v>
      </c>
    </row>
    <row r="65" spans="1:19" ht="12.75" customHeight="1" x14ac:dyDescent="0.2">
      <c r="B65" s="98" t="s">
        <v>308</v>
      </c>
      <c r="C65" s="99"/>
      <c r="D65" s="93">
        <v>8030</v>
      </c>
      <c r="E65" s="97">
        <v>1600</v>
      </c>
      <c r="F65" s="93">
        <v>550</v>
      </c>
      <c r="G65" s="92">
        <v>8580</v>
      </c>
      <c r="H65" s="93"/>
      <c r="I65" s="94">
        <v>33.799999999999997</v>
      </c>
      <c r="J65" s="95">
        <v>13</v>
      </c>
      <c r="K65" s="94">
        <v>8.4</v>
      </c>
      <c r="L65" s="96">
        <v>42.2</v>
      </c>
      <c r="M65" s="93"/>
      <c r="N65" s="93">
        <v>1898</v>
      </c>
      <c r="O65" s="97">
        <v>307</v>
      </c>
      <c r="P65" s="93">
        <v>247</v>
      </c>
      <c r="Q65" s="92">
        <v>2145</v>
      </c>
      <c r="R65" s="93"/>
      <c r="S65" s="93">
        <v>121</v>
      </c>
    </row>
    <row r="66" spans="1:19" ht="12.75" customHeight="1" x14ac:dyDescent="0.2">
      <c r="B66" s="98" t="s">
        <v>309</v>
      </c>
      <c r="C66" s="99"/>
      <c r="D66" s="93">
        <v>4440</v>
      </c>
      <c r="E66" s="97">
        <v>1290</v>
      </c>
      <c r="F66" s="93">
        <v>500</v>
      </c>
      <c r="G66" s="92">
        <v>4930</v>
      </c>
      <c r="H66" s="93"/>
      <c r="I66" s="94">
        <v>19</v>
      </c>
      <c r="J66" s="95">
        <v>8.9</v>
      </c>
      <c r="K66" s="94">
        <v>8.6</v>
      </c>
      <c r="L66" s="96">
        <v>27.6</v>
      </c>
      <c r="M66" s="93"/>
      <c r="N66" s="93">
        <v>835</v>
      </c>
      <c r="O66" s="97">
        <v>228</v>
      </c>
      <c r="P66" s="93">
        <v>247</v>
      </c>
      <c r="Q66" s="92">
        <v>1082</v>
      </c>
      <c r="R66" s="93"/>
      <c r="S66" s="93">
        <v>51</v>
      </c>
    </row>
    <row r="67" spans="1:19" ht="25.5" customHeight="1" x14ac:dyDescent="0.2">
      <c r="A67" s="98" t="s">
        <v>310</v>
      </c>
      <c r="B67" s="98"/>
      <c r="C67" s="99"/>
      <c r="D67" s="102"/>
      <c r="E67" s="97"/>
      <c r="F67" s="102"/>
      <c r="G67" s="103"/>
      <c r="H67" s="93"/>
      <c r="I67" s="101"/>
      <c r="J67" s="101"/>
      <c r="K67" s="102"/>
      <c r="L67" s="96"/>
      <c r="M67" s="93"/>
      <c r="N67" s="93"/>
      <c r="O67" s="97"/>
      <c r="P67" s="93"/>
      <c r="Q67" s="92"/>
      <c r="R67" s="93"/>
      <c r="S67" s="100"/>
    </row>
    <row r="68" spans="1:19" ht="12.75" customHeight="1" x14ac:dyDescent="0.2">
      <c r="B68" s="1" t="s">
        <v>311</v>
      </c>
      <c r="C68" s="99"/>
      <c r="D68" s="93" t="s">
        <v>41</v>
      </c>
      <c r="E68" s="93" t="s">
        <v>41</v>
      </c>
      <c r="F68" s="93" t="s">
        <v>41</v>
      </c>
      <c r="G68" s="92" t="s">
        <v>41</v>
      </c>
      <c r="H68" s="93"/>
      <c r="I68" s="94" t="s">
        <v>41</v>
      </c>
      <c r="J68" s="93" t="s">
        <v>41</v>
      </c>
      <c r="K68" s="94" t="s">
        <v>41</v>
      </c>
      <c r="L68" s="104" t="s">
        <v>41</v>
      </c>
      <c r="M68" s="93"/>
      <c r="N68" s="93" t="s">
        <v>41</v>
      </c>
      <c r="O68" s="93" t="s">
        <v>41</v>
      </c>
      <c r="P68" s="93" t="s">
        <v>41</v>
      </c>
      <c r="Q68" s="92" t="s">
        <v>41</v>
      </c>
      <c r="R68" s="93"/>
      <c r="S68" s="93" t="s">
        <v>41</v>
      </c>
    </row>
    <row r="69" spans="1:19" ht="13.5" customHeight="1" x14ac:dyDescent="0.2">
      <c r="B69" s="1" t="s">
        <v>312</v>
      </c>
      <c r="C69" s="99"/>
      <c r="D69" s="93" t="s">
        <v>41</v>
      </c>
      <c r="E69" s="93" t="s">
        <v>41</v>
      </c>
      <c r="F69" s="93" t="s">
        <v>237</v>
      </c>
      <c r="G69" s="92" t="s">
        <v>237</v>
      </c>
      <c r="H69" s="93"/>
      <c r="I69" s="94" t="s">
        <v>41</v>
      </c>
      <c r="J69" s="93" t="s">
        <v>41</v>
      </c>
      <c r="K69" s="94">
        <v>28.2</v>
      </c>
      <c r="L69" s="104">
        <v>28.2</v>
      </c>
      <c r="M69" s="93"/>
      <c r="N69" s="93" t="s">
        <v>41</v>
      </c>
      <c r="O69" s="93" t="s">
        <v>41</v>
      </c>
      <c r="P69" s="93" t="s">
        <v>237</v>
      </c>
      <c r="Q69" s="92" t="s">
        <v>237</v>
      </c>
      <c r="R69" s="93"/>
      <c r="S69" s="93" t="s">
        <v>237</v>
      </c>
    </row>
    <row r="70" spans="1:19" ht="13.5" customHeight="1" x14ac:dyDescent="0.2">
      <c r="B70" s="1" t="s">
        <v>313</v>
      </c>
      <c r="C70" s="99"/>
      <c r="D70" s="93" t="s">
        <v>41</v>
      </c>
      <c r="E70" s="93" t="s">
        <v>41</v>
      </c>
      <c r="F70" s="93" t="s">
        <v>237</v>
      </c>
      <c r="G70" s="92" t="s">
        <v>237</v>
      </c>
      <c r="H70" s="93"/>
      <c r="I70" s="94" t="s">
        <v>41</v>
      </c>
      <c r="J70" s="93" t="s">
        <v>41</v>
      </c>
      <c r="K70" s="94" t="s">
        <v>41</v>
      </c>
      <c r="L70" s="104" t="s">
        <v>41</v>
      </c>
      <c r="M70" s="93"/>
      <c r="N70" s="93" t="s">
        <v>41</v>
      </c>
      <c r="O70" s="93" t="s">
        <v>41</v>
      </c>
      <c r="P70" s="93" t="s">
        <v>237</v>
      </c>
      <c r="Q70" s="92" t="s">
        <v>237</v>
      </c>
      <c r="R70" s="93"/>
      <c r="S70" s="93" t="s">
        <v>237</v>
      </c>
    </row>
    <row r="71" spans="1:19" ht="25.5" customHeight="1" x14ac:dyDescent="0.2">
      <c r="A71" s="98" t="s">
        <v>314</v>
      </c>
      <c r="C71" s="99"/>
      <c r="D71" s="93"/>
      <c r="E71" s="97"/>
      <c r="F71" s="93"/>
      <c r="G71" s="92"/>
      <c r="H71" s="93"/>
      <c r="I71" s="94"/>
      <c r="J71" s="95"/>
      <c r="K71" s="94"/>
      <c r="L71" s="96"/>
      <c r="M71" s="93"/>
      <c r="N71" s="93"/>
      <c r="O71" s="97"/>
      <c r="P71" s="93"/>
      <c r="Q71" s="92"/>
      <c r="R71" s="93"/>
      <c r="S71" s="93"/>
    </row>
    <row r="72" spans="1:19" x14ac:dyDescent="0.2">
      <c r="A72" s="98"/>
      <c r="B72" s="1" t="s">
        <v>311</v>
      </c>
      <c r="C72" s="99"/>
      <c r="D72" s="93" t="s">
        <v>41</v>
      </c>
      <c r="E72" s="93" t="s">
        <v>41</v>
      </c>
      <c r="F72" s="93" t="s">
        <v>41</v>
      </c>
      <c r="G72" s="92" t="s">
        <v>41</v>
      </c>
      <c r="H72" s="93"/>
      <c r="I72" s="105" t="s">
        <v>41</v>
      </c>
      <c r="J72" s="105" t="s">
        <v>41</v>
      </c>
      <c r="K72" s="105" t="s">
        <v>41</v>
      </c>
      <c r="L72" s="106" t="s">
        <v>41</v>
      </c>
      <c r="M72" s="93"/>
      <c r="N72" s="93" t="s">
        <v>41</v>
      </c>
      <c r="O72" s="93" t="s">
        <v>41</v>
      </c>
      <c r="P72" s="93" t="s">
        <v>41</v>
      </c>
      <c r="Q72" s="92" t="s">
        <v>41</v>
      </c>
      <c r="R72" s="93"/>
      <c r="S72" s="93" t="s">
        <v>41</v>
      </c>
    </row>
    <row r="73" spans="1:19" x14ac:dyDescent="0.2">
      <c r="B73" s="1" t="s">
        <v>312</v>
      </c>
      <c r="C73" s="99"/>
      <c r="D73" s="93" t="s">
        <v>237</v>
      </c>
      <c r="E73" s="93" t="s">
        <v>237</v>
      </c>
      <c r="F73" s="93" t="s">
        <v>237</v>
      </c>
      <c r="G73" s="92" t="s">
        <v>237</v>
      </c>
      <c r="H73" s="93"/>
      <c r="I73" s="105" t="s">
        <v>237</v>
      </c>
      <c r="J73" s="105" t="s">
        <v>237</v>
      </c>
      <c r="K73" s="105" t="s">
        <v>237</v>
      </c>
      <c r="L73" s="106">
        <v>2</v>
      </c>
      <c r="M73" s="93"/>
      <c r="N73" s="93" t="s">
        <v>237</v>
      </c>
      <c r="O73" s="93" t="s">
        <v>237</v>
      </c>
      <c r="P73" s="93" t="s">
        <v>237</v>
      </c>
      <c r="Q73" s="92" t="s">
        <v>237</v>
      </c>
      <c r="R73" s="93"/>
      <c r="S73" s="93" t="s">
        <v>237</v>
      </c>
    </row>
    <row r="74" spans="1:19" x14ac:dyDescent="0.2">
      <c r="B74" s="1" t="s">
        <v>313</v>
      </c>
      <c r="C74" s="99"/>
      <c r="D74" s="93" t="s">
        <v>237</v>
      </c>
      <c r="E74" s="93" t="s">
        <v>237</v>
      </c>
      <c r="F74" s="93" t="s">
        <v>237</v>
      </c>
      <c r="G74" s="92" t="s">
        <v>237</v>
      </c>
      <c r="H74" s="93"/>
      <c r="I74" s="105" t="s">
        <v>237</v>
      </c>
      <c r="J74" s="105" t="s">
        <v>237</v>
      </c>
      <c r="K74" s="105" t="s">
        <v>237</v>
      </c>
      <c r="L74" s="106">
        <v>0</v>
      </c>
      <c r="M74" s="93"/>
      <c r="N74" s="93" t="s">
        <v>237</v>
      </c>
      <c r="O74" s="93" t="s">
        <v>237</v>
      </c>
      <c r="P74" s="93" t="s">
        <v>237</v>
      </c>
      <c r="Q74" s="92" t="s">
        <v>237</v>
      </c>
      <c r="R74" s="93"/>
      <c r="S74" s="93" t="s">
        <v>237</v>
      </c>
    </row>
    <row r="75" spans="1:19" ht="2.25" customHeight="1" x14ac:dyDescent="0.2">
      <c r="A75" s="107"/>
      <c r="B75" s="107"/>
      <c r="C75" s="107"/>
      <c r="D75" s="108"/>
      <c r="E75" s="108"/>
      <c r="F75" s="108"/>
      <c r="G75" s="108"/>
      <c r="H75" s="108"/>
      <c r="I75" s="109"/>
      <c r="J75" s="107"/>
      <c r="K75" s="109"/>
      <c r="L75" s="108"/>
      <c r="M75" s="108"/>
      <c r="N75" s="108"/>
      <c r="O75" s="108"/>
      <c r="P75" s="108"/>
      <c r="Q75" s="108"/>
      <c r="R75" s="108"/>
      <c r="S75" s="108"/>
    </row>
    <row r="76" spans="1:19" x14ac:dyDescent="0.2">
      <c r="D76" s="93"/>
      <c r="E76" s="93"/>
      <c r="F76" s="93"/>
      <c r="G76" s="93"/>
      <c r="H76" s="93"/>
      <c r="I76" s="94"/>
      <c r="K76" s="94"/>
      <c r="L76" s="94"/>
      <c r="M76" s="93"/>
      <c r="N76" s="93"/>
      <c r="O76" s="93"/>
      <c r="P76" s="93"/>
      <c r="Q76" s="93"/>
      <c r="R76" s="93"/>
      <c r="S76" s="93"/>
    </row>
    <row r="77" spans="1:19" ht="14.25" x14ac:dyDescent="0.2">
      <c r="A77" s="110">
        <v>1</v>
      </c>
      <c r="B77" s="1" t="s">
        <v>315</v>
      </c>
    </row>
    <row r="78" spans="1:19" ht="14.25" x14ac:dyDescent="0.2">
      <c r="A78" s="110">
        <v>2</v>
      </c>
      <c r="B78" s="1" t="s">
        <v>316</v>
      </c>
      <c r="I78" s="94"/>
    </row>
    <row r="79" spans="1:19" ht="39.75" customHeight="1" x14ac:dyDescent="0.2">
      <c r="A79" s="111">
        <v>3</v>
      </c>
      <c r="B79" s="6" t="s">
        <v>317</v>
      </c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</row>
    <row r="80" spans="1:19" ht="14.25" x14ac:dyDescent="0.2">
      <c r="A80" s="110">
        <v>4</v>
      </c>
      <c r="B80" s="1" t="s">
        <v>318</v>
      </c>
    </row>
    <row r="81" spans="1:19" ht="14.25" x14ac:dyDescent="0.2">
      <c r="A81" s="110">
        <v>5</v>
      </c>
      <c r="B81" s="1" t="s">
        <v>319</v>
      </c>
    </row>
    <row r="82" spans="1:19" ht="14.25" x14ac:dyDescent="0.2">
      <c r="A82" s="110">
        <v>6</v>
      </c>
      <c r="B82" s="1" t="s">
        <v>320</v>
      </c>
    </row>
    <row r="83" spans="1:19" ht="27" customHeight="1" x14ac:dyDescent="0.2">
      <c r="A83" s="112">
        <v>7</v>
      </c>
      <c r="B83" s="6" t="s">
        <v>321</v>
      </c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</row>
    <row r="84" spans="1:19" x14ac:dyDescent="0.2">
      <c r="A84" s="8" t="s">
        <v>49</v>
      </c>
      <c r="B84" s="1" t="s">
        <v>322</v>
      </c>
    </row>
    <row r="85" spans="1:19" x14ac:dyDescent="0.2">
      <c r="A85" s="8" t="s">
        <v>50</v>
      </c>
      <c r="B85" s="1" t="s">
        <v>323</v>
      </c>
    </row>
    <row r="86" spans="1:19" x14ac:dyDescent="0.2">
      <c r="A86" s="1" t="s">
        <v>237</v>
      </c>
      <c r="B86" s="1" t="s">
        <v>324</v>
      </c>
    </row>
    <row r="87" spans="1:19" x14ac:dyDescent="0.2">
      <c r="A87" s="1" t="s">
        <v>41</v>
      </c>
      <c r="B87" s="1" t="s">
        <v>325</v>
      </c>
    </row>
  </sheetData>
  <mergeCells count="18">
    <mergeCell ref="B83:S83"/>
    <mergeCell ref="B79:S79"/>
    <mergeCell ref="L5:L6"/>
    <mergeCell ref="N5:N6"/>
    <mergeCell ref="P5:P6"/>
    <mergeCell ref="Q5:Q6"/>
    <mergeCell ref="S5:S6"/>
    <mergeCell ref="A4:B6"/>
    <mergeCell ref="D4:G4"/>
    <mergeCell ref="I4:L4"/>
    <mergeCell ref="N4:S4"/>
    <mergeCell ref="D5:D6"/>
    <mergeCell ref="F5:F6"/>
    <mergeCell ref="G5:G6"/>
    <mergeCell ref="I5:I6"/>
    <mergeCell ref="K5:K6"/>
    <mergeCell ref="A1:B1"/>
    <mergeCell ref="A2:S2"/>
  </mergeCells>
  <hyperlinks>
    <hyperlink ref="A1:B1" location="ContentsHead" display="ContentsHead" xr:uid="{9BBC8F24-EEE5-40A5-BB89-C1BE9C5B6CC4}"/>
  </hyperlinks>
  <pageMargins left="0.7" right="0.7" top="0.75" bottom="0.75" header="0.3" footer="0.3"/>
  <pageSetup scale="1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CBCF5B-686B-4129-9D31-7B624A81C322}">
  <sheetPr codeName="Sheet5">
    <pageSetUpPr fitToPage="1"/>
  </sheetPr>
  <dimension ref="A1:L72"/>
  <sheetViews>
    <sheetView zoomScaleNormal="100" workbookViewId="0">
      <pane xSplit="2" ySplit="5" topLeftCell="C6" activePane="bottomRight" state="frozen"/>
      <selection sqref="A1:B1048576"/>
      <selection pane="topRight" sqref="A1:B1048576"/>
      <selection pane="bottomLeft" sqref="A1:B1048576"/>
      <selection pane="bottomRight" sqref="A1:B1"/>
    </sheetView>
  </sheetViews>
  <sheetFormatPr defaultColWidth="14.5703125" defaultRowHeight="12.75" x14ac:dyDescent="0.2"/>
  <cols>
    <col min="1" max="1" width="2.5703125" style="1" customWidth="1"/>
    <col min="2" max="2" width="24" style="1" customWidth="1"/>
    <col min="3" max="3" width="12.5703125" style="1" customWidth="1"/>
    <col min="4" max="4" width="18.140625" style="1" customWidth="1"/>
    <col min="5" max="5" width="12.42578125" style="1" customWidth="1"/>
    <col min="6" max="6" width="14.140625" style="1" customWidth="1"/>
    <col min="7" max="7" width="11.140625" style="1" bestFit="1" customWidth="1"/>
    <col min="8" max="8" width="4.5703125" style="1" customWidth="1"/>
    <col min="9" max="16384" width="14.5703125" style="1"/>
  </cols>
  <sheetData>
    <row r="1" spans="1:7" x14ac:dyDescent="0.2">
      <c r="A1" s="79" t="s">
        <v>67</v>
      </c>
      <c r="B1" s="79"/>
    </row>
    <row r="2" spans="1:7" x14ac:dyDescent="0.2">
      <c r="A2" s="80" t="s">
        <v>326</v>
      </c>
      <c r="B2" s="80"/>
      <c r="C2" s="80"/>
      <c r="D2" s="80"/>
      <c r="E2" s="80"/>
      <c r="F2" s="80"/>
      <c r="G2" s="80"/>
    </row>
    <row r="4" spans="1:7" ht="30" x14ac:dyDescent="0.35">
      <c r="A4" s="81" t="s">
        <v>239</v>
      </c>
      <c r="B4" s="81"/>
      <c r="C4" s="81" t="s">
        <v>163</v>
      </c>
      <c r="D4" s="81"/>
      <c r="E4" s="82" t="s">
        <v>164</v>
      </c>
      <c r="F4" s="82" t="s">
        <v>165</v>
      </c>
      <c r="G4" s="113" t="s">
        <v>327</v>
      </c>
    </row>
    <row r="5" spans="1:7" ht="30" x14ac:dyDescent="0.35">
      <c r="A5" s="87"/>
      <c r="B5" s="87"/>
      <c r="C5" s="88" t="s">
        <v>328</v>
      </c>
      <c r="D5" s="88" t="s">
        <v>329</v>
      </c>
      <c r="E5" s="88" t="s">
        <v>328</v>
      </c>
      <c r="F5" s="88" t="s">
        <v>328</v>
      </c>
      <c r="G5" s="114" t="s">
        <v>328</v>
      </c>
    </row>
    <row r="6" spans="1:7" x14ac:dyDescent="0.2">
      <c r="A6" s="10" t="s">
        <v>253</v>
      </c>
      <c r="B6" s="10"/>
      <c r="C6" s="93"/>
      <c r="D6" s="93"/>
      <c r="E6" s="93"/>
      <c r="F6" s="93"/>
      <c r="G6" s="92"/>
    </row>
    <row r="7" spans="1:7" x14ac:dyDescent="0.2">
      <c r="B7" s="39" t="s">
        <v>59</v>
      </c>
      <c r="C7" s="93">
        <v>56570</v>
      </c>
      <c r="D7" s="93">
        <v>11647</v>
      </c>
      <c r="E7" s="93">
        <v>2640</v>
      </c>
      <c r="F7" s="93">
        <v>2700</v>
      </c>
      <c r="G7" s="92">
        <v>61910</v>
      </c>
    </row>
    <row r="8" spans="1:7" x14ac:dyDescent="0.2">
      <c r="B8" s="39" t="s">
        <v>44</v>
      </c>
      <c r="C8" s="93">
        <v>55990</v>
      </c>
      <c r="D8" s="93">
        <v>11620</v>
      </c>
      <c r="E8" s="93">
        <v>2940</v>
      </c>
      <c r="F8" s="93">
        <v>2520</v>
      </c>
      <c r="G8" s="92">
        <v>61450</v>
      </c>
    </row>
    <row r="9" spans="1:7" x14ac:dyDescent="0.2">
      <c r="B9" s="39" t="s">
        <v>313</v>
      </c>
      <c r="C9" s="93">
        <v>49240</v>
      </c>
      <c r="D9" s="93">
        <v>11261</v>
      </c>
      <c r="E9" s="93">
        <v>2220</v>
      </c>
      <c r="F9" s="93">
        <v>2000</v>
      </c>
      <c r="G9" s="92">
        <v>53470</v>
      </c>
    </row>
    <row r="10" spans="1:7" x14ac:dyDescent="0.2">
      <c r="B10" s="39" t="s">
        <v>254</v>
      </c>
      <c r="C10" s="93">
        <v>22510</v>
      </c>
      <c r="D10" s="93">
        <v>5571</v>
      </c>
      <c r="E10" s="93">
        <v>850</v>
      </c>
      <c r="F10" s="93">
        <v>1000</v>
      </c>
      <c r="G10" s="92">
        <v>24350</v>
      </c>
    </row>
    <row r="11" spans="1:7" ht="26.25" customHeight="1" x14ac:dyDescent="0.2">
      <c r="A11" s="10" t="s">
        <v>255</v>
      </c>
      <c r="B11" s="10"/>
      <c r="C11" s="93"/>
      <c r="D11" s="93"/>
      <c r="E11" s="93"/>
      <c r="F11" s="93"/>
      <c r="G11" s="92"/>
    </row>
    <row r="12" spans="1:7" s="10" customFormat="1" x14ac:dyDescent="0.2">
      <c r="A12" s="1"/>
      <c r="B12" s="39" t="s">
        <v>256</v>
      </c>
      <c r="C12" s="93">
        <v>13320</v>
      </c>
      <c r="D12" s="93">
        <v>2608</v>
      </c>
      <c r="E12" s="93">
        <v>660</v>
      </c>
      <c r="F12" s="93">
        <v>690</v>
      </c>
      <c r="G12" s="92">
        <v>14670</v>
      </c>
    </row>
    <row r="13" spans="1:7" x14ac:dyDescent="0.2">
      <c r="B13" s="39" t="s">
        <v>257</v>
      </c>
      <c r="C13" s="93">
        <v>15040</v>
      </c>
      <c r="D13" s="93">
        <v>3162</v>
      </c>
      <c r="E13" s="93">
        <v>610</v>
      </c>
      <c r="F13" s="93">
        <v>700</v>
      </c>
      <c r="G13" s="92">
        <v>16350</v>
      </c>
    </row>
    <row r="14" spans="1:7" x14ac:dyDescent="0.2">
      <c r="B14" s="39" t="s">
        <v>258</v>
      </c>
      <c r="C14" s="93">
        <v>16040</v>
      </c>
      <c r="D14" s="93">
        <v>3274</v>
      </c>
      <c r="E14" s="93">
        <v>720</v>
      </c>
      <c r="F14" s="93">
        <v>710</v>
      </c>
      <c r="G14" s="92">
        <v>17470</v>
      </c>
    </row>
    <row r="15" spans="1:7" ht="13.5" customHeight="1" x14ac:dyDescent="0.2">
      <c r="B15" s="39" t="s">
        <v>259</v>
      </c>
      <c r="C15" s="93">
        <v>12180</v>
      </c>
      <c r="D15" s="93">
        <v>2602</v>
      </c>
      <c r="E15" s="93">
        <v>660</v>
      </c>
      <c r="F15" s="93">
        <v>590</v>
      </c>
      <c r="G15" s="92">
        <v>13430</v>
      </c>
    </row>
    <row r="16" spans="1:7" ht="26.85" customHeight="1" x14ac:dyDescent="0.2">
      <c r="B16" s="39" t="s">
        <v>260</v>
      </c>
      <c r="C16" s="93">
        <v>13490</v>
      </c>
      <c r="D16" s="93">
        <v>2603</v>
      </c>
      <c r="E16" s="93">
        <v>690</v>
      </c>
      <c r="F16" s="93">
        <v>600</v>
      </c>
      <c r="G16" s="92">
        <v>14780</v>
      </c>
    </row>
    <row r="17" spans="1:7" x14ac:dyDescent="0.2">
      <c r="B17" s="39" t="s">
        <v>261</v>
      </c>
      <c r="C17" s="93">
        <v>15070</v>
      </c>
      <c r="D17" s="93">
        <v>3217</v>
      </c>
      <c r="E17" s="93">
        <v>800</v>
      </c>
      <c r="F17" s="93">
        <v>640</v>
      </c>
      <c r="G17" s="92">
        <v>16500</v>
      </c>
    </row>
    <row r="18" spans="1:7" x14ac:dyDescent="0.2">
      <c r="B18" s="39" t="s">
        <v>262</v>
      </c>
      <c r="C18" s="93">
        <v>15380</v>
      </c>
      <c r="D18" s="93">
        <v>3313</v>
      </c>
      <c r="E18" s="93">
        <v>680</v>
      </c>
      <c r="F18" s="93">
        <v>660</v>
      </c>
      <c r="G18" s="92">
        <v>16720</v>
      </c>
    </row>
    <row r="19" spans="1:7" x14ac:dyDescent="0.2">
      <c r="B19" s="39" t="s">
        <v>263</v>
      </c>
      <c r="C19" s="93">
        <v>12050</v>
      </c>
      <c r="D19" s="93">
        <v>2487</v>
      </c>
      <c r="E19" s="93">
        <v>780</v>
      </c>
      <c r="F19" s="93">
        <v>630</v>
      </c>
      <c r="G19" s="92">
        <v>13450</v>
      </c>
    </row>
    <row r="20" spans="1:7" ht="25.5" customHeight="1" x14ac:dyDescent="0.2">
      <c r="B20" s="39" t="s">
        <v>330</v>
      </c>
      <c r="C20" s="93">
        <v>6590</v>
      </c>
      <c r="D20" s="93">
        <v>1293</v>
      </c>
      <c r="E20" s="93">
        <v>390</v>
      </c>
      <c r="F20" s="93">
        <v>290</v>
      </c>
      <c r="G20" s="92">
        <v>7270</v>
      </c>
    </row>
    <row r="21" spans="1:7" ht="12.75" customHeight="1" x14ac:dyDescent="0.2">
      <c r="B21" s="39" t="s">
        <v>331</v>
      </c>
      <c r="C21" s="93">
        <v>10270</v>
      </c>
      <c r="D21" s="93">
        <v>2285</v>
      </c>
      <c r="E21" s="93">
        <v>510</v>
      </c>
      <c r="F21" s="93">
        <v>410</v>
      </c>
      <c r="G21" s="92">
        <v>11180</v>
      </c>
    </row>
    <row r="22" spans="1:7" ht="12.75" customHeight="1" x14ac:dyDescent="0.2">
      <c r="B22" s="39" t="s">
        <v>332</v>
      </c>
      <c r="C22" s="93">
        <v>16940</v>
      </c>
      <c r="D22" s="93">
        <v>3846</v>
      </c>
      <c r="E22" s="93">
        <v>750</v>
      </c>
      <c r="F22" s="93">
        <v>660</v>
      </c>
      <c r="G22" s="92">
        <v>18350</v>
      </c>
    </row>
    <row r="23" spans="1:7" ht="12.75" customHeight="1" x14ac:dyDescent="0.2">
      <c r="B23" s="39" t="s">
        <v>333</v>
      </c>
      <c r="C23" s="93">
        <v>15440</v>
      </c>
      <c r="D23" s="93">
        <v>3837</v>
      </c>
      <c r="E23" s="93">
        <v>580</v>
      </c>
      <c r="F23" s="93">
        <v>650</v>
      </c>
      <c r="G23" s="92">
        <v>16660</v>
      </c>
    </row>
    <row r="24" spans="1:7" ht="25.5" customHeight="1" x14ac:dyDescent="0.2">
      <c r="B24" s="39" t="s">
        <v>334</v>
      </c>
      <c r="C24" s="93">
        <v>18020</v>
      </c>
      <c r="D24" s="93">
        <v>4595</v>
      </c>
      <c r="E24" s="93">
        <v>630</v>
      </c>
      <c r="F24" s="93">
        <v>770</v>
      </c>
      <c r="G24" s="92">
        <v>19420</v>
      </c>
    </row>
    <row r="25" spans="1:7" ht="26.85" customHeight="1" x14ac:dyDescent="0.2">
      <c r="A25" s="10" t="s">
        <v>269</v>
      </c>
      <c r="B25" s="10"/>
      <c r="C25" s="93"/>
      <c r="D25" s="93"/>
      <c r="E25" s="93"/>
      <c r="F25" s="93"/>
      <c r="G25" s="92"/>
    </row>
    <row r="26" spans="1:7" x14ac:dyDescent="0.2">
      <c r="B26" s="98" t="s">
        <v>270</v>
      </c>
      <c r="C26" s="93">
        <v>3960</v>
      </c>
      <c r="D26" s="93">
        <v>784</v>
      </c>
      <c r="E26" s="93">
        <v>220</v>
      </c>
      <c r="F26" s="93">
        <v>210</v>
      </c>
      <c r="G26" s="92">
        <v>4390</v>
      </c>
    </row>
    <row r="27" spans="1:7" x14ac:dyDescent="0.2">
      <c r="B27" s="98" t="s">
        <v>271</v>
      </c>
      <c r="C27" s="93">
        <v>4380</v>
      </c>
      <c r="D27" s="93">
        <v>804</v>
      </c>
      <c r="E27" s="93">
        <v>200</v>
      </c>
      <c r="F27" s="93">
        <v>230</v>
      </c>
      <c r="G27" s="92">
        <v>4810</v>
      </c>
    </row>
    <row r="28" spans="1:7" x14ac:dyDescent="0.2">
      <c r="B28" s="98" t="s">
        <v>272</v>
      </c>
      <c r="C28" s="93">
        <v>4970</v>
      </c>
      <c r="D28" s="93">
        <v>1020</v>
      </c>
      <c r="E28" s="93">
        <v>240</v>
      </c>
      <c r="F28" s="93">
        <v>260</v>
      </c>
      <c r="G28" s="92">
        <v>5470</v>
      </c>
    </row>
    <row r="29" spans="1:7" x14ac:dyDescent="0.2">
      <c r="B29" s="98" t="s">
        <v>273</v>
      </c>
      <c r="C29" s="93">
        <v>4930</v>
      </c>
      <c r="D29" s="93">
        <v>1122</v>
      </c>
      <c r="E29" s="93">
        <v>190</v>
      </c>
      <c r="F29" s="93">
        <v>240</v>
      </c>
      <c r="G29" s="92">
        <v>5350</v>
      </c>
    </row>
    <row r="30" spans="1:7" s="10" customFormat="1" ht="12.75" customHeight="1" x14ac:dyDescent="0.2">
      <c r="A30" s="1"/>
      <c r="B30" s="98" t="s">
        <v>274</v>
      </c>
      <c r="C30" s="93">
        <v>5510</v>
      </c>
      <c r="D30" s="93">
        <v>1124</v>
      </c>
      <c r="E30" s="93">
        <v>210</v>
      </c>
      <c r="F30" s="93">
        <v>270</v>
      </c>
      <c r="G30" s="92">
        <v>5990</v>
      </c>
    </row>
    <row r="31" spans="1:7" x14ac:dyDescent="0.2">
      <c r="B31" s="98" t="s">
        <v>275</v>
      </c>
      <c r="C31" s="93">
        <v>4600</v>
      </c>
      <c r="D31" s="93">
        <v>916</v>
      </c>
      <c r="E31" s="93">
        <v>220</v>
      </c>
      <c r="F31" s="93">
        <v>190</v>
      </c>
      <c r="G31" s="92">
        <v>5010</v>
      </c>
    </row>
    <row r="32" spans="1:7" x14ac:dyDescent="0.2">
      <c r="B32" s="98" t="s">
        <v>276</v>
      </c>
      <c r="C32" s="93">
        <v>5180</v>
      </c>
      <c r="D32" s="93">
        <v>1073</v>
      </c>
      <c r="E32" s="93">
        <v>250</v>
      </c>
      <c r="F32" s="93">
        <v>230</v>
      </c>
      <c r="G32" s="92">
        <v>5660</v>
      </c>
    </row>
    <row r="33" spans="2:7" x14ac:dyDescent="0.2">
      <c r="B33" s="98" t="s">
        <v>277</v>
      </c>
      <c r="C33" s="93">
        <v>5850</v>
      </c>
      <c r="D33" s="93">
        <v>1167</v>
      </c>
      <c r="E33" s="93">
        <v>250</v>
      </c>
      <c r="F33" s="93">
        <v>250</v>
      </c>
      <c r="G33" s="92">
        <v>6350</v>
      </c>
    </row>
    <row r="34" spans="2:7" x14ac:dyDescent="0.2">
      <c r="B34" s="98" t="s">
        <v>278</v>
      </c>
      <c r="C34" s="93">
        <v>5010</v>
      </c>
      <c r="D34" s="93">
        <v>1035</v>
      </c>
      <c r="E34" s="93">
        <v>230</v>
      </c>
      <c r="F34" s="93">
        <v>230</v>
      </c>
      <c r="G34" s="92">
        <v>5470</v>
      </c>
    </row>
    <row r="35" spans="2:7" x14ac:dyDescent="0.2">
      <c r="B35" s="98" t="s">
        <v>279</v>
      </c>
      <c r="C35" s="93">
        <v>3670</v>
      </c>
      <c r="D35" s="93">
        <v>751</v>
      </c>
      <c r="E35" s="93">
        <v>180</v>
      </c>
      <c r="F35" s="93">
        <v>190</v>
      </c>
      <c r="G35" s="92">
        <v>4030</v>
      </c>
    </row>
    <row r="36" spans="2:7" x14ac:dyDescent="0.2">
      <c r="B36" s="98" t="s">
        <v>280</v>
      </c>
      <c r="C36" s="93">
        <v>3930</v>
      </c>
      <c r="D36" s="93">
        <v>765</v>
      </c>
      <c r="E36" s="93">
        <v>200</v>
      </c>
      <c r="F36" s="93">
        <v>200</v>
      </c>
      <c r="G36" s="92">
        <v>4320</v>
      </c>
    </row>
    <row r="37" spans="2:7" x14ac:dyDescent="0.2">
      <c r="B37" s="98" t="s">
        <v>281</v>
      </c>
      <c r="C37" s="93">
        <v>4590</v>
      </c>
      <c r="D37" s="93">
        <v>1086</v>
      </c>
      <c r="E37" s="93">
        <v>280</v>
      </c>
      <c r="F37" s="93">
        <v>210</v>
      </c>
      <c r="G37" s="92">
        <v>5080</v>
      </c>
    </row>
    <row r="38" spans="2:7" ht="26.85" customHeight="1" x14ac:dyDescent="0.2">
      <c r="B38" s="98" t="s">
        <v>282</v>
      </c>
      <c r="C38" s="93">
        <v>4170</v>
      </c>
      <c r="D38" s="93">
        <v>818</v>
      </c>
      <c r="E38" s="93">
        <v>200</v>
      </c>
      <c r="F38" s="93">
        <v>180</v>
      </c>
      <c r="G38" s="92">
        <v>4550</v>
      </c>
    </row>
    <row r="39" spans="2:7" x14ac:dyDescent="0.2">
      <c r="B39" s="98" t="s">
        <v>283</v>
      </c>
      <c r="C39" s="93">
        <v>4600</v>
      </c>
      <c r="D39" s="93">
        <v>859</v>
      </c>
      <c r="E39" s="93">
        <v>280</v>
      </c>
      <c r="F39" s="93">
        <v>210</v>
      </c>
      <c r="G39" s="92">
        <v>5090</v>
      </c>
    </row>
    <row r="40" spans="2:7" x14ac:dyDescent="0.2">
      <c r="B40" s="98" t="s">
        <v>284</v>
      </c>
      <c r="C40" s="93">
        <v>4720</v>
      </c>
      <c r="D40" s="93">
        <v>927</v>
      </c>
      <c r="E40" s="93">
        <v>210</v>
      </c>
      <c r="F40" s="93">
        <v>200</v>
      </c>
      <c r="G40" s="92">
        <v>5130</v>
      </c>
    </row>
    <row r="41" spans="2:7" x14ac:dyDescent="0.2">
      <c r="B41" s="98" t="s">
        <v>285</v>
      </c>
      <c r="C41" s="93">
        <v>5090</v>
      </c>
      <c r="D41" s="93">
        <v>1047</v>
      </c>
      <c r="E41" s="93">
        <v>290</v>
      </c>
      <c r="F41" s="93">
        <v>230</v>
      </c>
      <c r="G41" s="92">
        <v>5610</v>
      </c>
    </row>
    <row r="42" spans="2:7" x14ac:dyDescent="0.2">
      <c r="B42" s="98" t="s">
        <v>286</v>
      </c>
      <c r="C42" s="93">
        <v>5310</v>
      </c>
      <c r="D42" s="93">
        <v>1128</v>
      </c>
      <c r="E42" s="93">
        <v>240</v>
      </c>
      <c r="F42" s="93">
        <v>200</v>
      </c>
      <c r="G42" s="92">
        <v>5750</v>
      </c>
    </row>
    <row r="43" spans="2:7" x14ac:dyDescent="0.2">
      <c r="B43" s="98" t="s">
        <v>287</v>
      </c>
      <c r="C43" s="93">
        <v>4670</v>
      </c>
      <c r="D43" s="93">
        <v>1042</v>
      </c>
      <c r="E43" s="93">
        <v>270</v>
      </c>
      <c r="F43" s="93">
        <v>210</v>
      </c>
      <c r="G43" s="92">
        <v>5140</v>
      </c>
    </row>
    <row r="44" spans="2:7" x14ac:dyDescent="0.2">
      <c r="B44" s="98" t="s">
        <v>288</v>
      </c>
      <c r="C44" s="93">
        <v>5120</v>
      </c>
      <c r="D44" s="93">
        <v>1032</v>
      </c>
      <c r="E44" s="93">
        <v>240</v>
      </c>
      <c r="F44" s="93">
        <v>240</v>
      </c>
      <c r="G44" s="92">
        <v>5600</v>
      </c>
    </row>
    <row r="45" spans="2:7" x14ac:dyDescent="0.2">
      <c r="B45" s="98" t="s">
        <v>289</v>
      </c>
      <c r="C45" s="93">
        <v>5290</v>
      </c>
      <c r="D45" s="93">
        <v>1181</v>
      </c>
      <c r="E45" s="93">
        <v>190</v>
      </c>
      <c r="F45" s="93">
        <v>220</v>
      </c>
      <c r="G45" s="92">
        <v>5700</v>
      </c>
    </row>
    <row r="46" spans="2:7" x14ac:dyDescent="0.2">
      <c r="B46" s="98" t="s">
        <v>290</v>
      </c>
      <c r="C46" s="93">
        <v>4960</v>
      </c>
      <c r="D46" s="93">
        <v>1099</v>
      </c>
      <c r="E46" s="93">
        <v>250</v>
      </c>
      <c r="F46" s="93">
        <v>210</v>
      </c>
      <c r="G46" s="92">
        <v>5420</v>
      </c>
    </row>
    <row r="47" spans="2:7" x14ac:dyDescent="0.2">
      <c r="B47" s="98" t="s">
        <v>291</v>
      </c>
      <c r="C47" s="93">
        <v>3900</v>
      </c>
      <c r="D47" s="93">
        <v>828</v>
      </c>
      <c r="E47" s="93">
        <v>280</v>
      </c>
      <c r="F47" s="93">
        <v>220</v>
      </c>
      <c r="G47" s="92">
        <v>4390</v>
      </c>
    </row>
    <row r="48" spans="2:7" x14ac:dyDescent="0.2">
      <c r="B48" s="98" t="s">
        <v>292</v>
      </c>
      <c r="C48" s="93">
        <v>3950</v>
      </c>
      <c r="D48" s="93">
        <v>797</v>
      </c>
      <c r="E48" s="93">
        <v>210</v>
      </c>
      <c r="F48" s="93">
        <v>220</v>
      </c>
      <c r="G48" s="92">
        <v>4380</v>
      </c>
    </row>
    <row r="49" spans="2:7" x14ac:dyDescent="0.2">
      <c r="B49" s="98" t="s">
        <v>293</v>
      </c>
      <c r="C49" s="93">
        <v>4200</v>
      </c>
      <c r="D49" s="93">
        <v>862</v>
      </c>
      <c r="E49" s="93">
        <v>290</v>
      </c>
      <c r="F49" s="93">
        <v>190</v>
      </c>
      <c r="G49" s="92">
        <v>4680</v>
      </c>
    </row>
    <row r="50" spans="2:7" ht="26.25" customHeight="1" x14ac:dyDescent="0.2">
      <c r="B50" s="98" t="s">
        <v>335</v>
      </c>
      <c r="C50" s="93">
        <v>1890</v>
      </c>
      <c r="D50" s="93">
        <v>398</v>
      </c>
      <c r="E50" s="93">
        <v>160</v>
      </c>
      <c r="F50" s="93">
        <v>80</v>
      </c>
      <c r="G50" s="92">
        <v>2130</v>
      </c>
    </row>
    <row r="51" spans="2:7" x14ac:dyDescent="0.2">
      <c r="B51" s="98" t="s">
        <v>336</v>
      </c>
      <c r="C51" s="93">
        <v>2030</v>
      </c>
      <c r="D51" s="93">
        <v>376</v>
      </c>
      <c r="E51" s="93">
        <v>90</v>
      </c>
      <c r="F51" s="93">
        <v>90</v>
      </c>
      <c r="G51" s="92">
        <v>2210</v>
      </c>
    </row>
    <row r="52" spans="2:7" x14ac:dyDescent="0.2">
      <c r="B52" s="98" t="s">
        <v>337</v>
      </c>
      <c r="C52" s="93">
        <v>2670</v>
      </c>
      <c r="D52" s="93">
        <v>519</v>
      </c>
      <c r="E52" s="93">
        <v>140</v>
      </c>
      <c r="F52" s="93">
        <v>120</v>
      </c>
      <c r="G52" s="92">
        <v>2930</v>
      </c>
    </row>
    <row r="53" spans="2:7" x14ac:dyDescent="0.2">
      <c r="B53" s="98" t="s">
        <v>338</v>
      </c>
      <c r="C53" s="93">
        <v>3140</v>
      </c>
      <c r="D53" s="93">
        <v>696</v>
      </c>
      <c r="E53" s="93">
        <v>210</v>
      </c>
      <c r="F53" s="93">
        <v>140</v>
      </c>
      <c r="G53" s="92">
        <v>3480</v>
      </c>
    </row>
    <row r="54" spans="2:7" x14ac:dyDescent="0.2">
      <c r="B54" s="98" t="s">
        <v>339</v>
      </c>
      <c r="C54" s="93">
        <v>3300</v>
      </c>
      <c r="D54" s="93">
        <v>798</v>
      </c>
      <c r="E54" s="93">
        <v>130</v>
      </c>
      <c r="F54" s="93">
        <v>140</v>
      </c>
      <c r="G54" s="92">
        <v>3570</v>
      </c>
    </row>
    <row r="55" spans="2:7" x14ac:dyDescent="0.2">
      <c r="B55" s="98" t="s">
        <v>340</v>
      </c>
      <c r="C55" s="93">
        <v>3840</v>
      </c>
      <c r="D55" s="93">
        <v>791</v>
      </c>
      <c r="E55" s="93">
        <v>170</v>
      </c>
      <c r="F55" s="93">
        <v>130</v>
      </c>
      <c r="G55" s="92">
        <v>4130</v>
      </c>
    </row>
    <row r="56" spans="2:7" x14ac:dyDescent="0.2">
      <c r="B56" s="98" t="s">
        <v>341</v>
      </c>
      <c r="C56" s="93">
        <v>5370</v>
      </c>
      <c r="D56" s="93">
        <v>1190</v>
      </c>
      <c r="E56" s="93">
        <v>280</v>
      </c>
      <c r="F56" s="93">
        <v>190</v>
      </c>
      <c r="G56" s="92">
        <v>5840</v>
      </c>
    </row>
    <row r="57" spans="2:7" x14ac:dyDescent="0.2">
      <c r="B57" s="98" t="s">
        <v>342</v>
      </c>
      <c r="C57" s="93">
        <v>5280</v>
      </c>
      <c r="D57" s="93">
        <v>1183</v>
      </c>
      <c r="E57" s="93">
        <v>230</v>
      </c>
      <c r="F57" s="93">
        <v>230</v>
      </c>
      <c r="G57" s="92">
        <v>5740</v>
      </c>
    </row>
    <row r="58" spans="2:7" x14ac:dyDescent="0.2">
      <c r="B58" s="98" t="s">
        <v>343</v>
      </c>
      <c r="C58" s="93">
        <v>6290</v>
      </c>
      <c r="D58" s="93">
        <v>1474</v>
      </c>
      <c r="E58" s="93">
        <v>240</v>
      </c>
      <c r="F58" s="93">
        <v>240</v>
      </c>
      <c r="G58" s="92">
        <v>6780</v>
      </c>
    </row>
    <row r="59" spans="2:7" x14ac:dyDescent="0.2">
      <c r="B59" s="98" t="s">
        <v>344</v>
      </c>
      <c r="C59" s="93">
        <v>3970</v>
      </c>
      <c r="D59" s="93">
        <v>981</v>
      </c>
      <c r="E59" s="93">
        <v>140</v>
      </c>
      <c r="F59" s="93">
        <v>180</v>
      </c>
      <c r="G59" s="92">
        <v>4280</v>
      </c>
    </row>
    <row r="60" spans="2:7" x14ac:dyDescent="0.2">
      <c r="B60" s="98" t="s">
        <v>345</v>
      </c>
      <c r="C60" s="93">
        <v>4870</v>
      </c>
      <c r="D60" s="93">
        <v>1169</v>
      </c>
      <c r="E60" s="93">
        <v>190</v>
      </c>
      <c r="F60" s="93">
        <v>190</v>
      </c>
      <c r="G60" s="92">
        <v>5250</v>
      </c>
    </row>
    <row r="61" spans="2:7" x14ac:dyDescent="0.2">
      <c r="B61" s="98" t="s">
        <v>346</v>
      </c>
      <c r="C61" s="93">
        <v>6590</v>
      </c>
      <c r="D61" s="93">
        <v>1687</v>
      </c>
      <c r="E61" s="93">
        <v>250</v>
      </c>
      <c r="F61" s="93">
        <v>280</v>
      </c>
      <c r="G61" s="92">
        <v>7120</v>
      </c>
    </row>
    <row r="62" spans="2:7" ht="25.5" customHeight="1" x14ac:dyDescent="0.2">
      <c r="B62" s="98" t="s">
        <v>347</v>
      </c>
      <c r="C62" s="93">
        <v>5230</v>
      </c>
      <c r="D62" s="93">
        <v>1459</v>
      </c>
      <c r="E62" s="93">
        <v>200</v>
      </c>
      <c r="F62" s="93">
        <v>240</v>
      </c>
      <c r="G62" s="92">
        <v>5670</v>
      </c>
    </row>
    <row r="63" spans="2:7" ht="12.75" customHeight="1" x14ac:dyDescent="0.2">
      <c r="B63" s="98" t="s">
        <v>348</v>
      </c>
      <c r="C63" s="93">
        <v>4790</v>
      </c>
      <c r="D63" s="93">
        <v>1077</v>
      </c>
      <c r="E63" s="93">
        <v>180</v>
      </c>
      <c r="F63" s="93">
        <v>210</v>
      </c>
      <c r="G63" s="92">
        <v>5170</v>
      </c>
    </row>
    <row r="64" spans="2:7" ht="12.75" customHeight="1" x14ac:dyDescent="0.2">
      <c r="B64" s="98" t="s">
        <v>349</v>
      </c>
      <c r="C64" s="93">
        <v>8000</v>
      </c>
      <c r="D64" s="93">
        <v>2059</v>
      </c>
      <c r="E64" s="93">
        <v>260</v>
      </c>
      <c r="F64" s="93">
        <v>320</v>
      </c>
      <c r="G64" s="92">
        <v>8580</v>
      </c>
    </row>
    <row r="65" spans="1:12" ht="12.75" customHeight="1" x14ac:dyDescent="0.2">
      <c r="B65" s="98" t="s">
        <v>350</v>
      </c>
      <c r="C65" s="93">
        <v>4490</v>
      </c>
      <c r="D65" s="93">
        <v>976</v>
      </c>
      <c r="E65" s="93">
        <v>220</v>
      </c>
      <c r="F65" s="93">
        <v>230</v>
      </c>
      <c r="G65" s="92">
        <v>4930</v>
      </c>
    </row>
    <row r="66" spans="1:12" ht="3" customHeight="1" x14ac:dyDescent="0.2">
      <c r="A66" s="107"/>
      <c r="B66" s="107"/>
      <c r="C66" s="107"/>
      <c r="D66" s="108"/>
      <c r="E66" s="108"/>
      <c r="F66" s="108"/>
      <c r="G66" s="116"/>
      <c r="H66" s="93"/>
      <c r="I66" s="93"/>
      <c r="J66" s="93"/>
      <c r="K66" s="93"/>
      <c r="L66" s="94"/>
    </row>
    <row r="67" spans="1:12" x14ac:dyDescent="0.2">
      <c r="D67" s="93"/>
      <c r="E67" s="93"/>
      <c r="F67" s="93"/>
      <c r="G67" s="93"/>
      <c r="H67" s="93"/>
      <c r="I67" s="93"/>
      <c r="J67" s="93"/>
      <c r="K67" s="93"/>
      <c r="L67" s="94"/>
    </row>
    <row r="68" spans="1:12" ht="14.25" x14ac:dyDescent="0.2">
      <c r="A68" s="110">
        <v>1</v>
      </c>
      <c r="B68" s="6" t="s">
        <v>351</v>
      </c>
      <c r="C68" s="6"/>
      <c r="D68" s="6"/>
      <c r="E68" s="6"/>
      <c r="F68" s="6"/>
      <c r="G68" s="6"/>
    </row>
    <row r="69" spans="1:12" ht="26.25" customHeight="1" x14ac:dyDescent="0.2">
      <c r="A69" s="112">
        <v>2</v>
      </c>
      <c r="B69" s="6" t="s">
        <v>352</v>
      </c>
      <c r="C69" s="6"/>
      <c r="D69" s="6"/>
      <c r="E69" s="6"/>
      <c r="F69" s="6"/>
      <c r="G69" s="6"/>
    </row>
    <row r="70" spans="1:12" ht="54.75" customHeight="1" x14ac:dyDescent="0.2">
      <c r="A70" s="112">
        <v>2</v>
      </c>
      <c r="B70" s="6" t="s">
        <v>321</v>
      </c>
      <c r="C70" s="6"/>
      <c r="D70" s="6"/>
      <c r="E70" s="6"/>
      <c r="F70" s="6"/>
      <c r="G70" s="6"/>
    </row>
    <row r="71" spans="1:12" ht="25.5" customHeight="1" x14ac:dyDescent="0.2">
      <c r="A71" s="117" t="s">
        <v>60</v>
      </c>
      <c r="B71" s="6" t="s">
        <v>322</v>
      </c>
      <c r="C71" s="6"/>
      <c r="D71" s="6"/>
      <c r="E71" s="6"/>
      <c r="F71" s="6"/>
      <c r="G71" s="6"/>
    </row>
    <row r="72" spans="1:12" x14ac:dyDescent="0.2">
      <c r="A72" s="1" t="s">
        <v>50</v>
      </c>
      <c r="B72" s="1" t="s">
        <v>323</v>
      </c>
    </row>
  </sheetData>
  <mergeCells count="8">
    <mergeCell ref="B69:G69"/>
    <mergeCell ref="B70:G70"/>
    <mergeCell ref="B71:G71"/>
    <mergeCell ref="A1:B1"/>
    <mergeCell ref="A2:G2"/>
    <mergeCell ref="A4:B5"/>
    <mergeCell ref="C4:D4"/>
    <mergeCell ref="B68:G68"/>
  </mergeCells>
  <hyperlinks>
    <hyperlink ref="A1:B1" location="ContentsHead" display="ContentsHead" xr:uid="{D97583B2-E5E3-453C-9BF0-3B9BCEA7F549}"/>
  </hyperlinks>
  <pageMargins left="0.7" right="0.7" top="0.75" bottom="0.75" header="0.3" footer="0.3"/>
  <pageSetup scale="2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3EF34E-A6B8-43D1-BBDE-8E2C2F5230C9}">
  <sheetPr codeName="Sheet16">
    <pageSetUpPr fitToPage="1"/>
  </sheetPr>
  <dimension ref="A1:X79"/>
  <sheetViews>
    <sheetView zoomScaleNormal="100" workbookViewId="0">
      <pane xSplit="2" ySplit="5" topLeftCell="C6" activePane="bottomRight" state="frozen"/>
      <selection sqref="A1:B1048576"/>
      <selection pane="topRight" sqref="A1:B1048576"/>
      <selection pane="bottomLeft" sqref="A1:B1048576"/>
      <selection pane="bottomRight" sqref="A1:B1"/>
    </sheetView>
  </sheetViews>
  <sheetFormatPr defaultColWidth="10.42578125" defaultRowHeight="12.75" x14ac:dyDescent="0.25"/>
  <cols>
    <col min="1" max="1" width="2.5703125" style="78" customWidth="1"/>
    <col min="2" max="2" width="24.42578125" style="78" customWidth="1"/>
    <col min="3" max="3" width="12.140625" style="78" bestFit="1" customWidth="1"/>
    <col min="4" max="7" width="9" style="78" customWidth="1"/>
    <col min="8" max="8" width="9" style="78" bestFit="1" customWidth="1"/>
    <col min="9" max="9" width="11.42578125" style="78" customWidth="1"/>
    <col min="10" max="10" width="12.140625" style="78" bestFit="1" customWidth="1"/>
    <col min="11" max="13" width="10.7109375" style="78" bestFit="1" customWidth="1"/>
    <col min="14" max="14" width="11.140625" style="78" bestFit="1" customWidth="1"/>
    <col min="15" max="15" width="9.7109375" style="78" bestFit="1" customWidth="1"/>
    <col min="16" max="16" width="13" style="78" customWidth="1"/>
    <col min="17" max="19" width="13" style="78" bestFit="1" customWidth="1"/>
    <col min="20" max="22" width="9.5703125" style="78" customWidth="1"/>
    <col min="23" max="23" width="13.140625" style="78" customWidth="1"/>
    <col min="24" max="16384" width="10.42578125" style="78"/>
  </cols>
  <sheetData>
    <row r="1" spans="1:24" x14ac:dyDescent="0.25">
      <c r="A1" s="79" t="s">
        <v>67</v>
      </c>
      <c r="B1" s="79"/>
    </row>
    <row r="2" spans="1:24" s="1" customFormat="1" x14ac:dyDescent="0.2">
      <c r="A2" s="80" t="s">
        <v>354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</row>
    <row r="3" spans="1:24" s="1" customFormat="1" x14ac:dyDescent="0.2">
      <c r="Q3" s="35"/>
      <c r="R3" s="35"/>
      <c r="S3" s="35"/>
      <c r="T3" s="35"/>
      <c r="U3" s="35"/>
      <c r="V3" s="35"/>
    </row>
    <row r="4" spans="1:24" s="1" customFormat="1" ht="15" x14ac:dyDescent="0.35">
      <c r="A4" s="81" t="s">
        <v>239</v>
      </c>
      <c r="B4" s="81"/>
      <c r="C4" s="83" t="s">
        <v>355</v>
      </c>
      <c r="D4" s="83"/>
      <c r="E4" s="83"/>
      <c r="F4" s="83"/>
      <c r="G4" s="83"/>
      <c r="H4" s="83"/>
      <c r="I4" s="83"/>
      <c r="J4" s="83" t="s">
        <v>356</v>
      </c>
      <c r="K4" s="83"/>
      <c r="L4" s="83"/>
      <c r="M4" s="83"/>
      <c r="N4" s="83"/>
      <c r="O4" s="83"/>
      <c r="P4" s="83"/>
      <c r="Q4" s="83" t="s">
        <v>242</v>
      </c>
      <c r="R4" s="83"/>
      <c r="S4" s="83"/>
      <c r="T4" s="83"/>
      <c r="U4" s="83"/>
      <c r="V4" s="83"/>
      <c r="W4" s="83"/>
      <c r="X4" s="85"/>
    </row>
    <row r="5" spans="1:24" s="1" customFormat="1" ht="50.85" customHeight="1" x14ac:dyDescent="0.35">
      <c r="A5" s="87"/>
      <c r="B5" s="87"/>
      <c r="C5" s="120" t="s">
        <v>170</v>
      </c>
      <c r="D5" s="88" t="s">
        <v>55</v>
      </c>
      <c r="E5" s="88" t="s">
        <v>56</v>
      </c>
      <c r="F5" s="88" t="s">
        <v>57</v>
      </c>
      <c r="G5" s="88" t="s">
        <v>58</v>
      </c>
      <c r="H5" s="120" t="s">
        <v>357</v>
      </c>
      <c r="I5" s="114" t="s">
        <v>358</v>
      </c>
      <c r="J5" s="120" t="s">
        <v>170</v>
      </c>
      <c r="K5" s="88" t="s">
        <v>55</v>
      </c>
      <c r="L5" s="88" t="s">
        <v>56</v>
      </c>
      <c r="M5" s="88" t="s">
        <v>57</v>
      </c>
      <c r="N5" s="88" t="s">
        <v>58</v>
      </c>
      <c r="O5" s="120" t="s">
        <v>357</v>
      </c>
      <c r="P5" s="114" t="s">
        <v>358</v>
      </c>
      <c r="Q5" s="120" t="s">
        <v>170</v>
      </c>
      <c r="R5" s="88" t="s">
        <v>55</v>
      </c>
      <c r="S5" s="88" t="s">
        <v>56</v>
      </c>
      <c r="T5" s="88" t="s">
        <v>57</v>
      </c>
      <c r="U5" s="88" t="s">
        <v>58</v>
      </c>
      <c r="V5" s="120" t="s">
        <v>357</v>
      </c>
      <c r="W5" s="114" t="s">
        <v>358</v>
      </c>
    </row>
    <row r="6" spans="1:24" s="121" customFormat="1" ht="14.25" customHeight="1" x14ac:dyDescent="0.2">
      <c r="A6" s="10" t="s">
        <v>253</v>
      </c>
      <c r="B6" s="10"/>
      <c r="C6" s="122"/>
      <c r="D6" s="122"/>
      <c r="E6" s="122"/>
      <c r="F6" s="122"/>
      <c r="G6" s="122"/>
      <c r="H6" s="122"/>
      <c r="I6" s="123"/>
      <c r="J6" s="124"/>
      <c r="K6" s="124"/>
      <c r="L6" s="124"/>
      <c r="M6" s="124"/>
      <c r="N6" s="124"/>
      <c r="O6" s="124"/>
      <c r="P6" s="125"/>
      <c r="W6" s="125"/>
    </row>
    <row r="7" spans="1:24" s="121" customFormat="1" ht="12.75" customHeight="1" x14ac:dyDescent="0.2">
      <c r="A7" s="1"/>
      <c r="B7" s="39" t="s">
        <v>59</v>
      </c>
      <c r="C7" s="35">
        <v>35600</v>
      </c>
      <c r="D7" s="35">
        <v>10170</v>
      </c>
      <c r="E7" s="35">
        <v>7690</v>
      </c>
      <c r="F7" s="35">
        <v>2090</v>
      </c>
      <c r="G7" s="35">
        <v>160</v>
      </c>
      <c r="H7" s="35">
        <v>10</v>
      </c>
      <c r="I7" s="126">
        <v>55730</v>
      </c>
      <c r="J7" s="44">
        <v>27.4</v>
      </c>
      <c r="K7" s="44">
        <v>21.1</v>
      </c>
      <c r="L7" s="44">
        <v>50.7</v>
      </c>
      <c r="M7" s="44">
        <v>38.9</v>
      </c>
      <c r="N7" s="44">
        <v>7.5</v>
      </c>
      <c r="O7" s="44">
        <v>1.1000000000000001</v>
      </c>
      <c r="P7" s="127">
        <v>146.69999999999999</v>
      </c>
      <c r="Q7" s="35">
        <v>4067</v>
      </c>
      <c r="R7" s="35">
        <v>2173</v>
      </c>
      <c r="S7" s="35">
        <v>2377</v>
      </c>
      <c r="T7" s="35">
        <v>1043</v>
      </c>
      <c r="U7" s="35">
        <v>143</v>
      </c>
      <c r="V7" s="35">
        <v>33</v>
      </c>
      <c r="W7" s="126">
        <v>9837</v>
      </c>
    </row>
    <row r="8" spans="1:24" s="121" customFormat="1" ht="12.75" customHeight="1" x14ac:dyDescent="0.2">
      <c r="A8" s="1"/>
      <c r="B8" s="39" t="s">
        <v>44</v>
      </c>
      <c r="C8" s="35">
        <v>34040</v>
      </c>
      <c r="D8" s="35">
        <v>10500</v>
      </c>
      <c r="E8" s="35">
        <v>8290</v>
      </c>
      <c r="F8" s="35">
        <v>2260</v>
      </c>
      <c r="G8" s="35">
        <v>190</v>
      </c>
      <c r="H8" s="35">
        <v>20</v>
      </c>
      <c r="I8" s="126">
        <v>55290</v>
      </c>
      <c r="J8" s="44">
        <v>27.6</v>
      </c>
      <c r="K8" s="44">
        <v>22.8</v>
      </c>
      <c r="L8" s="44">
        <v>54.4</v>
      </c>
      <c r="M8" s="44">
        <v>43.5</v>
      </c>
      <c r="N8" s="44">
        <v>9.4</v>
      </c>
      <c r="O8" s="44">
        <v>1</v>
      </c>
      <c r="P8" s="127">
        <v>158.80000000000001</v>
      </c>
      <c r="Q8" s="35">
        <v>3924</v>
      </c>
      <c r="R8" s="35">
        <v>2239</v>
      </c>
      <c r="S8" s="35">
        <v>2557</v>
      </c>
      <c r="T8" s="35">
        <v>1133</v>
      </c>
      <c r="U8" s="35">
        <v>171</v>
      </c>
      <c r="V8" s="35">
        <v>66</v>
      </c>
      <c r="W8" s="126">
        <v>10089</v>
      </c>
    </row>
    <row r="9" spans="1:24" s="121" customFormat="1" ht="12.75" customHeight="1" x14ac:dyDescent="0.2">
      <c r="A9" s="1"/>
      <c r="B9" s="39" t="s">
        <v>313</v>
      </c>
      <c r="C9" s="35">
        <v>26440</v>
      </c>
      <c r="D9" s="35">
        <v>9760</v>
      </c>
      <c r="E9" s="35">
        <v>8830</v>
      </c>
      <c r="F9" s="35">
        <v>2840</v>
      </c>
      <c r="G9" s="35">
        <v>300</v>
      </c>
      <c r="H9" s="35">
        <v>20</v>
      </c>
      <c r="I9" s="126">
        <v>48180</v>
      </c>
      <c r="J9" s="44">
        <v>26</v>
      </c>
      <c r="K9" s="44">
        <v>13.9</v>
      </c>
      <c r="L9" s="44">
        <v>44.8</v>
      </c>
      <c r="M9" s="44">
        <v>53.8</v>
      </c>
      <c r="N9" s="44">
        <v>15.9</v>
      </c>
      <c r="O9" s="44">
        <v>2</v>
      </c>
      <c r="P9" s="127">
        <v>156.4</v>
      </c>
      <c r="Q9" s="35">
        <v>3073</v>
      </c>
      <c r="R9" s="35">
        <v>2096</v>
      </c>
      <c r="S9" s="35">
        <v>2744</v>
      </c>
      <c r="T9" s="35">
        <v>1457</v>
      </c>
      <c r="U9" s="35">
        <v>279</v>
      </c>
      <c r="V9" s="35">
        <v>83</v>
      </c>
      <c r="W9" s="126">
        <v>9731</v>
      </c>
    </row>
    <row r="10" spans="1:24" s="121" customFormat="1" ht="12.75" customHeight="1" x14ac:dyDescent="0.2">
      <c r="A10" s="1"/>
      <c r="B10" s="39" t="s">
        <v>254</v>
      </c>
      <c r="C10" s="35">
        <v>11310</v>
      </c>
      <c r="D10" s="35">
        <v>4600</v>
      </c>
      <c r="E10" s="35">
        <v>4620</v>
      </c>
      <c r="F10" s="35">
        <v>1550</v>
      </c>
      <c r="G10" s="35">
        <v>160</v>
      </c>
      <c r="H10" s="35">
        <v>10</v>
      </c>
      <c r="I10" s="126">
        <v>22240</v>
      </c>
      <c r="J10" s="44">
        <v>14.7</v>
      </c>
      <c r="K10" s="44">
        <v>8.1</v>
      </c>
      <c r="L10" s="44">
        <v>25.1</v>
      </c>
      <c r="M10" s="44">
        <v>30.1</v>
      </c>
      <c r="N10" s="44">
        <v>9.1</v>
      </c>
      <c r="O10" s="44">
        <v>1.8</v>
      </c>
      <c r="P10" s="127">
        <v>89</v>
      </c>
      <c r="Q10" s="35">
        <v>1353</v>
      </c>
      <c r="R10" s="35">
        <v>988</v>
      </c>
      <c r="S10" s="35">
        <v>1440</v>
      </c>
      <c r="T10" s="35">
        <v>784</v>
      </c>
      <c r="U10" s="35">
        <v>149</v>
      </c>
      <c r="V10" s="35">
        <v>22</v>
      </c>
      <c r="W10" s="126">
        <v>4737</v>
      </c>
    </row>
    <row r="11" spans="1:24" ht="26.85" customHeight="1" x14ac:dyDescent="0.2">
      <c r="A11" s="10" t="s">
        <v>255</v>
      </c>
      <c r="B11" s="10"/>
      <c r="C11" s="128"/>
      <c r="D11" s="128"/>
      <c r="E11" s="128"/>
      <c r="F11" s="128"/>
      <c r="G11" s="128"/>
      <c r="H11" s="128"/>
      <c r="I11" s="123"/>
      <c r="J11" s="128"/>
      <c r="K11" s="128"/>
      <c r="L11" s="128"/>
      <c r="M11" s="128"/>
      <c r="N11" s="128"/>
      <c r="O11" s="128"/>
      <c r="P11" s="123"/>
      <c r="W11" s="126"/>
    </row>
    <row r="12" spans="1:24" ht="12.75" customHeight="1" x14ac:dyDescent="0.2">
      <c r="A12" s="1"/>
      <c r="B12" s="39" t="s">
        <v>256</v>
      </c>
      <c r="C12" s="35">
        <v>8750</v>
      </c>
      <c r="D12" s="35">
        <v>2370</v>
      </c>
      <c r="E12" s="35">
        <v>1680</v>
      </c>
      <c r="F12" s="35">
        <v>420</v>
      </c>
      <c r="G12" s="35">
        <v>20</v>
      </c>
      <c r="H12" s="35" t="s">
        <v>359</v>
      </c>
      <c r="I12" s="126">
        <v>13240</v>
      </c>
      <c r="J12" s="44">
        <v>7</v>
      </c>
      <c r="K12" s="44">
        <v>4.9000000000000004</v>
      </c>
      <c r="L12" s="44">
        <v>10.8</v>
      </c>
      <c r="M12" s="44">
        <v>7.6</v>
      </c>
      <c r="N12" s="44">
        <v>0.9</v>
      </c>
      <c r="O12" s="44" t="s">
        <v>359</v>
      </c>
      <c r="P12" s="127">
        <v>31.4</v>
      </c>
      <c r="Q12" s="35">
        <v>996</v>
      </c>
      <c r="R12" s="35">
        <v>504</v>
      </c>
      <c r="S12" s="35">
        <v>517</v>
      </c>
      <c r="T12" s="35">
        <v>208</v>
      </c>
      <c r="U12" s="35">
        <v>20</v>
      </c>
      <c r="V12" s="35" t="s">
        <v>359</v>
      </c>
      <c r="W12" s="126">
        <v>2258</v>
      </c>
    </row>
    <row r="13" spans="1:24" s="121" customFormat="1" ht="12.75" customHeight="1" x14ac:dyDescent="0.2">
      <c r="A13" s="1"/>
      <c r="B13" s="39" t="s">
        <v>257</v>
      </c>
      <c r="C13" s="35">
        <v>9210</v>
      </c>
      <c r="D13" s="35">
        <v>2800</v>
      </c>
      <c r="E13" s="35">
        <v>2170</v>
      </c>
      <c r="F13" s="35">
        <v>630</v>
      </c>
      <c r="G13" s="35">
        <v>40</v>
      </c>
      <c r="H13" s="35" t="s">
        <v>359</v>
      </c>
      <c r="I13" s="126">
        <v>14860</v>
      </c>
      <c r="J13" s="44">
        <v>6.9</v>
      </c>
      <c r="K13" s="44">
        <v>5.8</v>
      </c>
      <c r="L13" s="44">
        <v>14.2</v>
      </c>
      <c r="M13" s="44">
        <v>11.8</v>
      </c>
      <c r="N13" s="44">
        <v>2.2000000000000002</v>
      </c>
      <c r="O13" s="44" t="s">
        <v>359</v>
      </c>
      <c r="P13" s="127">
        <v>40.9</v>
      </c>
      <c r="Q13" s="35">
        <v>1059</v>
      </c>
      <c r="R13" s="35">
        <v>598</v>
      </c>
      <c r="S13" s="35">
        <v>671</v>
      </c>
      <c r="T13" s="35">
        <v>318</v>
      </c>
      <c r="U13" s="35">
        <v>39</v>
      </c>
      <c r="V13" s="35" t="s">
        <v>359</v>
      </c>
      <c r="W13" s="126">
        <v>2689</v>
      </c>
    </row>
    <row r="14" spans="1:24" s="121" customFormat="1" ht="12.75" customHeight="1" x14ac:dyDescent="0.2">
      <c r="A14" s="1"/>
      <c r="B14" s="39" t="s">
        <v>258</v>
      </c>
      <c r="C14" s="35">
        <v>9860</v>
      </c>
      <c r="D14" s="35">
        <v>2960</v>
      </c>
      <c r="E14" s="35">
        <v>2280</v>
      </c>
      <c r="F14" s="35">
        <v>620</v>
      </c>
      <c r="G14" s="35">
        <v>60</v>
      </c>
      <c r="H14" s="35">
        <v>10</v>
      </c>
      <c r="I14" s="126">
        <v>15770</v>
      </c>
      <c r="J14" s="44">
        <v>7.3</v>
      </c>
      <c r="K14" s="44">
        <v>6</v>
      </c>
      <c r="L14" s="44">
        <v>15.1</v>
      </c>
      <c r="M14" s="44">
        <v>11.8</v>
      </c>
      <c r="N14" s="44">
        <v>2.7</v>
      </c>
      <c r="O14" s="44">
        <v>0.7</v>
      </c>
      <c r="P14" s="127">
        <v>43.6</v>
      </c>
      <c r="Q14" s="35">
        <v>1142</v>
      </c>
      <c r="R14" s="35">
        <v>633</v>
      </c>
      <c r="S14" s="35">
        <v>704</v>
      </c>
      <c r="T14" s="35">
        <v>306</v>
      </c>
      <c r="U14" s="35">
        <v>50</v>
      </c>
      <c r="V14" s="35">
        <v>14</v>
      </c>
      <c r="W14" s="126">
        <v>2850</v>
      </c>
    </row>
    <row r="15" spans="1:24" s="121" customFormat="1" ht="12.75" customHeight="1" x14ac:dyDescent="0.2">
      <c r="A15" s="1"/>
      <c r="B15" s="39" t="s">
        <v>259</v>
      </c>
      <c r="C15" s="35">
        <v>7790</v>
      </c>
      <c r="D15" s="35">
        <v>2050</v>
      </c>
      <c r="E15" s="35">
        <v>1570</v>
      </c>
      <c r="F15" s="35">
        <v>420</v>
      </c>
      <c r="G15" s="35">
        <v>40</v>
      </c>
      <c r="H15" s="35" t="s">
        <v>359</v>
      </c>
      <c r="I15" s="126">
        <v>11860</v>
      </c>
      <c r="J15" s="44">
        <v>6.2</v>
      </c>
      <c r="K15" s="44">
        <v>4.4000000000000004</v>
      </c>
      <c r="L15" s="44">
        <v>10.6</v>
      </c>
      <c r="M15" s="44">
        <v>7.7</v>
      </c>
      <c r="N15" s="44">
        <v>1.8</v>
      </c>
      <c r="O15" s="44" t="s">
        <v>359</v>
      </c>
      <c r="P15" s="127">
        <v>30.8</v>
      </c>
      <c r="Q15" s="35">
        <v>870</v>
      </c>
      <c r="R15" s="35">
        <v>438</v>
      </c>
      <c r="S15" s="35">
        <v>485</v>
      </c>
      <c r="T15" s="35">
        <v>210</v>
      </c>
      <c r="U15" s="35">
        <v>34</v>
      </c>
      <c r="V15" s="35" t="s">
        <v>359</v>
      </c>
      <c r="W15" s="126">
        <v>2039</v>
      </c>
    </row>
    <row r="16" spans="1:24" s="121" customFormat="1" ht="25.5" customHeight="1" x14ac:dyDescent="0.2">
      <c r="A16" s="1"/>
      <c r="B16" s="39" t="s">
        <v>260</v>
      </c>
      <c r="C16" s="35">
        <v>8350</v>
      </c>
      <c r="D16" s="35">
        <v>2440</v>
      </c>
      <c r="E16" s="35">
        <v>1950</v>
      </c>
      <c r="F16" s="35">
        <v>460</v>
      </c>
      <c r="G16" s="35">
        <v>30</v>
      </c>
      <c r="H16" s="35">
        <v>10</v>
      </c>
      <c r="I16" s="126">
        <v>13250</v>
      </c>
      <c r="J16" s="44">
        <v>6.7</v>
      </c>
      <c r="K16" s="44">
        <v>5.0999999999999996</v>
      </c>
      <c r="L16" s="44">
        <v>12.5</v>
      </c>
      <c r="M16" s="44">
        <v>8.5</v>
      </c>
      <c r="N16" s="44">
        <v>1.7</v>
      </c>
      <c r="O16" s="44" t="s">
        <v>359</v>
      </c>
      <c r="P16" s="127">
        <v>34.700000000000003</v>
      </c>
      <c r="Q16" s="35">
        <v>959</v>
      </c>
      <c r="R16" s="35">
        <v>521</v>
      </c>
      <c r="S16" s="35">
        <v>600</v>
      </c>
      <c r="T16" s="35">
        <v>231</v>
      </c>
      <c r="U16" s="35">
        <v>33</v>
      </c>
      <c r="V16" s="35">
        <v>43</v>
      </c>
      <c r="W16" s="126">
        <v>2387</v>
      </c>
    </row>
    <row r="17" spans="1:23" s="121" customFormat="1" ht="12.75" customHeight="1" x14ac:dyDescent="0.2">
      <c r="A17" s="1"/>
      <c r="B17" s="39" t="s">
        <v>261</v>
      </c>
      <c r="C17" s="35">
        <v>9170</v>
      </c>
      <c r="D17" s="35">
        <v>2900</v>
      </c>
      <c r="E17" s="35">
        <v>2190</v>
      </c>
      <c r="F17" s="35">
        <v>630</v>
      </c>
      <c r="G17" s="35">
        <v>50</v>
      </c>
      <c r="H17" s="35" t="s">
        <v>359</v>
      </c>
      <c r="I17" s="126">
        <v>14930</v>
      </c>
      <c r="J17" s="44">
        <v>7.3</v>
      </c>
      <c r="K17" s="44">
        <v>6.3</v>
      </c>
      <c r="L17" s="44">
        <v>14.5</v>
      </c>
      <c r="M17" s="44">
        <v>12.3</v>
      </c>
      <c r="N17" s="44">
        <v>2.6</v>
      </c>
      <c r="O17" s="44" t="s">
        <v>359</v>
      </c>
      <c r="P17" s="127">
        <v>43.2</v>
      </c>
      <c r="Q17" s="35">
        <v>1072</v>
      </c>
      <c r="R17" s="35">
        <v>616</v>
      </c>
      <c r="S17" s="35">
        <v>677</v>
      </c>
      <c r="T17" s="35">
        <v>317</v>
      </c>
      <c r="U17" s="35">
        <v>46</v>
      </c>
      <c r="V17" s="35" t="s">
        <v>359</v>
      </c>
      <c r="W17" s="126">
        <v>2731</v>
      </c>
    </row>
    <row r="18" spans="1:23" s="121" customFormat="1" ht="12.75" customHeight="1" x14ac:dyDescent="0.2">
      <c r="A18" s="1"/>
      <c r="B18" s="39" t="s">
        <v>262</v>
      </c>
      <c r="C18" s="35">
        <v>9080</v>
      </c>
      <c r="D18" s="35">
        <v>2990</v>
      </c>
      <c r="E18" s="35">
        <v>2430</v>
      </c>
      <c r="F18" s="35">
        <v>640</v>
      </c>
      <c r="G18" s="35">
        <v>50</v>
      </c>
      <c r="H18" s="35" t="s">
        <v>359</v>
      </c>
      <c r="I18" s="126">
        <v>15190</v>
      </c>
      <c r="J18" s="44">
        <v>7.2</v>
      </c>
      <c r="K18" s="44">
        <v>6.4</v>
      </c>
      <c r="L18" s="44">
        <v>15.8</v>
      </c>
      <c r="M18" s="44">
        <v>12.4</v>
      </c>
      <c r="N18" s="44">
        <v>2.7</v>
      </c>
      <c r="O18" s="44" t="s">
        <v>359</v>
      </c>
      <c r="P18" s="127">
        <v>44.8</v>
      </c>
      <c r="Q18" s="35">
        <v>1054</v>
      </c>
      <c r="R18" s="35">
        <v>638</v>
      </c>
      <c r="S18" s="35">
        <v>749</v>
      </c>
      <c r="T18" s="35">
        <v>322</v>
      </c>
      <c r="U18" s="35">
        <v>47</v>
      </c>
      <c r="V18" s="35" t="s">
        <v>359</v>
      </c>
      <c r="W18" s="126">
        <v>2818</v>
      </c>
    </row>
    <row r="19" spans="1:23" s="121" customFormat="1" ht="12.75" customHeight="1" x14ac:dyDescent="0.2">
      <c r="A19" s="1"/>
      <c r="B19" s="39" t="s">
        <v>263</v>
      </c>
      <c r="C19" s="35">
        <v>7440</v>
      </c>
      <c r="D19" s="35">
        <v>2170</v>
      </c>
      <c r="E19" s="35">
        <v>1720</v>
      </c>
      <c r="F19" s="35">
        <v>520</v>
      </c>
      <c r="G19" s="35">
        <v>50</v>
      </c>
      <c r="H19" s="35">
        <v>10</v>
      </c>
      <c r="I19" s="126">
        <v>11910</v>
      </c>
      <c r="J19" s="44">
        <v>6.5</v>
      </c>
      <c r="K19" s="44">
        <v>5</v>
      </c>
      <c r="L19" s="44">
        <v>11.5</v>
      </c>
      <c r="M19" s="44">
        <v>10.3</v>
      </c>
      <c r="N19" s="44">
        <v>2.5</v>
      </c>
      <c r="O19" s="44">
        <v>0.4</v>
      </c>
      <c r="P19" s="127">
        <v>36.1</v>
      </c>
      <c r="Q19" s="35">
        <v>839</v>
      </c>
      <c r="R19" s="35">
        <v>464</v>
      </c>
      <c r="S19" s="35">
        <v>531</v>
      </c>
      <c r="T19" s="35">
        <v>263</v>
      </c>
      <c r="U19" s="35">
        <v>45</v>
      </c>
      <c r="V19" s="35">
        <v>12</v>
      </c>
      <c r="W19" s="126">
        <v>2153</v>
      </c>
    </row>
    <row r="20" spans="1:23" s="121" customFormat="1" ht="25.5" customHeight="1" x14ac:dyDescent="0.2">
      <c r="A20" s="1"/>
      <c r="B20" s="39" t="s">
        <v>360</v>
      </c>
      <c r="C20" s="35">
        <v>4030</v>
      </c>
      <c r="D20" s="35">
        <v>1210</v>
      </c>
      <c r="E20" s="35">
        <v>790</v>
      </c>
      <c r="F20" s="35">
        <v>230</v>
      </c>
      <c r="G20" s="35">
        <v>30</v>
      </c>
      <c r="H20" s="35" t="s">
        <v>359</v>
      </c>
      <c r="I20" s="126">
        <v>6280</v>
      </c>
      <c r="J20" s="44">
        <v>3</v>
      </c>
      <c r="K20" s="44">
        <v>2.6</v>
      </c>
      <c r="L20" s="44">
        <v>5.2</v>
      </c>
      <c r="M20" s="44">
        <v>4.3</v>
      </c>
      <c r="N20" s="44">
        <v>1.7</v>
      </c>
      <c r="O20" s="44" t="s">
        <v>359</v>
      </c>
      <c r="P20" s="127">
        <v>17.3</v>
      </c>
      <c r="Q20" s="35">
        <v>445</v>
      </c>
      <c r="R20" s="35">
        <v>258</v>
      </c>
      <c r="S20" s="35">
        <v>242</v>
      </c>
      <c r="T20" s="35">
        <v>114</v>
      </c>
      <c r="U20" s="35">
        <v>26</v>
      </c>
      <c r="V20" s="35" t="s">
        <v>359</v>
      </c>
      <c r="W20" s="126">
        <v>1091</v>
      </c>
    </row>
    <row r="21" spans="1:23" s="121" customFormat="1" ht="12.75" customHeight="1" x14ac:dyDescent="0.2">
      <c r="A21" s="1"/>
      <c r="B21" s="39" t="s">
        <v>361</v>
      </c>
      <c r="C21" s="35">
        <v>5780</v>
      </c>
      <c r="D21" s="35">
        <v>1970</v>
      </c>
      <c r="E21" s="35">
        <v>1680</v>
      </c>
      <c r="F21" s="35">
        <v>490</v>
      </c>
      <c r="G21" s="35">
        <v>50</v>
      </c>
      <c r="H21" s="35" t="s">
        <v>359</v>
      </c>
      <c r="I21" s="126">
        <v>9970</v>
      </c>
      <c r="J21" s="44">
        <v>5.2</v>
      </c>
      <c r="K21" s="44">
        <v>2.7</v>
      </c>
      <c r="L21" s="44">
        <v>8.3000000000000007</v>
      </c>
      <c r="M21" s="44">
        <v>9.1999999999999993</v>
      </c>
      <c r="N21" s="44">
        <v>2.5</v>
      </c>
      <c r="O21" s="44" t="s">
        <v>359</v>
      </c>
      <c r="P21" s="127">
        <v>28.2</v>
      </c>
      <c r="Q21" s="35">
        <v>671</v>
      </c>
      <c r="R21" s="35">
        <v>422</v>
      </c>
      <c r="S21" s="35">
        <v>521</v>
      </c>
      <c r="T21" s="35">
        <v>254</v>
      </c>
      <c r="U21" s="35">
        <v>44</v>
      </c>
      <c r="V21" s="35" t="s">
        <v>359</v>
      </c>
      <c r="W21" s="126">
        <v>1922</v>
      </c>
    </row>
    <row r="22" spans="1:23" s="121" customFormat="1" ht="12.75" customHeight="1" x14ac:dyDescent="0.2">
      <c r="A22" s="1"/>
      <c r="B22" s="39" t="s">
        <v>362</v>
      </c>
      <c r="C22" s="35">
        <v>8870</v>
      </c>
      <c r="D22" s="35">
        <v>3530</v>
      </c>
      <c r="E22" s="35">
        <v>3280</v>
      </c>
      <c r="F22" s="35">
        <v>1010</v>
      </c>
      <c r="G22" s="35">
        <v>110</v>
      </c>
      <c r="H22" s="35">
        <v>10</v>
      </c>
      <c r="I22" s="126">
        <v>16800</v>
      </c>
      <c r="J22" s="44">
        <v>8</v>
      </c>
      <c r="K22" s="44">
        <v>3.9</v>
      </c>
      <c r="L22" s="44">
        <v>15.8</v>
      </c>
      <c r="M22" s="44">
        <v>18.7</v>
      </c>
      <c r="N22" s="44">
        <v>5.8</v>
      </c>
      <c r="O22" s="44">
        <v>0.8</v>
      </c>
      <c r="P22" s="127">
        <v>52.9</v>
      </c>
      <c r="Q22" s="35">
        <v>1046</v>
      </c>
      <c r="R22" s="35">
        <v>759</v>
      </c>
      <c r="S22" s="35">
        <v>1019</v>
      </c>
      <c r="T22" s="35">
        <v>518</v>
      </c>
      <c r="U22" s="35">
        <v>99</v>
      </c>
      <c r="V22" s="35">
        <v>23</v>
      </c>
      <c r="W22" s="126">
        <v>3466</v>
      </c>
    </row>
    <row r="23" spans="1:23" s="121" customFormat="1" ht="12.75" customHeight="1" x14ac:dyDescent="0.2">
      <c r="A23" s="1"/>
      <c r="B23" s="39" t="s">
        <v>363</v>
      </c>
      <c r="C23" s="35">
        <v>7760</v>
      </c>
      <c r="D23" s="35">
        <v>3050</v>
      </c>
      <c r="E23" s="35">
        <v>3080</v>
      </c>
      <c r="F23" s="35">
        <v>1110</v>
      </c>
      <c r="G23" s="35">
        <v>120</v>
      </c>
      <c r="H23" s="35">
        <v>10</v>
      </c>
      <c r="I23" s="126">
        <v>15130</v>
      </c>
      <c r="J23" s="44">
        <v>9.8000000000000007</v>
      </c>
      <c r="K23" s="44">
        <v>4.8</v>
      </c>
      <c r="L23" s="44">
        <v>15.4</v>
      </c>
      <c r="M23" s="44">
        <v>21.6</v>
      </c>
      <c r="N23" s="44">
        <v>5.9</v>
      </c>
      <c r="O23" s="44">
        <v>0.5</v>
      </c>
      <c r="P23" s="127">
        <v>58</v>
      </c>
      <c r="Q23" s="35">
        <v>910</v>
      </c>
      <c r="R23" s="35">
        <v>656</v>
      </c>
      <c r="S23" s="35">
        <v>962</v>
      </c>
      <c r="T23" s="35">
        <v>570</v>
      </c>
      <c r="U23" s="35">
        <v>110</v>
      </c>
      <c r="V23" s="35">
        <v>44</v>
      </c>
      <c r="W23" s="126">
        <v>3253</v>
      </c>
    </row>
    <row r="24" spans="1:23" s="121" customFormat="1" ht="25.5" customHeight="1" x14ac:dyDescent="0.2">
      <c r="A24" s="1"/>
      <c r="B24" s="39" t="s">
        <v>364</v>
      </c>
      <c r="C24" s="35">
        <v>8510</v>
      </c>
      <c r="D24" s="35">
        <v>3840</v>
      </c>
      <c r="E24" s="35">
        <v>4020</v>
      </c>
      <c r="F24" s="35">
        <v>1300</v>
      </c>
      <c r="G24" s="35">
        <v>130</v>
      </c>
      <c r="H24" s="35">
        <v>10</v>
      </c>
      <c r="I24" s="126">
        <v>17810</v>
      </c>
      <c r="J24" s="44">
        <v>11.1</v>
      </c>
      <c r="K24" s="44">
        <v>5.8</v>
      </c>
      <c r="L24" s="44">
        <v>20.2</v>
      </c>
      <c r="M24" s="44">
        <v>24.4</v>
      </c>
      <c r="N24" s="44">
        <v>7</v>
      </c>
      <c r="O24" s="44">
        <v>1.4</v>
      </c>
      <c r="P24" s="127">
        <v>70</v>
      </c>
      <c r="Q24" s="35">
        <v>1021</v>
      </c>
      <c r="R24" s="35">
        <v>827</v>
      </c>
      <c r="S24" s="35">
        <v>1256</v>
      </c>
      <c r="T24" s="35">
        <v>659</v>
      </c>
      <c r="U24" s="35">
        <v>119</v>
      </c>
      <c r="V24" s="35">
        <v>18</v>
      </c>
      <c r="W24" s="126">
        <v>3901</v>
      </c>
    </row>
    <row r="25" spans="1:23" s="121" customFormat="1" ht="26.85" customHeight="1" x14ac:dyDescent="0.2">
      <c r="A25" s="10" t="s">
        <v>269</v>
      </c>
      <c r="B25" s="10"/>
      <c r="C25" s="122"/>
      <c r="D25" s="122"/>
      <c r="E25" s="122"/>
      <c r="F25" s="122"/>
      <c r="G25" s="122"/>
      <c r="H25" s="122"/>
      <c r="I25" s="123"/>
      <c r="J25" s="124"/>
      <c r="K25" s="124"/>
      <c r="L25" s="124"/>
      <c r="M25" s="124"/>
      <c r="N25" s="124"/>
      <c r="O25" s="124"/>
      <c r="P25" s="125"/>
      <c r="Q25" s="122"/>
      <c r="R25" s="122"/>
      <c r="S25" s="122"/>
      <c r="T25" s="122"/>
      <c r="U25" s="122"/>
      <c r="V25" s="122"/>
      <c r="W25" s="123"/>
    </row>
    <row r="26" spans="1:23" s="121" customFormat="1" x14ac:dyDescent="0.2">
      <c r="A26" s="1"/>
      <c r="B26" s="98" t="s">
        <v>270</v>
      </c>
      <c r="C26" s="35">
        <v>2690</v>
      </c>
      <c r="D26" s="35">
        <v>660</v>
      </c>
      <c r="E26" s="35">
        <v>440</v>
      </c>
      <c r="F26" s="35">
        <v>100</v>
      </c>
      <c r="G26" s="35" t="s">
        <v>359</v>
      </c>
      <c r="H26" s="35" t="s">
        <v>359</v>
      </c>
      <c r="I26" s="126">
        <v>3900</v>
      </c>
      <c r="J26" s="44">
        <v>2.2999999999999998</v>
      </c>
      <c r="K26" s="44">
        <v>1.4</v>
      </c>
      <c r="L26" s="44">
        <v>3</v>
      </c>
      <c r="M26" s="44">
        <v>1.9</v>
      </c>
      <c r="N26" s="44" t="s">
        <v>359</v>
      </c>
      <c r="O26" s="44" t="s">
        <v>359</v>
      </c>
      <c r="P26" s="127">
        <v>8.8000000000000007</v>
      </c>
      <c r="Q26" s="35">
        <v>307</v>
      </c>
      <c r="R26" s="35">
        <v>139</v>
      </c>
      <c r="S26" s="35">
        <v>137</v>
      </c>
      <c r="T26" s="35">
        <v>51</v>
      </c>
      <c r="U26" s="35" t="s">
        <v>359</v>
      </c>
      <c r="V26" s="35" t="s">
        <v>359</v>
      </c>
      <c r="W26" s="126">
        <v>639</v>
      </c>
    </row>
    <row r="27" spans="1:23" x14ac:dyDescent="0.2">
      <c r="A27" s="1"/>
      <c r="B27" s="98" t="s">
        <v>271</v>
      </c>
      <c r="C27" s="35">
        <v>2970</v>
      </c>
      <c r="D27" s="35">
        <v>710</v>
      </c>
      <c r="E27" s="35">
        <v>540</v>
      </c>
      <c r="F27" s="35">
        <v>130</v>
      </c>
      <c r="G27" s="35">
        <v>10</v>
      </c>
      <c r="H27" s="35" t="s">
        <v>359</v>
      </c>
      <c r="I27" s="126">
        <v>4360</v>
      </c>
      <c r="J27" s="44">
        <v>2.2999999999999998</v>
      </c>
      <c r="K27" s="44">
        <v>1.5</v>
      </c>
      <c r="L27" s="44">
        <v>3.5</v>
      </c>
      <c r="M27" s="44">
        <v>2.4</v>
      </c>
      <c r="N27" s="44">
        <v>0.3</v>
      </c>
      <c r="O27" s="44" t="s">
        <v>359</v>
      </c>
      <c r="P27" s="127">
        <v>9.9</v>
      </c>
      <c r="Q27" s="35">
        <v>335</v>
      </c>
      <c r="R27" s="35">
        <v>150</v>
      </c>
      <c r="S27" s="35">
        <v>165</v>
      </c>
      <c r="T27" s="35">
        <v>63</v>
      </c>
      <c r="U27" s="35">
        <v>8</v>
      </c>
      <c r="V27" s="35" t="s">
        <v>359</v>
      </c>
      <c r="W27" s="126">
        <v>722</v>
      </c>
    </row>
    <row r="28" spans="1:23" x14ac:dyDescent="0.2">
      <c r="A28" s="1"/>
      <c r="B28" s="98" t="s">
        <v>272</v>
      </c>
      <c r="C28" s="35">
        <v>3090</v>
      </c>
      <c r="D28" s="35">
        <v>1000</v>
      </c>
      <c r="E28" s="35">
        <v>690</v>
      </c>
      <c r="F28" s="35">
        <v>190</v>
      </c>
      <c r="G28" s="35">
        <v>10</v>
      </c>
      <c r="H28" s="35" t="s">
        <v>359</v>
      </c>
      <c r="I28" s="126">
        <v>4990</v>
      </c>
      <c r="J28" s="44">
        <v>2.4</v>
      </c>
      <c r="K28" s="44">
        <v>2</v>
      </c>
      <c r="L28" s="44">
        <v>4.4000000000000004</v>
      </c>
      <c r="M28" s="44">
        <v>3.3</v>
      </c>
      <c r="N28" s="44">
        <v>0.3</v>
      </c>
      <c r="O28" s="44" t="s">
        <v>359</v>
      </c>
      <c r="P28" s="127">
        <v>12.7</v>
      </c>
      <c r="Q28" s="35">
        <v>353</v>
      </c>
      <c r="R28" s="35">
        <v>214</v>
      </c>
      <c r="S28" s="35">
        <v>214</v>
      </c>
      <c r="T28" s="35">
        <v>94</v>
      </c>
      <c r="U28" s="35">
        <v>8</v>
      </c>
      <c r="V28" s="35" t="s">
        <v>359</v>
      </c>
      <c r="W28" s="126">
        <v>898</v>
      </c>
    </row>
    <row r="29" spans="1:23" x14ac:dyDescent="0.2">
      <c r="A29" s="1"/>
      <c r="B29" s="98" t="s">
        <v>273</v>
      </c>
      <c r="C29" s="35">
        <v>3080</v>
      </c>
      <c r="D29" s="35">
        <v>880</v>
      </c>
      <c r="E29" s="35">
        <v>710</v>
      </c>
      <c r="F29" s="35">
        <v>180</v>
      </c>
      <c r="G29" s="35">
        <v>10</v>
      </c>
      <c r="H29" s="35" t="s">
        <v>359</v>
      </c>
      <c r="I29" s="126">
        <v>4860</v>
      </c>
      <c r="J29" s="44">
        <v>2.4</v>
      </c>
      <c r="K29" s="44">
        <v>1.9</v>
      </c>
      <c r="L29" s="44">
        <v>4.7</v>
      </c>
      <c r="M29" s="44">
        <v>3.4</v>
      </c>
      <c r="N29" s="44">
        <v>0.6</v>
      </c>
      <c r="O29" s="44" t="s">
        <v>359</v>
      </c>
      <c r="P29" s="127">
        <v>13</v>
      </c>
      <c r="Q29" s="35">
        <v>353</v>
      </c>
      <c r="R29" s="35">
        <v>187</v>
      </c>
      <c r="S29" s="35">
        <v>219</v>
      </c>
      <c r="T29" s="35">
        <v>91</v>
      </c>
      <c r="U29" s="35">
        <v>12</v>
      </c>
      <c r="V29" s="35" t="s">
        <v>359</v>
      </c>
      <c r="W29" s="126">
        <v>863</v>
      </c>
    </row>
    <row r="30" spans="1:23" s="121" customFormat="1" x14ac:dyDescent="0.2">
      <c r="A30" s="1"/>
      <c r="B30" s="98" t="s">
        <v>274</v>
      </c>
      <c r="C30" s="35">
        <v>3380</v>
      </c>
      <c r="D30" s="35">
        <v>1040</v>
      </c>
      <c r="E30" s="35">
        <v>780</v>
      </c>
      <c r="F30" s="35">
        <v>250</v>
      </c>
      <c r="G30" s="35">
        <v>10</v>
      </c>
      <c r="H30" s="35" t="s">
        <v>359</v>
      </c>
      <c r="I30" s="126">
        <v>5460</v>
      </c>
      <c r="J30" s="44">
        <v>2.5</v>
      </c>
      <c r="K30" s="44">
        <v>2.1</v>
      </c>
      <c r="L30" s="44">
        <v>5.0999999999999996</v>
      </c>
      <c r="M30" s="44">
        <v>4.7</v>
      </c>
      <c r="N30" s="44">
        <v>0.5</v>
      </c>
      <c r="O30" s="44" t="s">
        <v>359</v>
      </c>
      <c r="P30" s="127">
        <v>14.8</v>
      </c>
      <c r="Q30" s="35">
        <v>393</v>
      </c>
      <c r="R30" s="35">
        <v>221</v>
      </c>
      <c r="S30" s="35">
        <v>243</v>
      </c>
      <c r="T30" s="35">
        <v>124</v>
      </c>
      <c r="U30" s="35">
        <v>10</v>
      </c>
      <c r="V30" s="35" t="s">
        <v>359</v>
      </c>
      <c r="W30" s="126">
        <v>992</v>
      </c>
    </row>
    <row r="31" spans="1:23" x14ac:dyDescent="0.2">
      <c r="A31" s="1"/>
      <c r="B31" s="98" t="s">
        <v>275</v>
      </c>
      <c r="C31" s="35">
        <v>2750</v>
      </c>
      <c r="D31" s="35">
        <v>890</v>
      </c>
      <c r="E31" s="35">
        <v>680</v>
      </c>
      <c r="F31" s="35">
        <v>200</v>
      </c>
      <c r="G31" s="35">
        <v>20</v>
      </c>
      <c r="H31" s="35" t="s">
        <v>359</v>
      </c>
      <c r="I31" s="126">
        <v>4540</v>
      </c>
      <c r="J31" s="44">
        <v>1.9</v>
      </c>
      <c r="K31" s="44">
        <v>1.8</v>
      </c>
      <c r="L31" s="44">
        <v>4.5</v>
      </c>
      <c r="M31" s="44">
        <v>3.7</v>
      </c>
      <c r="N31" s="44">
        <v>1.1000000000000001</v>
      </c>
      <c r="O31" s="44" t="s">
        <v>359</v>
      </c>
      <c r="P31" s="127">
        <v>13.1</v>
      </c>
      <c r="Q31" s="35">
        <v>314</v>
      </c>
      <c r="R31" s="35">
        <v>190</v>
      </c>
      <c r="S31" s="35">
        <v>210</v>
      </c>
      <c r="T31" s="35">
        <v>103</v>
      </c>
      <c r="U31" s="35">
        <v>18</v>
      </c>
      <c r="V31" s="35" t="s">
        <v>359</v>
      </c>
      <c r="W31" s="126">
        <v>834</v>
      </c>
    </row>
    <row r="32" spans="1:23" s="1" customFormat="1" x14ac:dyDescent="0.2">
      <c r="B32" s="98" t="s">
        <v>276</v>
      </c>
      <c r="C32" s="35">
        <v>3180</v>
      </c>
      <c r="D32" s="35">
        <v>950</v>
      </c>
      <c r="E32" s="35">
        <v>700</v>
      </c>
      <c r="F32" s="35">
        <v>200</v>
      </c>
      <c r="G32" s="35">
        <v>20</v>
      </c>
      <c r="H32" s="35" t="s">
        <v>359</v>
      </c>
      <c r="I32" s="126">
        <v>5050</v>
      </c>
      <c r="J32" s="44">
        <v>2.5</v>
      </c>
      <c r="K32" s="44">
        <v>2.1</v>
      </c>
      <c r="L32" s="44">
        <v>4.7</v>
      </c>
      <c r="M32" s="44">
        <v>4</v>
      </c>
      <c r="N32" s="44">
        <v>0.8</v>
      </c>
      <c r="O32" s="44" t="s">
        <v>359</v>
      </c>
      <c r="P32" s="127">
        <v>14.2</v>
      </c>
      <c r="Q32" s="35">
        <v>366</v>
      </c>
      <c r="R32" s="35">
        <v>204</v>
      </c>
      <c r="S32" s="35">
        <v>216</v>
      </c>
      <c r="T32" s="35">
        <v>102</v>
      </c>
      <c r="U32" s="35">
        <v>15</v>
      </c>
      <c r="V32" s="35" t="s">
        <v>359</v>
      </c>
      <c r="W32" s="126">
        <v>908</v>
      </c>
    </row>
    <row r="33" spans="2:23" s="1" customFormat="1" x14ac:dyDescent="0.2">
      <c r="B33" s="98" t="s">
        <v>277</v>
      </c>
      <c r="C33" s="35">
        <v>3640</v>
      </c>
      <c r="D33" s="35">
        <v>1040</v>
      </c>
      <c r="E33" s="35">
        <v>860</v>
      </c>
      <c r="F33" s="35">
        <v>220</v>
      </c>
      <c r="G33" s="35">
        <v>30</v>
      </c>
      <c r="H33" s="35" t="s">
        <v>359</v>
      </c>
      <c r="I33" s="126">
        <v>5790</v>
      </c>
      <c r="J33" s="44">
        <v>2.7</v>
      </c>
      <c r="K33" s="44">
        <v>2</v>
      </c>
      <c r="L33" s="44">
        <v>5.7</v>
      </c>
      <c r="M33" s="44">
        <v>4.4000000000000004</v>
      </c>
      <c r="N33" s="44">
        <v>1.4</v>
      </c>
      <c r="O33" s="44" t="s">
        <v>359</v>
      </c>
      <c r="P33" s="127">
        <v>16.3</v>
      </c>
      <c r="Q33" s="35">
        <v>423</v>
      </c>
      <c r="R33" s="35">
        <v>222</v>
      </c>
      <c r="S33" s="35">
        <v>265</v>
      </c>
      <c r="T33" s="35">
        <v>111</v>
      </c>
      <c r="U33" s="35">
        <v>26</v>
      </c>
      <c r="V33" s="35" t="s">
        <v>359</v>
      </c>
      <c r="W33" s="126">
        <v>1051</v>
      </c>
    </row>
    <row r="34" spans="2:23" s="1" customFormat="1" x14ac:dyDescent="0.2">
      <c r="B34" s="98" t="s">
        <v>278</v>
      </c>
      <c r="C34" s="35">
        <v>3040</v>
      </c>
      <c r="D34" s="35">
        <v>970</v>
      </c>
      <c r="E34" s="35">
        <v>720</v>
      </c>
      <c r="F34" s="35">
        <v>200</v>
      </c>
      <c r="G34" s="35">
        <v>10</v>
      </c>
      <c r="H34" s="35" t="s">
        <v>359</v>
      </c>
      <c r="I34" s="126">
        <v>4930</v>
      </c>
      <c r="J34" s="44">
        <v>2.2000000000000002</v>
      </c>
      <c r="K34" s="44">
        <v>1.9</v>
      </c>
      <c r="L34" s="44">
        <v>4.7</v>
      </c>
      <c r="M34" s="44">
        <v>3.5</v>
      </c>
      <c r="N34" s="44">
        <v>0.5</v>
      </c>
      <c r="O34" s="44" t="s">
        <v>359</v>
      </c>
      <c r="P34" s="127">
        <v>13</v>
      </c>
      <c r="Q34" s="35">
        <v>354</v>
      </c>
      <c r="R34" s="35">
        <v>207</v>
      </c>
      <c r="S34" s="35">
        <v>222</v>
      </c>
      <c r="T34" s="35">
        <v>94</v>
      </c>
      <c r="U34" s="35">
        <v>10</v>
      </c>
      <c r="V34" s="35" t="s">
        <v>359</v>
      </c>
      <c r="W34" s="126">
        <v>890</v>
      </c>
    </row>
    <row r="35" spans="2:23" s="1" customFormat="1" x14ac:dyDescent="0.2">
      <c r="B35" s="98" t="s">
        <v>279</v>
      </c>
      <c r="C35" s="35">
        <v>2350</v>
      </c>
      <c r="D35" s="35">
        <v>610</v>
      </c>
      <c r="E35" s="35">
        <v>470</v>
      </c>
      <c r="F35" s="35">
        <v>130</v>
      </c>
      <c r="G35" s="35">
        <v>20</v>
      </c>
      <c r="H35" s="35" t="s">
        <v>359</v>
      </c>
      <c r="I35" s="126">
        <v>3590</v>
      </c>
      <c r="J35" s="44">
        <v>2</v>
      </c>
      <c r="K35" s="44">
        <v>1.4</v>
      </c>
      <c r="L35" s="44">
        <v>3.2</v>
      </c>
      <c r="M35" s="44">
        <v>2.5</v>
      </c>
      <c r="N35" s="44">
        <v>1</v>
      </c>
      <c r="O35" s="44" t="s">
        <v>359</v>
      </c>
      <c r="P35" s="127">
        <v>10</v>
      </c>
      <c r="Q35" s="35">
        <v>264</v>
      </c>
      <c r="R35" s="35">
        <v>130</v>
      </c>
      <c r="S35" s="35">
        <v>146</v>
      </c>
      <c r="T35" s="35">
        <v>66</v>
      </c>
      <c r="U35" s="35">
        <v>17</v>
      </c>
      <c r="V35" s="35" t="s">
        <v>359</v>
      </c>
      <c r="W35" s="126">
        <v>625</v>
      </c>
    </row>
    <row r="36" spans="2:23" s="1" customFormat="1" x14ac:dyDescent="0.2">
      <c r="B36" s="98" t="s">
        <v>280</v>
      </c>
      <c r="C36" s="35">
        <v>2570</v>
      </c>
      <c r="D36" s="35">
        <v>660</v>
      </c>
      <c r="E36" s="35">
        <v>500</v>
      </c>
      <c r="F36" s="35">
        <v>130</v>
      </c>
      <c r="G36" s="35">
        <v>10</v>
      </c>
      <c r="H36" s="35" t="s">
        <v>359</v>
      </c>
      <c r="I36" s="126">
        <v>3870</v>
      </c>
      <c r="J36" s="44">
        <v>2.1</v>
      </c>
      <c r="K36" s="44">
        <v>1.5</v>
      </c>
      <c r="L36" s="44">
        <v>3.2</v>
      </c>
      <c r="M36" s="44">
        <v>2.4</v>
      </c>
      <c r="N36" s="44">
        <v>0.4</v>
      </c>
      <c r="O36" s="44" t="s">
        <v>359</v>
      </c>
      <c r="P36" s="127">
        <v>9.6999999999999993</v>
      </c>
      <c r="Q36" s="35">
        <v>289</v>
      </c>
      <c r="R36" s="35">
        <v>142</v>
      </c>
      <c r="S36" s="35">
        <v>152</v>
      </c>
      <c r="T36" s="35">
        <v>67</v>
      </c>
      <c r="U36" s="35">
        <v>9</v>
      </c>
      <c r="V36" s="35" t="s">
        <v>359</v>
      </c>
      <c r="W36" s="126">
        <v>659</v>
      </c>
    </row>
    <row r="37" spans="2:23" s="1" customFormat="1" x14ac:dyDescent="0.2">
      <c r="B37" s="98" t="s">
        <v>281</v>
      </c>
      <c r="C37" s="35">
        <v>2870</v>
      </c>
      <c r="D37" s="35">
        <v>780</v>
      </c>
      <c r="E37" s="35">
        <v>600</v>
      </c>
      <c r="F37" s="35">
        <v>160</v>
      </c>
      <c r="G37" s="35">
        <v>10</v>
      </c>
      <c r="H37" s="35" t="s">
        <v>359</v>
      </c>
      <c r="I37" s="126">
        <v>4410</v>
      </c>
      <c r="J37" s="44">
        <v>2.2000000000000002</v>
      </c>
      <c r="K37" s="44">
        <v>1.6</v>
      </c>
      <c r="L37" s="44">
        <v>4.2</v>
      </c>
      <c r="M37" s="44">
        <v>2.7</v>
      </c>
      <c r="N37" s="44">
        <v>0.4</v>
      </c>
      <c r="O37" s="44" t="s">
        <v>359</v>
      </c>
      <c r="P37" s="127">
        <v>11.1</v>
      </c>
      <c r="Q37" s="35">
        <v>317</v>
      </c>
      <c r="R37" s="35">
        <v>166</v>
      </c>
      <c r="S37" s="35">
        <v>187</v>
      </c>
      <c r="T37" s="35">
        <v>77</v>
      </c>
      <c r="U37" s="35">
        <v>7</v>
      </c>
      <c r="V37" s="35" t="s">
        <v>359</v>
      </c>
      <c r="W37" s="126">
        <v>755</v>
      </c>
    </row>
    <row r="38" spans="2:23" s="1" customFormat="1" ht="26.85" customHeight="1" x14ac:dyDescent="0.2">
      <c r="B38" s="98" t="s">
        <v>282</v>
      </c>
      <c r="C38" s="35">
        <v>2580</v>
      </c>
      <c r="D38" s="35">
        <v>720</v>
      </c>
      <c r="E38" s="35">
        <v>560</v>
      </c>
      <c r="F38" s="35">
        <v>150</v>
      </c>
      <c r="G38" s="35">
        <v>10</v>
      </c>
      <c r="H38" s="35">
        <v>10</v>
      </c>
      <c r="I38" s="126">
        <v>4020</v>
      </c>
      <c r="J38" s="44">
        <v>2.1</v>
      </c>
      <c r="K38" s="44">
        <v>1.4</v>
      </c>
      <c r="L38" s="44">
        <v>3.5</v>
      </c>
      <c r="M38" s="44">
        <v>2.7</v>
      </c>
      <c r="N38" s="44">
        <v>0.2</v>
      </c>
      <c r="O38" s="44" t="s">
        <v>359</v>
      </c>
      <c r="P38" s="127">
        <v>10.1</v>
      </c>
      <c r="Q38" s="35">
        <v>294</v>
      </c>
      <c r="R38" s="35">
        <v>152</v>
      </c>
      <c r="S38" s="35">
        <v>171</v>
      </c>
      <c r="T38" s="35">
        <v>75</v>
      </c>
      <c r="U38" s="35">
        <v>7</v>
      </c>
      <c r="V38" s="35">
        <v>41</v>
      </c>
      <c r="W38" s="126">
        <v>739</v>
      </c>
    </row>
    <row r="39" spans="2:23" s="1" customFormat="1" x14ac:dyDescent="0.2">
      <c r="B39" s="98" t="s">
        <v>283</v>
      </c>
      <c r="C39" s="35">
        <v>2950</v>
      </c>
      <c r="D39" s="35">
        <v>820</v>
      </c>
      <c r="E39" s="35">
        <v>640</v>
      </c>
      <c r="F39" s="35">
        <v>140</v>
      </c>
      <c r="G39" s="35">
        <v>20</v>
      </c>
      <c r="H39" s="35" t="s">
        <v>359</v>
      </c>
      <c r="I39" s="126">
        <v>4560</v>
      </c>
      <c r="J39" s="44">
        <v>2.4</v>
      </c>
      <c r="K39" s="44">
        <v>1.6</v>
      </c>
      <c r="L39" s="44">
        <v>4.2</v>
      </c>
      <c r="M39" s="44">
        <v>2.7</v>
      </c>
      <c r="N39" s="44">
        <v>0.9</v>
      </c>
      <c r="O39" s="44" t="s">
        <v>359</v>
      </c>
      <c r="P39" s="127">
        <v>11.8</v>
      </c>
      <c r="Q39" s="35">
        <v>336</v>
      </c>
      <c r="R39" s="35">
        <v>174</v>
      </c>
      <c r="S39" s="35">
        <v>197</v>
      </c>
      <c r="T39" s="35">
        <v>71</v>
      </c>
      <c r="U39" s="35">
        <v>16</v>
      </c>
      <c r="V39" s="35" t="s">
        <v>359</v>
      </c>
      <c r="W39" s="126">
        <v>796</v>
      </c>
    </row>
    <row r="40" spans="2:23" s="1" customFormat="1" x14ac:dyDescent="0.2">
      <c r="B40" s="98" t="s">
        <v>284</v>
      </c>
      <c r="C40" s="35">
        <v>2820</v>
      </c>
      <c r="D40" s="35">
        <v>910</v>
      </c>
      <c r="E40" s="35">
        <v>760</v>
      </c>
      <c r="F40" s="35">
        <v>170</v>
      </c>
      <c r="G40" s="35">
        <v>10</v>
      </c>
      <c r="H40" s="35" t="s">
        <v>359</v>
      </c>
      <c r="I40" s="126">
        <v>4670</v>
      </c>
      <c r="J40" s="44">
        <v>2.1</v>
      </c>
      <c r="K40" s="44">
        <v>2</v>
      </c>
      <c r="L40" s="44">
        <v>4.8</v>
      </c>
      <c r="M40" s="44">
        <v>3.2</v>
      </c>
      <c r="N40" s="44">
        <v>0.6</v>
      </c>
      <c r="O40" s="44" t="s">
        <v>359</v>
      </c>
      <c r="P40" s="127">
        <v>12.7</v>
      </c>
      <c r="Q40" s="35">
        <v>330</v>
      </c>
      <c r="R40" s="35">
        <v>195</v>
      </c>
      <c r="S40" s="35">
        <v>232</v>
      </c>
      <c r="T40" s="35">
        <v>85</v>
      </c>
      <c r="U40" s="35">
        <v>10</v>
      </c>
      <c r="V40" s="35" t="s">
        <v>359</v>
      </c>
      <c r="W40" s="126">
        <v>851</v>
      </c>
    </row>
    <row r="41" spans="2:23" s="1" customFormat="1" x14ac:dyDescent="0.2">
      <c r="B41" s="98" t="s">
        <v>285</v>
      </c>
      <c r="C41" s="35">
        <v>3110</v>
      </c>
      <c r="D41" s="35">
        <v>970</v>
      </c>
      <c r="E41" s="35">
        <v>720</v>
      </c>
      <c r="F41" s="35">
        <v>200</v>
      </c>
      <c r="G41" s="35">
        <v>10</v>
      </c>
      <c r="H41" s="35" t="s">
        <v>359</v>
      </c>
      <c r="I41" s="126">
        <v>5020</v>
      </c>
      <c r="J41" s="44">
        <v>2.5</v>
      </c>
      <c r="K41" s="44">
        <v>2.1</v>
      </c>
      <c r="L41" s="44">
        <v>4.9000000000000004</v>
      </c>
      <c r="M41" s="44">
        <v>3.9</v>
      </c>
      <c r="N41" s="44">
        <v>0.5</v>
      </c>
      <c r="O41" s="44" t="s">
        <v>359</v>
      </c>
      <c r="P41" s="127">
        <v>13.8</v>
      </c>
      <c r="Q41" s="35">
        <v>361</v>
      </c>
      <c r="R41" s="35">
        <v>207</v>
      </c>
      <c r="S41" s="35">
        <v>223</v>
      </c>
      <c r="T41" s="35">
        <v>102</v>
      </c>
      <c r="U41" s="35">
        <v>10</v>
      </c>
      <c r="V41" s="35" t="s">
        <v>359</v>
      </c>
      <c r="W41" s="126">
        <v>904</v>
      </c>
    </row>
    <row r="42" spans="2:23" s="1" customFormat="1" x14ac:dyDescent="0.2">
      <c r="B42" s="98" t="s">
        <v>286</v>
      </c>
      <c r="C42" s="35">
        <v>3150</v>
      </c>
      <c r="D42" s="35">
        <v>1040</v>
      </c>
      <c r="E42" s="35">
        <v>810</v>
      </c>
      <c r="F42" s="35">
        <v>240</v>
      </c>
      <c r="G42" s="35">
        <v>20</v>
      </c>
      <c r="H42" s="35" t="s">
        <v>359</v>
      </c>
      <c r="I42" s="126">
        <v>5270</v>
      </c>
      <c r="J42" s="44">
        <v>2.5</v>
      </c>
      <c r="K42" s="44">
        <v>2.2000000000000002</v>
      </c>
      <c r="L42" s="44">
        <v>5.3</v>
      </c>
      <c r="M42" s="44">
        <v>4.8</v>
      </c>
      <c r="N42" s="44">
        <v>1.2</v>
      </c>
      <c r="O42" s="44" t="s">
        <v>359</v>
      </c>
      <c r="P42" s="127">
        <v>16.3</v>
      </c>
      <c r="Q42" s="35">
        <v>373</v>
      </c>
      <c r="R42" s="35">
        <v>223</v>
      </c>
      <c r="S42" s="35">
        <v>251</v>
      </c>
      <c r="T42" s="35">
        <v>123</v>
      </c>
      <c r="U42" s="35">
        <v>20</v>
      </c>
      <c r="V42" s="35" t="s">
        <v>359</v>
      </c>
      <c r="W42" s="126">
        <v>992</v>
      </c>
    </row>
    <row r="43" spans="2:23" s="1" customFormat="1" x14ac:dyDescent="0.2">
      <c r="B43" s="98" t="s">
        <v>287</v>
      </c>
      <c r="C43" s="35">
        <v>2910</v>
      </c>
      <c r="D43" s="35">
        <v>880</v>
      </c>
      <c r="E43" s="35">
        <v>660</v>
      </c>
      <c r="F43" s="35">
        <v>180</v>
      </c>
      <c r="G43" s="35">
        <v>20</v>
      </c>
      <c r="H43" s="35" t="s">
        <v>359</v>
      </c>
      <c r="I43" s="126">
        <v>4640</v>
      </c>
      <c r="J43" s="44">
        <v>2.2999999999999998</v>
      </c>
      <c r="K43" s="44">
        <v>1.9</v>
      </c>
      <c r="L43" s="44">
        <v>4.3</v>
      </c>
      <c r="M43" s="44">
        <v>3.6</v>
      </c>
      <c r="N43" s="44">
        <v>0.9</v>
      </c>
      <c r="O43" s="44" t="s">
        <v>359</v>
      </c>
      <c r="P43" s="127">
        <v>13.1</v>
      </c>
      <c r="Q43" s="35">
        <v>337</v>
      </c>
      <c r="R43" s="35">
        <v>186</v>
      </c>
      <c r="S43" s="35">
        <v>203</v>
      </c>
      <c r="T43" s="35">
        <v>92</v>
      </c>
      <c r="U43" s="35">
        <v>16</v>
      </c>
      <c r="V43" s="35" t="s">
        <v>359</v>
      </c>
      <c r="W43" s="126">
        <v>835</v>
      </c>
    </row>
    <row r="44" spans="2:23" s="1" customFormat="1" x14ac:dyDescent="0.2">
      <c r="B44" s="98" t="s">
        <v>288</v>
      </c>
      <c r="C44" s="35">
        <v>3080</v>
      </c>
      <c r="D44" s="35">
        <v>970</v>
      </c>
      <c r="E44" s="35">
        <v>790</v>
      </c>
      <c r="F44" s="35">
        <v>210</v>
      </c>
      <c r="G44" s="35">
        <v>20</v>
      </c>
      <c r="H44" s="35" t="s">
        <v>359</v>
      </c>
      <c r="I44" s="126">
        <v>5060</v>
      </c>
      <c r="J44" s="44">
        <v>2.4</v>
      </c>
      <c r="K44" s="44">
        <v>2.1</v>
      </c>
      <c r="L44" s="44">
        <v>5.0999999999999996</v>
      </c>
      <c r="M44" s="44">
        <v>3.9</v>
      </c>
      <c r="N44" s="44">
        <v>1</v>
      </c>
      <c r="O44" s="44" t="s">
        <v>359</v>
      </c>
      <c r="P44" s="127">
        <v>14.6</v>
      </c>
      <c r="Q44" s="35">
        <v>354</v>
      </c>
      <c r="R44" s="35">
        <v>206</v>
      </c>
      <c r="S44" s="35">
        <v>241</v>
      </c>
      <c r="T44" s="35">
        <v>104</v>
      </c>
      <c r="U44" s="35">
        <v>19</v>
      </c>
      <c r="V44" s="35" t="s">
        <v>359</v>
      </c>
      <c r="W44" s="126">
        <v>926</v>
      </c>
    </row>
    <row r="45" spans="2:23" s="1" customFormat="1" x14ac:dyDescent="0.2">
      <c r="B45" s="98" t="s">
        <v>289</v>
      </c>
      <c r="C45" s="35">
        <v>3050</v>
      </c>
      <c r="D45" s="35">
        <v>1070</v>
      </c>
      <c r="E45" s="35">
        <v>860</v>
      </c>
      <c r="F45" s="35">
        <v>240</v>
      </c>
      <c r="G45" s="35">
        <v>20</v>
      </c>
      <c r="H45" s="35" t="s">
        <v>359</v>
      </c>
      <c r="I45" s="126">
        <v>5230</v>
      </c>
      <c r="J45" s="44">
        <v>2.4</v>
      </c>
      <c r="K45" s="44">
        <v>2.2999999999999998</v>
      </c>
      <c r="L45" s="44">
        <v>5.6</v>
      </c>
      <c r="M45" s="44">
        <v>4.5</v>
      </c>
      <c r="N45" s="44">
        <v>1.1000000000000001</v>
      </c>
      <c r="O45" s="44" t="s">
        <v>359</v>
      </c>
      <c r="P45" s="127">
        <v>15.9</v>
      </c>
      <c r="Q45" s="35">
        <v>355</v>
      </c>
      <c r="R45" s="35">
        <v>230</v>
      </c>
      <c r="S45" s="35">
        <v>265</v>
      </c>
      <c r="T45" s="35">
        <v>117</v>
      </c>
      <c r="U45" s="35">
        <v>18</v>
      </c>
      <c r="V45" s="35" t="s">
        <v>359</v>
      </c>
      <c r="W45" s="126">
        <v>987</v>
      </c>
    </row>
    <row r="46" spans="2:23" s="1" customFormat="1" x14ac:dyDescent="0.2">
      <c r="B46" s="98" t="s">
        <v>290</v>
      </c>
      <c r="C46" s="35">
        <v>2960</v>
      </c>
      <c r="D46" s="35">
        <v>950</v>
      </c>
      <c r="E46" s="35">
        <v>790</v>
      </c>
      <c r="F46" s="35">
        <v>200</v>
      </c>
      <c r="G46" s="35">
        <v>10</v>
      </c>
      <c r="H46" s="35" t="s">
        <v>359</v>
      </c>
      <c r="I46" s="126">
        <v>4900</v>
      </c>
      <c r="J46" s="44">
        <v>2.4</v>
      </c>
      <c r="K46" s="44">
        <v>2</v>
      </c>
      <c r="L46" s="44">
        <v>5.0999999999999996</v>
      </c>
      <c r="M46" s="44">
        <v>4</v>
      </c>
      <c r="N46" s="44">
        <v>0.6</v>
      </c>
      <c r="O46" s="44" t="s">
        <v>359</v>
      </c>
      <c r="P46" s="127">
        <v>14.2</v>
      </c>
      <c r="Q46" s="35">
        <v>345</v>
      </c>
      <c r="R46" s="35">
        <v>202</v>
      </c>
      <c r="S46" s="35">
        <v>242</v>
      </c>
      <c r="T46" s="35">
        <v>101</v>
      </c>
      <c r="U46" s="35">
        <v>10</v>
      </c>
      <c r="V46" s="35" t="s">
        <v>359</v>
      </c>
      <c r="W46" s="126">
        <v>905</v>
      </c>
    </row>
    <row r="47" spans="2:23" s="1" customFormat="1" x14ac:dyDescent="0.2">
      <c r="B47" s="98" t="s">
        <v>291</v>
      </c>
      <c r="C47" s="35">
        <v>2460</v>
      </c>
      <c r="D47" s="35">
        <v>680</v>
      </c>
      <c r="E47" s="35">
        <v>520</v>
      </c>
      <c r="F47" s="35">
        <v>170</v>
      </c>
      <c r="G47" s="35">
        <v>20</v>
      </c>
      <c r="H47" s="35" t="s">
        <v>359</v>
      </c>
      <c r="I47" s="126">
        <v>3860</v>
      </c>
      <c r="J47" s="44">
        <v>2.2999999999999998</v>
      </c>
      <c r="K47" s="44">
        <v>1.6</v>
      </c>
      <c r="L47" s="44">
        <v>3.7</v>
      </c>
      <c r="M47" s="44">
        <v>3.3</v>
      </c>
      <c r="N47" s="44">
        <v>0.8</v>
      </c>
      <c r="O47" s="44" t="s">
        <v>359</v>
      </c>
      <c r="P47" s="127">
        <v>11.9</v>
      </c>
      <c r="Q47" s="35">
        <v>274</v>
      </c>
      <c r="R47" s="35">
        <v>146</v>
      </c>
      <c r="S47" s="35">
        <v>163</v>
      </c>
      <c r="T47" s="35">
        <v>85</v>
      </c>
      <c r="U47" s="35">
        <v>14</v>
      </c>
      <c r="V47" s="35" t="s">
        <v>359</v>
      </c>
      <c r="W47" s="126">
        <v>687</v>
      </c>
    </row>
    <row r="48" spans="2:23" s="1" customFormat="1" x14ac:dyDescent="0.2">
      <c r="B48" s="98" t="s">
        <v>292</v>
      </c>
      <c r="C48" s="35">
        <v>2470</v>
      </c>
      <c r="D48" s="35">
        <v>740</v>
      </c>
      <c r="E48" s="35">
        <v>540</v>
      </c>
      <c r="F48" s="35">
        <v>180</v>
      </c>
      <c r="G48" s="35">
        <v>10</v>
      </c>
      <c r="H48" s="35" t="s">
        <v>359</v>
      </c>
      <c r="I48" s="126">
        <v>3940</v>
      </c>
      <c r="J48" s="44">
        <v>2.1</v>
      </c>
      <c r="K48" s="44">
        <v>1.8</v>
      </c>
      <c r="L48" s="44">
        <v>3.5</v>
      </c>
      <c r="M48" s="44">
        <v>3.6</v>
      </c>
      <c r="N48" s="44">
        <v>0.8</v>
      </c>
      <c r="O48" s="44" t="s">
        <v>359</v>
      </c>
      <c r="P48" s="127">
        <v>11.8</v>
      </c>
      <c r="Q48" s="35">
        <v>281</v>
      </c>
      <c r="R48" s="35">
        <v>157</v>
      </c>
      <c r="S48" s="35">
        <v>165</v>
      </c>
      <c r="T48" s="35">
        <v>89</v>
      </c>
      <c r="U48" s="35">
        <v>13</v>
      </c>
      <c r="V48" s="35" t="s">
        <v>359</v>
      </c>
      <c r="W48" s="126">
        <v>706</v>
      </c>
    </row>
    <row r="49" spans="2:23" s="1" customFormat="1" x14ac:dyDescent="0.2">
      <c r="B49" s="98" t="s">
        <v>293</v>
      </c>
      <c r="C49" s="35">
        <v>2510</v>
      </c>
      <c r="D49" s="35">
        <v>760</v>
      </c>
      <c r="E49" s="35">
        <v>660</v>
      </c>
      <c r="F49" s="35">
        <v>180</v>
      </c>
      <c r="G49" s="35">
        <v>20</v>
      </c>
      <c r="H49" s="35" t="s">
        <v>359</v>
      </c>
      <c r="I49" s="126">
        <v>4120</v>
      </c>
      <c r="J49" s="44">
        <v>2.1</v>
      </c>
      <c r="K49" s="44">
        <v>1.6</v>
      </c>
      <c r="L49" s="44">
        <v>4.4000000000000004</v>
      </c>
      <c r="M49" s="44">
        <v>3.4</v>
      </c>
      <c r="N49" s="44">
        <v>0.9</v>
      </c>
      <c r="O49" s="44" t="s">
        <v>359</v>
      </c>
      <c r="P49" s="127">
        <v>12.3</v>
      </c>
      <c r="Q49" s="35">
        <v>285</v>
      </c>
      <c r="R49" s="35">
        <v>161</v>
      </c>
      <c r="S49" s="35">
        <v>203</v>
      </c>
      <c r="T49" s="35">
        <v>89</v>
      </c>
      <c r="U49" s="35">
        <v>18</v>
      </c>
      <c r="V49" s="35" t="s">
        <v>359</v>
      </c>
      <c r="W49" s="126">
        <v>760</v>
      </c>
    </row>
    <row r="50" spans="2:23" s="1" customFormat="1" ht="26.25" customHeight="1" x14ac:dyDescent="0.2">
      <c r="B50" s="98" t="s">
        <v>365</v>
      </c>
      <c r="C50" s="35">
        <v>1200</v>
      </c>
      <c r="D50" s="35">
        <v>320</v>
      </c>
      <c r="E50" s="35">
        <v>180</v>
      </c>
      <c r="F50" s="35">
        <v>60</v>
      </c>
      <c r="G50" s="35">
        <v>10</v>
      </c>
      <c r="H50" s="35" t="s">
        <v>359</v>
      </c>
      <c r="I50" s="126">
        <v>1760</v>
      </c>
      <c r="J50" s="44">
        <v>0.8</v>
      </c>
      <c r="K50" s="44">
        <v>0.7</v>
      </c>
      <c r="L50" s="44">
        <v>1.4</v>
      </c>
      <c r="M50" s="44">
        <v>1.2</v>
      </c>
      <c r="N50" s="44">
        <v>0.5</v>
      </c>
      <c r="O50" s="44" t="s">
        <v>359</v>
      </c>
      <c r="P50" s="127">
        <v>4.7</v>
      </c>
      <c r="Q50" s="35">
        <v>130</v>
      </c>
      <c r="R50" s="35">
        <v>68</v>
      </c>
      <c r="S50" s="35">
        <v>55</v>
      </c>
      <c r="T50" s="35">
        <v>29</v>
      </c>
      <c r="U50" s="35">
        <v>7</v>
      </c>
      <c r="V50" s="35" t="s">
        <v>359</v>
      </c>
      <c r="W50" s="126">
        <v>290</v>
      </c>
    </row>
    <row r="51" spans="2:23" s="1" customFormat="1" ht="12.75" customHeight="1" x14ac:dyDescent="0.2">
      <c r="B51" s="98" t="s">
        <v>366</v>
      </c>
      <c r="C51" s="35">
        <v>1310</v>
      </c>
      <c r="D51" s="35">
        <v>320</v>
      </c>
      <c r="E51" s="35">
        <v>240</v>
      </c>
      <c r="F51" s="35">
        <v>70</v>
      </c>
      <c r="G51" s="35">
        <v>10</v>
      </c>
      <c r="H51" s="35" t="s">
        <v>359</v>
      </c>
      <c r="I51" s="126">
        <v>1940</v>
      </c>
      <c r="J51" s="44">
        <v>1</v>
      </c>
      <c r="K51" s="44">
        <v>0.7</v>
      </c>
      <c r="L51" s="44">
        <v>1.6</v>
      </c>
      <c r="M51" s="44">
        <v>1.3</v>
      </c>
      <c r="N51" s="44">
        <v>0.5</v>
      </c>
      <c r="O51" s="44" t="s">
        <v>359</v>
      </c>
      <c r="P51" s="127">
        <v>5.2</v>
      </c>
      <c r="Q51" s="35">
        <v>144</v>
      </c>
      <c r="R51" s="35">
        <v>69</v>
      </c>
      <c r="S51" s="35">
        <v>73</v>
      </c>
      <c r="T51" s="35">
        <v>36</v>
      </c>
      <c r="U51" s="35">
        <v>7</v>
      </c>
      <c r="V51" s="35" t="s">
        <v>359</v>
      </c>
      <c r="W51" s="126">
        <v>331</v>
      </c>
    </row>
    <row r="52" spans="2:23" s="1" customFormat="1" ht="12.75" customHeight="1" x14ac:dyDescent="0.2">
      <c r="B52" s="98" t="s">
        <v>367</v>
      </c>
      <c r="C52" s="35">
        <v>1520</v>
      </c>
      <c r="D52" s="35">
        <v>570</v>
      </c>
      <c r="E52" s="35">
        <v>370</v>
      </c>
      <c r="F52" s="35">
        <v>100</v>
      </c>
      <c r="G52" s="35">
        <v>10</v>
      </c>
      <c r="H52" s="35" t="s">
        <v>359</v>
      </c>
      <c r="I52" s="126">
        <v>2580</v>
      </c>
      <c r="J52" s="44">
        <v>1.2</v>
      </c>
      <c r="K52" s="44">
        <v>1.2</v>
      </c>
      <c r="L52" s="44">
        <v>2.2999999999999998</v>
      </c>
      <c r="M52" s="44">
        <v>1.8</v>
      </c>
      <c r="N52" s="44">
        <v>0.6</v>
      </c>
      <c r="O52" s="44" t="s">
        <v>359</v>
      </c>
      <c r="P52" s="127">
        <v>7.4</v>
      </c>
      <c r="Q52" s="35">
        <v>171</v>
      </c>
      <c r="R52" s="35">
        <v>121</v>
      </c>
      <c r="S52" s="35">
        <v>113</v>
      </c>
      <c r="T52" s="35">
        <v>49</v>
      </c>
      <c r="U52" s="35">
        <v>11</v>
      </c>
      <c r="V52" s="35" t="s">
        <v>359</v>
      </c>
      <c r="W52" s="126">
        <v>470</v>
      </c>
    </row>
    <row r="53" spans="2:23" s="1" customFormat="1" ht="12.75" customHeight="1" x14ac:dyDescent="0.2">
      <c r="B53" s="98" t="s">
        <v>368</v>
      </c>
      <c r="C53" s="35">
        <v>1740</v>
      </c>
      <c r="D53" s="35">
        <v>630</v>
      </c>
      <c r="E53" s="35">
        <v>520</v>
      </c>
      <c r="F53" s="35">
        <v>140</v>
      </c>
      <c r="G53" s="35">
        <v>10</v>
      </c>
      <c r="H53" s="35" t="s">
        <v>359</v>
      </c>
      <c r="I53" s="126">
        <v>3030</v>
      </c>
      <c r="J53" s="44">
        <v>1.6</v>
      </c>
      <c r="K53" s="44">
        <v>1</v>
      </c>
      <c r="L53" s="44">
        <v>3</v>
      </c>
      <c r="M53" s="44">
        <v>2.6</v>
      </c>
      <c r="N53" s="44">
        <v>0.9</v>
      </c>
      <c r="O53" s="44" t="s">
        <v>359</v>
      </c>
      <c r="P53" s="127">
        <v>9.1999999999999993</v>
      </c>
      <c r="Q53" s="35">
        <v>201</v>
      </c>
      <c r="R53" s="35">
        <v>134</v>
      </c>
      <c r="S53" s="35">
        <v>160</v>
      </c>
      <c r="T53" s="35">
        <v>71</v>
      </c>
      <c r="U53" s="35">
        <v>14</v>
      </c>
      <c r="V53" s="35" t="s">
        <v>359</v>
      </c>
      <c r="W53" s="126">
        <v>582</v>
      </c>
    </row>
    <row r="54" spans="2:23" s="1" customFormat="1" ht="12.75" customHeight="1" x14ac:dyDescent="0.2">
      <c r="B54" s="98" t="s">
        <v>369</v>
      </c>
      <c r="C54" s="35">
        <v>1880</v>
      </c>
      <c r="D54" s="35">
        <v>610</v>
      </c>
      <c r="E54" s="35">
        <v>580</v>
      </c>
      <c r="F54" s="35">
        <v>150</v>
      </c>
      <c r="G54" s="35">
        <v>20</v>
      </c>
      <c r="H54" s="35" t="s">
        <v>359</v>
      </c>
      <c r="I54" s="126">
        <v>3230</v>
      </c>
      <c r="J54" s="44">
        <v>1.6</v>
      </c>
      <c r="K54" s="44">
        <v>0.7</v>
      </c>
      <c r="L54" s="44">
        <v>2.7</v>
      </c>
      <c r="M54" s="44">
        <v>2.7</v>
      </c>
      <c r="N54" s="44">
        <v>1.1000000000000001</v>
      </c>
      <c r="O54" s="44" t="s">
        <v>359</v>
      </c>
      <c r="P54" s="127">
        <v>9.1</v>
      </c>
      <c r="Q54" s="35">
        <v>217</v>
      </c>
      <c r="R54" s="35">
        <v>131</v>
      </c>
      <c r="S54" s="35">
        <v>180</v>
      </c>
      <c r="T54" s="35">
        <v>77</v>
      </c>
      <c r="U54" s="35">
        <v>19</v>
      </c>
      <c r="V54" s="35" t="s">
        <v>359</v>
      </c>
      <c r="W54" s="126">
        <v>634</v>
      </c>
    </row>
    <row r="55" spans="2:23" s="1" customFormat="1" ht="12.75" customHeight="1" x14ac:dyDescent="0.2">
      <c r="B55" s="98" t="s">
        <v>370</v>
      </c>
      <c r="C55" s="35">
        <v>2170</v>
      </c>
      <c r="D55" s="35">
        <v>730</v>
      </c>
      <c r="E55" s="35">
        <v>590</v>
      </c>
      <c r="F55" s="35">
        <v>200</v>
      </c>
      <c r="G55" s="35">
        <v>10</v>
      </c>
      <c r="H55" s="35" t="s">
        <v>359</v>
      </c>
      <c r="I55" s="126">
        <v>3700</v>
      </c>
      <c r="J55" s="44">
        <v>2</v>
      </c>
      <c r="K55" s="44">
        <v>0.9</v>
      </c>
      <c r="L55" s="44">
        <v>2.7</v>
      </c>
      <c r="M55" s="44">
        <v>3.8</v>
      </c>
      <c r="N55" s="44">
        <v>0.6</v>
      </c>
      <c r="O55" s="44" t="s">
        <v>359</v>
      </c>
      <c r="P55" s="127">
        <v>9.9</v>
      </c>
      <c r="Q55" s="35">
        <v>253</v>
      </c>
      <c r="R55" s="35">
        <v>157</v>
      </c>
      <c r="S55" s="35">
        <v>181</v>
      </c>
      <c r="T55" s="35">
        <v>106</v>
      </c>
      <c r="U55" s="35">
        <v>10</v>
      </c>
      <c r="V55" s="35" t="s">
        <v>359</v>
      </c>
      <c r="W55" s="126">
        <v>706</v>
      </c>
    </row>
    <row r="56" spans="2:23" s="1" customFormat="1" ht="12.75" customHeight="1" x14ac:dyDescent="0.2">
      <c r="B56" s="98" t="s">
        <v>371</v>
      </c>
      <c r="C56" s="35">
        <v>2930</v>
      </c>
      <c r="D56" s="35">
        <v>1080</v>
      </c>
      <c r="E56" s="35">
        <v>960</v>
      </c>
      <c r="F56" s="35">
        <v>290</v>
      </c>
      <c r="G56" s="35">
        <v>30</v>
      </c>
      <c r="H56" s="35" t="s">
        <v>359</v>
      </c>
      <c r="I56" s="126">
        <v>5300</v>
      </c>
      <c r="J56" s="44">
        <v>2.5</v>
      </c>
      <c r="K56" s="44">
        <v>1.1000000000000001</v>
      </c>
      <c r="L56" s="44">
        <v>4.5999999999999996</v>
      </c>
      <c r="M56" s="44">
        <v>5.5</v>
      </c>
      <c r="N56" s="44">
        <v>1.9</v>
      </c>
      <c r="O56" s="44" t="s">
        <v>359</v>
      </c>
      <c r="P56" s="127">
        <v>15.8</v>
      </c>
      <c r="Q56" s="35">
        <v>334</v>
      </c>
      <c r="R56" s="35">
        <v>232</v>
      </c>
      <c r="S56" s="35">
        <v>297</v>
      </c>
      <c r="T56" s="35">
        <v>151</v>
      </c>
      <c r="U56" s="35">
        <v>31</v>
      </c>
      <c r="V56" s="35" t="s">
        <v>359</v>
      </c>
      <c r="W56" s="126">
        <v>1062</v>
      </c>
    </row>
    <row r="57" spans="2:23" s="1" customFormat="1" ht="12.75" customHeight="1" x14ac:dyDescent="0.2">
      <c r="B57" s="98" t="s">
        <v>372</v>
      </c>
      <c r="C57" s="35">
        <v>2830</v>
      </c>
      <c r="D57" s="35">
        <v>1110</v>
      </c>
      <c r="E57" s="35">
        <v>1020</v>
      </c>
      <c r="F57" s="35">
        <v>310</v>
      </c>
      <c r="G57" s="35">
        <v>30</v>
      </c>
      <c r="H57" s="35" t="s">
        <v>359</v>
      </c>
      <c r="I57" s="126">
        <v>5300</v>
      </c>
      <c r="J57" s="44">
        <v>2.5</v>
      </c>
      <c r="K57" s="44">
        <v>1.2</v>
      </c>
      <c r="L57" s="44">
        <v>4.9000000000000004</v>
      </c>
      <c r="M57" s="44">
        <v>5.8</v>
      </c>
      <c r="N57" s="44">
        <v>1.7</v>
      </c>
      <c r="O57" s="44" t="s">
        <v>359</v>
      </c>
      <c r="P57" s="127">
        <v>16.7</v>
      </c>
      <c r="Q57" s="35">
        <v>335</v>
      </c>
      <c r="R57" s="35">
        <v>238</v>
      </c>
      <c r="S57" s="35">
        <v>320</v>
      </c>
      <c r="T57" s="35">
        <v>160</v>
      </c>
      <c r="U57" s="35">
        <v>32</v>
      </c>
      <c r="V57" s="35" t="s">
        <v>359</v>
      </c>
      <c r="W57" s="126">
        <v>1091</v>
      </c>
    </row>
    <row r="58" spans="2:23" s="1" customFormat="1" ht="12.75" customHeight="1" x14ac:dyDescent="0.2">
      <c r="B58" s="98" t="s">
        <v>373</v>
      </c>
      <c r="C58" s="35">
        <v>3110</v>
      </c>
      <c r="D58" s="35">
        <v>1340</v>
      </c>
      <c r="E58" s="35">
        <v>1300</v>
      </c>
      <c r="F58" s="35">
        <v>410</v>
      </c>
      <c r="G58" s="35">
        <v>40</v>
      </c>
      <c r="H58" s="35" t="s">
        <v>359</v>
      </c>
      <c r="I58" s="126">
        <v>6200</v>
      </c>
      <c r="J58" s="44">
        <v>3</v>
      </c>
      <c r="K58" s="44">
        <v>1.7</v>
      </c>
      <c r="L58" s="44">
        <v>6.2</v>
      </c>
      <c r="M58" s="44">
        <v>7.4</v>
      </c>
      <c r="N58" s="44">
        <v>2.1</v>
      </c>
      <c r="O58" s="44" t="s">
        <v>359</v>
      </c>
      <c r="P58" s="127">
        <v>20.5</v>
      </c>
      <c r="Q58" s="35">
        <v>377</v>
      </c>
      <c r="R58" s="35">
        <v>289</v>
      </c>
      <c r="S58" s="35">
        <v>402</v>
      </c>
      <c r="T58" s="35">
        <v>207</v>
      </c>
      <c r="U58" s="35">
        <v>37</v>
      </c>
      <c r="V58" s="35" t="s">
        <v>359</v>
      </c>
      <c r="W58" s="126">
        <v>1313</v>
      </c>
    </row>
    <row r="59" spans="2:23" s="1" customFormat="1" ht="12.75" customHeight="1" x14ac:dyDescent="0.2">
      <c r="B59" s="98" t="s">
        <v>374</v>
      </c>
      <c r="C59" s="35">
        <v>2070</v>
      </c>
      <c r="D59" s="35">
        <v>760</v>
      </c>
      <c r="E59" s="35">
        <v>780</v>
      </c>
      <c r="F59" s="35">
        <v>270</v>
      </c>
      <c r="G59" s="35">
        <v>30</v>
      </c>
      <c r="H59" s="35" t="s">
        <v>359</v>
      </c>
      <c r="I59" s="126">
        <v>3900</v>
      </c>
      <c r="J59" s="44">
        <v>2.4</v>
      </c>
      <c r="K59" s="44">
        <v>1.2</v>
      </c>
      <c r="L59" s="44">
        <v>3.8</v>
      </c>
      <c r="M59" s="44">
        <v>5.2</v>
      </c>
      <c r="N59" s="44">
        <v>1.6</v>
      </c>
      <c r="O59" s="44" t="s">
        <v>359</v>
      </c>
      <c r="P59" s="127">
        <v>14.3</v>
      </c>
      <c r="Q59" s="35">
        <v>240</v>
      </c>
      <c r="R59" s="35">
        <v>163</v>
      </c>
      <c r="S59" s="35">
        <v>245</v>
      </c>
      <c r="T59" s="35">
        <v>139</v>
      </c>
      <c r="U59" s="35">
        <v>27</v>
      </c>
      <c r="V59" s="35" t="s">
        <v>359</v>
      </c>
      <c r="W59" s="126">
        <v>816</v>
      </c>
    </row>
    <row r="60" spans="2:23" s="1" customFormat="1" ht="12.75" customHeight="1" x14ac:dyDescent="0.2">
      <c r="B60" s="98" t="s">
        <v>375</v>
      </c>
      <c r="C60" s="35">
        <v>2570</v>
      </c>
      <c r="D60" s="35">
        <v>940</v>
      </c>
      <c r="E60" s="35">
        <v>920</v>
      </c>
      <c r="F60" s="35">
        <v>300</v>
      </c>
      <c r="G60" s="35">
        <v>40</v>
      </c>
      <c r="H60" s="35" t="s">
        <v>359</v>
      </c>
      <c r="I60" s="126">
        <v>4780</v>
      </c>
      <c r="J60" s="44">
        <v>3.3</v>
      </c>
      <c r="K60" s="44">
        <v>1.5</v>
      </c>
      <c r="L60" s="44">
        <v>4.8</v>
      </c>
      <c r="M60" s="44">
        <v>5.5</v>
      </c>
      <c r="N60" s="44">
        <v>1.9</v>
      </c>
      <c r="O60" s="44" t="s">
        <v>359</v>
      </c>
      <c r="P60" s="127">
        <v>17</v>
      </c>
      <c r="Q60" s="35">
        <v>302</v>
      </c>
      <c r="R60" s="35">
        <v>203</v>
      </c>
      <c r="S60" s="35">
        <v>287</v>
      </c>
      <c r="T60" s="35">
        <v>154</v>
      </c>
      <c r="U60" s="35">
        <v>36</v>
      </c>
      <c r="V60" s="35" t="s">
        <v>359</v>
      </c>
      <c r="W60" s="126">
        <v>981</v>
      </c>
    </row>
    <row r="61" spans="2:23" s="1" customFormat="1" ht="12.75" customHeight="1" x14ac:dyDescent="0.2">
      <c r="B61" s="98" t="s">
        <v>376</v>
      </c>
      <c r="C61" s="35">
        <v>3120</v>
      </c>
      <c r="D61" s="35">
        <v>1350</v>
      </c>
      <c r="E61" s="35">
        <v>1380</v>
      </c>
      <c r="F61" s="35">
        <v>540</v>
      </c>
      <c r="G61" s="35">
        <v>50</v>
      </c>
      <c r="H61" s="35">
        <v>10</v>
      </c>
      <c r="I61" s="126">
        <v>6450</v>
      </c>
      <c r="J61" s="44">
        <v>4.0999999999999996</v>
      </c>
      <c r="K61" s="44">
        <v>2.1</v>
      </c>
      <c r="L61" s="44">
        <v>6.8</v>
      </c>
      <c r="M61" s="44">
        <v>10.8</v>
      </c>
      <c r="N61" s="44">
        <v>2.4</v>
      </c>
      <c r="O61" s="44" t="s">
        <v>359</v>
      </c>
      <c r="P61" s="127">
        <v>26.6</v>
      </c>
      <c r="Q61" s="35">
        <v>369</v>
      </c>
      <c r="R61" s="35">
        <v>290</v>
      </c>
      <c r="S61" s="35">
        <v>430</v>
      </c>
      <c r="T61" s="35">
        <v>277</v>
      </c>
      <c r="U61" s="35">
        <v>46</v>
      </c>
      <c r="V61" s="35">
        <v>42</v>
      </c>
      <c r="W61" s="126">
        <v>1456</v>
      </c>
    </row>
    <row r="62" spans="2:23" s="1" customFormat="1" ht="25.5" customHeight="1" x14ac:dyDescent="0.2">
      <c r="B62" s="98" t="s">
        <v>377</v>
      </c>
      <c r="C62" s="35">
        <v>2760</v>
      </c>
      <c r="D62" s="35">
        <v>1010</v>
      </c>
      <c r="E62" s="35">
        <v>970</v>
      </c>
      <c r="F62" s="35">
        <v>320</v>
      </c>
      <c r="G62" s="35">
        <v>30</v>
      </c>
      <c r="H62" s="35" t="s">
        <v>359</v>
      </c>
      <c r="I62" s="126">
        <v>5100</v>
      </c>
      <c r="J62" s="44">
        <v>3.7</v>
      </c>
      <c r="K62" s="44">
        <v>1.7</v>
      </c>
      <c r="L62" s="44">
        <v>5.2</v>
      </c>
      <c r="M62" s="44">
        <v>5.9</v>
      </c>
      <c r="N62" s="44">
        <v>1.7</v>
      </c>
      <c r="O62" s="44" t="s">
        <v>359</v>
      </c>
      <c r="P62" s="127">
        <v>18.399999999999999</v>
      </c>
      <c r="Q62" s="35">
        <v>326</v>
      </c>
      <c r="R62" s="35">
        <v>217</v>
      </c>
      <c r="S62" s="35">
        <v>302</v>
      </c>
      <c r="T62" s="35">
        <v>161</v>
      </c>
      <c r="U62" s="35">
        <v>27</v>
      </c>
      <c r="V62" s="35" t="s">
        <v>359</v>
      </c>
      <c r="W62" s="126">
        <v>1038</v>
      </c>
    </row>
    <row r="63" spans="2:23" s="1" customFormat="1" ht="12.75" customHeight="1" x14ac:dyDescent="0.2">
      <c r="B63" s="98" t="s">
        <v>378</v>
      </c>
      <c r="C63" s="35">
        <v>2550</v>
      </c>
      <c r="D63" s="35">
        <v>910</v>
      </c>
      <c r="E63" s="35">
        <v>900</v>
      </c>
      <c r="F63" s="35">
        <v>290</v>
      </c>
      <c r="G63" s="35">
        <v>30</v>
      </c>
      <c r="H63" s="35" t="s">
        <v>359</v>
      </c>
      <c r="I63" s="126">
        <v>4680</v>
      </c>
      <c r="J63" s="44">
        <v>3.4</v>
      </c>
      <c r="K63" s="44">
        <v>1.5</v>
      </c>
      <c r="L63" s="44">
        <v>4.5999999999999996</v>
      </c>
      <c r="M63" s="44">
        <v>5.7</v>
      </c>
      <c r="N63" s="44">
        <v>1.8</v>
      </c>
      <c r="O63" s="44" t="s">
        <v>359</v>
      </c>
      <c r="P63" s="127">
        <v>17.8</v>
      </c>
      <c r="Q63" s="35">
        <v>304</v>
      </c>
      <c r="R63" s="35">
        <v>196</v>
      </c>
      <c r="S63" s="35">
        <v>276</v>
      </c>
      <c r="T63" s="35">
        <v>150</v>
      </c>
      <c r="U63" s="35">
        <v>30</v>
      </c>
      <c r="V63" s="35" t="s">
        <v>359</v>
      </c>
      <c r="W63" s="126">
        <v>965</v>
      </c>
    </row>
    <row r="64" spans="2:23" s="1" customFormat="1" ht="12.75" customHeight="1" x14ac:dyDescent="0.2">
      <c r="B64" s="98" t="s">
        <v>379</v>
      </c>
      <c r="C64" s="35">
        <v>3200</v>
      </c>
      <c r="D64" s="35">
        <v>1920</v>
      </c>
      <c r="E64" s="35">
        <v>2160</v>
      </c>
      <c r="F64" s="35">
        <v>690</v>
      </c>
      <c r="G64" s="35">
        <v>70</v>
      </c>
      <c r="H64" s="35" t="s">
        <v>359</v>
      </c>
      <c r="I64" s="126">
        <v>8030</v>
      </c>
      <c r="J64" s="44">
        <v>4</v>
      </c>
      <c r="K64" s="44">
        <v>2.6</v>
      </c>
      <c r="L64" s="44">
        <v>10.4</v>
      </c>
      <c r="M64" s="44">
        <v>12.8</v>
      </c>
      <c r="N64" s="44">
        <v>3.5</v>
      </c>
      <c r="O64" s="44" t="s">
        <v>359</v>
      </c>
      <c r="P64" s="127">
        <v>33.799999999999997</v>
      </c>
      <c r="Q64" s="35">
        <v>391</v>
      </c>
      <c r="R64" s="35">
        <v>414</v>
      </c>
      <c r="S64" s="35">
        <v>678</v>
      </c>
      <c r="T64" s="35">
        <v>348</v>
      </c>
      <c r="U64" s="35">
        <v>62</v>
      </c>
      <c r="V64" s="35" t="s">
        <v>359</v>
      </c>
      <c r="W64" s="126">
        <v>1898</v>
      </c>
    </row>
    <row r="65" spans="1:24" s="1" customFormat="1" ht="12.75" customHeight="1" x14ac:dyDescent="0.2">
      <c r="B65" s="98" t="s">
        <v>380</v>
      </c>
      <c r="C65" s="35">
        <v>2810</v>
      </c>
      <c r="D65" s="35">
        <v>760</v>
      </c>
      <c r="E65" s="35">
        <v>590</v>
      </c>
      <c r="F65" s="35">
        <v>250</v>
      </c>
      <c r="G65" s="35">
        <v>30</v>
      </c>
      <c r="H65" s="35" t="s">
        <v>359</v>
      </c>
      <c r="I65" s="126">
        <v>4440</v>
      </c>
      <c r="J65" s="44">
        <v>3.5</v>
      </c>
      <c r="K65" s="44">
        <v>2.2999999999999998</v>
      </c>
      <c r="L65" s="44">
        <v>5</v>
      </c>
      <c r="M65" s="44">
        <v>5.7</v>
      </c>
      <c r="N65" s="44">
        <v>2.1</v>
      </c>
      <c r="O65" s="44" t="s">
        <v>359</v>
      </c>
      <c r="P65" s="127">
        <v>19</v>
      </c>
      <c r="Q65" s="35">
        <v>332</v>
      </c>
      <c r="R65" s="35">
        <v>161</v>
      </c>
      <c r="S65" s="35">
        <v>184</v>
      </c>
      <c r="T65" s="35">
        <v>125</v>
      </c>
      <c r="U65" s="35">
        <v>29</v>
      </c>
      <c r="V65" s="35" t="s">
        <v>359</v>
      </c>
      <c r="W65" s="126">
        <v>835</v>
      </c>
    </row>
    <row r="66" spans="1:24" s="1" customFormat="1" ht="3" customHeight="1" x14ac:dyDescent="0.2">
      <c r="A66" s="107"/>
      <c r="B66" s="129"/>
      <c r="C66" s="130"/>
      <c r="D66" s="130"/>
      <c r="E66" s="130"/>
      <c r="F66" s="130"/>
      <c r="G66" s="130"/>
      <c r="H66" s="130"/>
      <c r="I66" s="131"/>
      <c r="J66" s="132"/>
      <c r="K66" s="132"/>
      <c r="L66" s="132"/>
      <c r="M66" s="132"/>
      <c r="N66" s="132"/>
      <c r="O66" s="132"/>
      <c r="P66" s="133"/>
      <c r="Q66" s="130"/>
      <c r="R66" s="130"/>
      <c r="S66" s="130"/>
      <c r="T66" s="130"/>
      <c r="U66" s="130"/>
      <c r="V66" s="130"/>
      <c r="W66" s="131"/>
    </row>
    <row r="67" spans="1:24" s="1" customFormat="1" x14ac:dyDescent="0.2"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</row>
    <row r="68" spans="1:24" s="1" customFormat="1" ht="14.25" x14ac:dyDescent="0.2">
      <c r="A68" s="110">
        <v>1</v>
      </c>
      <c r="B68" s="1" t="s">
        <v>381</v>
      </c>
    </row>
    <row r="69" spans="1:24" s="1" customFormat="1" ht="14.25" x14ac:dyDescent="0.2">
      <c r="A69" s="110">
        <v>2</v>
      </c>
      <c r="B69" s="1" t="s">
        <v>382</v>
      </c>
    </row>
    <row r="70" spans="1:24" s="1" customFormat="1" ht="14.25" x14ac:dyDescent="0.2">
      <c r="A70" s="134">
        <v>3</v>
      </c>
      <c r="B70" s="1" t="s">
        <v>383</v>
      </c>
    </row>
    <row r="71" spans="1:24" s="1" customFormat="1" ht="14.25" x14ac:dyDescent="0.2">
      <c r="A71" s="134">
        <v>4</v>
      </c>
      <c r="B71" s="1" t="s">
        <v>319</v>
      </c>
    </row>
    <row r="72" spans="1:24" s="1" customFormat="1" ht="27.75" customHeight="1" x14ac:dyDescent="0.2">
      <c r="A72" s="111">
        <v>5</v>
      </c>
      <c r="B72" s="6" t="s">
        <v>321</v>
      </c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</row>
    <row r="73" spans="1:24" s="1" customFormat="1" x14ac:dyDescent="0.2">
      <c r="A73" s="1" t="s">
        <v>60</v>
      </c>
      <c r="B73" s="1" t="s">
        <v>322</v>
      </c>
    </row>
    <row r="74" spans="1:24" s="1" customFormat="1" x14ac:dyDescent="0.2">
      <c r="A74" s="1" t="s">
        <v>50</v>
      </c>
      <c r="B74" s="1" t="s">
        <v>323</v>
      </c>
    </row>
    <row r="75" spans="1:24" s="1" customFormat="1" x14ac:dyDescent="0.2">
      <c r="A75" s="1" t="s">
        <v>353</v>
      </c>
      <c r="B75" s="1" t="s">
        <v>384</v>
      </c>
    </row>
    <row r="76" spans="1:24" s="1" customFormat="1" x14ac:dyDescent="0.2">
      <c r="E76" s="27"/>
    </row>
    <row r="77" spans="1:24" s="1" customFormat="1" x14ac:dyDescent="0.2">
      <c r="E77" s="27"/>
    </row>
    <row r="78" spans="1:24" s="1" customFormat="1" x14ac:dyDescent="0.2">
      <c r="E78" s="27"/>
    </row>
    <row r="79" spans="1:24" s="1" customFormat="1" x14ac:dyDescent="0.2"/>
  </sheetData>
  <mergeCells count="7">
    <mergeCell ref="B72:W72"/>
    <mergeCell ref="A1:B1"/>
    <mergeCell ref="A2:W2"/>
    <mergeCell ref="A4:B5"/>
    <mergeCell ref="C4:I4"/>
    <mergeCell ref="J4:P4"/>
    <mergeCell ref="Q4:W4"/>
  </mergeCells>
  <hyperlinks>
    <hyperlink ref="A1:B1" location="ContentsHead" display="Back to contents" xr:uid="{79C542DC-2351-4C85-8C70-42082D11DD27}"/>
  </hyperlinks>
  <pageMargins left="0.7" right="0.7" top="0.75" bottom="0.75" header="0.3" footer="0.3"/>
  <pageSetup scale="1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3BC228-22F0-4916-831F-8F2212A025E9}">
  <sheetPr codeName="Sheet37">
    <pageSetUpPr fitToPage="1"/>
  </sheetPr>
  <dimension ref="A1:AH86"/>
  <sheetViews>
    <sheetView zoomScaleNormal="100" workbookViewId="0">
      <pane xSplit="2" ySplit="6" topLeftCell="C7" activePane="bottomRight" state="frozen"/>
      <selection sqref="A1:B1048576"/>
      <selection pane="topRight" sqref="A1:B1048576"/>
      <selection pane="bottomLeft" sqref="A1:B1048576"/>
      <selection pane="bottomRight" sqref="A1:B1"/>
    </sheetView>
  </sheetViews>
  <sheetFormatPr defaultColWidth="9" defaultRowHeight="12.75" x14ac:dyDescent="0.2"/>
  <cols>
    <col min="1" max="1" width="2.5703125" style="78" customWidth="1"/>
    <col min="2" max="2" width="24.42578125" style="78" customWidth="1"/>
    <col min="3" max="3" width="2.140625" style="78" customWidth="1"/>
    <col min="4" max="4" width="13.5703125" style="78" customWidth="1"/>
    <col min="5" max="9" width="10.5703125" style="78" customWidth="1"/>
    <col min="10" max="10" width="3.140625" style="78" customWidth="1"/>
    <col min="11" max="11" width="13" style="78" bestFit="1" customWidth="1"/>
    <col min="12" max="12" width="10.5703125" style="78" customWidth="1"/>
    <col min="13" max="13" width="11.140625" style="78" customWidth="1"/>
    <col min="14" max="14" width="2.140625" style="78" customWidth="1"/>
    <col min="15" max="15" width="12" style="78" bestFit="1" customWidth="1"/>
    <col min="16" max="16" width="9.5703125" style="78" bestFit="1" customWidth="1"/>
    <col min="17" max="20" width="10.5703125" style="78" customWidth="1"/>
    <col min="21" max="21" width="3.140625" style="78" customWidth="1"/>
    <col min="22" max="22" width="10" style="78" bestFit="1" customWidth="1"/>
    <col min="23" max="23" width="11.42578125" style="78" customWidth="1"/>
    <col min="24" max="24" width="2.140625" style="78" customWidth="1"/>
    <col min="25" max="25" width="12" style="78" bestFit="1" customWidth="1"/>
    <col min="26" max="27" width="9" style="78" customWidth="1"/>
    <col min="28" max="28" width="12.42578125" style="78" bestFit="1" customWidth="1"/>
    <col min="29" max="29" width="12.42578125" style="78" customWidth="1"/>
    <col min="30" max="30" width="12.5703125" style="78" bestFit="1" customWidth="1"/>
    <col min="31" max="31" width="15.5703125" style="78" customWidth="1"/>
    <col min="32" max="32" width="3.140625" style="78" customWidth="1"/>
    <col min="33" max="33" width="20.42578125" style="78" customWidth="1"/>
    <col min="34" max="34" width="9" style="78" customWidth="1"/>
    <col min="35" max="16384" width="9" style="1"/>
  </cols>
  <sheetData>
    <row r="1" spans="1:34" x14ac:dyDescent="0.2">
      <c r="A1" s="79" t="s">
        <v>67</v>
      </c>
      <c r="B1" s="79"/>
      <c r="C1" s="33"/>
    </row>
    <row r="2" spans="1:34" ht="14.85" customHeight="1" x14ac:dyDescent="0.2">
      <c r="A2" s="80" t="s">
        <v>390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1"/>
    </row>
    <row r="3" spans="1:34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1:34" ht="17.25" customHeight="1" x14ac:dyDescent="0.35">
      <c r="A4" s="81" t="s">
        <v>239</v>
      </c>
      <c r="B4" s="81"/>
      <c r="C4" s="82"/>
      <c r="D4" s="83" t="s">
        <v>391</v>
      </c>
      <c r="E4" s="83"/>
      <c r="F4" s="83"/>
      <c r="G4" s="83"/>
      <c r="H4" s="83"/>
      <c r="I4" s="83"/>
      <c r="J4" s="83"/>
      <c r="K4" s="83"/>
      <c r="L4" s="83"/>
      <c r="M4" s="83"/>
      <c r="N4" s="84"/>
      <c r="O4" s="83" t="s">
        <v>392</v>
      </c>
      <c r="P4" s="83"/>
      <c r="Q4" s="83"/>
      <c r="R4" s="83"/>
      <c r="S4" s="83"/>
      <c r="T4" s="83"/>
      <c r="U4" s="83"/>
      <c r="V4" s="83"/>
      <c r="W4" s="83"/>
      <c r="X4" s="136"/>
      <c r="Y4" s="83" t="s">
        <v>112</v>
      </c>
      <c r="Z4" s="83"/>
      <c r="AA4" s="83"/>
      <c r="AB4" s="83"/>
      <c r="AC4" s="83"/>
      <c r="AD4" s="83"/>
      <c r="AE4" s="83"/>
      <c r="AF4" s="83"/>
      <c r="AG4" s="83"/>
      <c r="AH4" s="1"/>
    </row>
    <row r="5" spans="1:34" ht="15" x14ac:dyDescent="0.35">
      <c r="A5" s="87"/>
      <c r="B5" s="87"/>
      <c r="C5" s="88"/>
      <c r="D5" s="86" t="s">
        <v>201</v>
      </c>
      <c r="E5" s="86"/>
      <c r="F5" s="86"/>
      <c r="G5" s="86"/>
      <c r="H5" s="86"/>
      <c r="I5" s="86"/>
      <c r="J5" s="85"/>
      <c r="K5" s="86" t="s">
        <v>189</v>
      </c>
      <c r="L5" s="86"/>
      <c r="M5" s="88"/>
      <c r="N5" s="85"/>
      <c r="O5" s="86" t="s">
        <v>201</v>
      </c>
      <c r="P5" s="86"/>
      <c r="Q5" s="86"/>
      <c r="R5" s="86"/>
      <c r="S5" s="86"/>
      <c r="T5" s="86"/>
      <c r="U5" s="85"/>
      <c r="V5" s="1"/>
      <c r="W5" s="88"/>
      <c r="X5" s="1"/>
      <c r="Y5" s="86" t="s">
        <v>201</v>
      </c>
      <c r="Z5" s="86"/>
      <c r="AA5" s="86"/>
      <c r="AB5" s="86"/>
      <c r="AC5" s="86"/>
      <c r="AD5" s="86"/>
      <c r="AE5" s="86"/>
      <c r="AF5" s="85"/>
      <c r="AG5" s="87" t="s">
        <v>393</v>
      </c>
      <c r="AH5" s="1"/>
    </row>
    <row r="6" spans="1:34" ht="60" x14ac:dyDescent="0.35">
      <c r="A6" s="87"/>
      <c r="B6" s="87"/>
      <c r="C6" s="88"/>
      <c r="D6" s="88" t="s">
        <v>394</v>
      </c>
      <c r="E6" s="88" t="s">
        <v>61</v>
      </c>
      <c r="F6" s="120" t="s">
        <v>62</v>
      </c>
      <c r="G6" s="120" t="s">
        <v>63</v>
      </c>
      <c r="H6" s="120" t="s">
        <v>385</v>
      </c>
      <c r="I6" s="88" t="s">
        <v>395</v>
      </c>
      <c r="J6" s="88"/>
      <c r="K6" s="88" t="s">
        <v>396</v>
      </c>
      <c r="L6" s="88" t="s">
        <v>397</v>
      </c>
      <c r="M6" s="114" t="s">
        <v>398</v>
      </c>
      <c r="N6" s="88"/>
      <c r="O6" s="88" t="s">
        <v>394</v>
      </c>
      <c r="P6" s="88" t="s">
        <v>61</v>
      </c>
      <c r="Q6" s="120" t="s">
        <v>62</v>
      </c>
      <c r="R6" s="120" t="s">
        <v>63</v>
      </c>
      <c r="S6" s="120" t="s">
        <v>385</v>
      </c>
      <c r="T6" s="88" t="s">
        <v>395</v>
      </c>
      <c r="U6" s="88"/>
      <c r="V6" s="88" t="s">
        <v>386</v>
      </c>
      <c r="W6" s="114" t="s">
        <v>358</v>
      </c>
      <c r="X6" s="1"/>
      <c r="Y6" s="88" t="s">
        <v>394</v>
      </c>
      <c r="Z6" s="88" t="s">
        <v>61</v>
      </c>
      <c r="AA6" s="120" t="s">
        <v>62</v>
      </c>
      <c r="AB6" s="120" t="s">
        <v>63</v>
      </c>
      <c r="AC6" s="120" t="s">
        <v>385</v>
      </c>
      <c r="AD6" s="88" t="s">
        <v>395</v>
      </c>
      <c r="AE6" s="114" t="s">
        <v>399</v>
      </c>
      <c r="AF6" s="121"/>
      <c r="AG6" s="87"/>
      <c r="AH6" s="1"/>
    </row>
    <row r="7" spans="1:34" ht="13.5" customHeight="1" x14ac:dyDescent="0.2">
      <c r="A7" s="10" t="s">
        <v>253</v>
      </c>
      <c r="B7" s="10"/>
      <c r="C7" s="10"/>
      <c r="D7" s="34"/>
      <c r="E7" s="34"/>
      <c r="F7" s="34"/>
      <c r="G7" s="34"/>
      <c r="H7" s="34"/>
      <c r="I7" s="34"/>
      <c r="J7" s="34"/>
      <c r="K7" s="34"/>
      <c r="L7" s="34"/>
      <c r="M7" s="137"/>
      <c r="N7" s="34"/>
      <c r="O7" s="24"/>
      <c r="P7" s="24"/>
      <c r="Q7" s="43"/>
      <c r="R7" s="24"/>
      <c r="S7" s="24"/>
      <c r="T7" s="24"/>
      <c r="U7" s="34"/>
      <c r="V7" s="24"/>
      <c r="W7" s="138"/>
      <c r="AE7" s="137"/>
    </row>
    <row r="8" spans="1:34" s="10" customFormat="1" ht="12.75" customHeight="1" x14ac:dyDescent="0.2">
      <c r="A8" s="1"/>
      <c r="B8" s="39" t="s">
        <v>59</v>
      </c>
      <c r="C8" s="99"/>
      <c r="D8" s="34">
        <v>2440</v>
      </c>
      <c r="E8" s="34">
        <v>560</v>
      </c>
      <c r="F8" s="34">
        <v>160</v>
      </c>
      <c r="G8" s="34">
        <v>1150</v>
      </c>
      <c r="H8" s="34">
        <v>160</v>
      </c>
      <c r="I8" s="34">
        <v>200</v>
      </c>
      <c r="J8" s="34"/>
      <c r="K8" s="34">
        <v>1520</v>
      </c>
      <c r="L8" s="34">
        <v>180</v>
      </c>
      <c r="M8" s="137">
        <v>6180</v>
      </c>
      <c r="N8" s="34"/>
      <c r="O8" s="139">
        <v>0.1</v>
      </c>
      <c r="P8" s="139">
        <v>0.3</v>
      </c>
      <c r="Q8" s="139">
        <v>0.2</v>
      </c>
      <c r="R8" s="139">
        <v>12.6</v>
      </c>
      <c r="S8" s="139">
        <v>7.9</v>
      </c>
      <c r="T8" s="139">
        <v>41.7</v>
      </c>
      <c r="U8" s="34"/>
      <c r="V8" s="139">
        <v>10.5</v>
      </c>
      <c r="W8" s="140">
        <v>73.2</v>
      </c>
      <c r="X8" s="121"/>
      <c r="Y8" s="34">
        <v>177</v>
      </c>
      <c r="Z8" s="34">
        <v>104</v>
      </c>
      <c r="AA8" s="34">
        <v>38</v>
      </c>
      <c r="AB8" s="34">
        <v>555</v>
      </c>
      <c r="AC8" s="34">
        <v>233</v>
      </c>
      <c r="AD8" s="34">
        <v>1530</v>
      </c>
      <c r="AE8" s="137">
        <v>2637</v>
      </c>
      <c r="AF8" s="121"/>
      <c r="AG8" s="34">
        <v>1297</v>
      </c>
      <c r="AH8" s="121"/>
    </row>
    <row r="9" spans="1:34" s="10" customFormat="1" ht="12.75" customHeight="1" x14ac:dyDescent="0.2">
      <c r="A9" s="1"/>
      <c r="B9" s="39" t="s">
        <v>44</v>
      </c>
      <c r="C9" s="99"/>
      <c r="D9" s="34">
        <v>2430</v>
      </c>
      <c r="E9" s="34">
        <v>540</v>
      </c>
      <c r="F9" s="34">
        <v>160</v>
      </c>
      <c r="G9" s="34">
        <v>1140</v>
      </c>
      <c r="H9" s="34">
        <v>180</v>
      </c>
      <c r="I9" s="34">
        <v>140</v>
      </c>
      <c r="J9" s="34"/>
      <c r="K9" s="34">
        <v>1570</v>
      </c>
      <c r="L9" s="34">
        <v>180</v>
      </c>
      <c r="M9" s="137">
        <v>6160</v>
      </c>
      <c r="N9" s="34"/>
      <c r="O9" s="139">
        <v>0.2</v>
      </c>
      <c r="P9" s="139">
        <v>0.2</v>
      </c>
      <c r="Q9" s="139">
        <v>0.2</v>
      </c>
      <c r="R9" s="139">
        <v>12.5</v>
      </c>
      <c r="S9" s="139">
        <v>8.5</v>
      </c>
      <c r="T9" s="139">
        <v>34.5</v>
      </c>
      <c r="U9" s="34"/>
      <c r="V9" s="139">
        <v>12.5</v>
      </c>
      <c r="W9" s="140">
        <v>68.7</v>
      </c>
      <c r="X9" s="121"/>
      <c r="Y9" s="34">
        <v>180</v>
      </c>
      <c r="Z9" s="34">
        <v>101</v>
      </c>
      <c r="AA9" s="34">
        <v>38</v>
      </c>
      <c r="AB9" s="34">
        <v>546</v>
      </c>
      <c r="AC9" s="34">
        <v>252</v>
      </c>
      <c r="AD9" s="34">
        <v>994</v>
      </c>
      <c r="AE9" s="137">
        <v>2111</v>
      </c>
      <c r="AF9" s="121"/>
      <c r="AG9" s="34">
        <v>1450</v>
      </c>
      <c r="AH9" s="121"/>
    </row>
    <row r="10" spans="1:34" s="10" customFormat="1" ht="12.75" customHeight="1" x14ac:dyDescent="0.2">
      <c r="A10" s="1"/>
      <c r="B10" s="39" t="s">
        <v>313</v>
      </c>
      <c r="C10" s="99"/>
      <c r="D10" s="34">
        <v>2210</v>
      </c>
      <c r="E10" s="34">
        <v>500</v>
      </c>
      <c r="F10" s="34">
        <v>140</v>
      </c>
      <c r="G10" s="34">
        <v>980</v>
      </c>
      <c r="H10" s="34">
        <v>140</v>
      </c>
      <c r="I10" s="34">
        <v>140</v>
      </c>
      <c r="J10" s="34"/>
      <c r="K10" s="34">
        <v>1190</v>
      </c>
      <c r="L10" s="34">
        <v>100</v>
      </c>
      <c r="M10" s="137">
        <v>5290</v>
      </c>
      <c r="N10" s="34"/>
      <c r="O10" s="139">
        <v>0.1</v>
      </c>
      <c r="P10" s="139">
        <v>0.2</v>
      </c>
      <c r="Q10" s="139">
        <v>0.1</v>
      </c>
      <c r="R10" s="139">
        <v>10.4</v>
      </c>
      <c r="S10" s="139">
        <v>7.4</v>
      </c>
      <c r="T10" s="139">
        <v>32.6</v>
      </c>
      <c r="U10" s="34"/>
      <c r="V10" s="139">
        <v>7.3</v>
      </c>
      <c r="W10" s="140">
        <v>58.1</v>
      </c>
      <c r="X10" s="121"/>
      <c r="Y10" s="34">
        <v>168</v>
      </c>
      <c r="Z10" s="34">
        <v>93</v>
      </c>
      <c r="AA10" s="34">
        <v>33</v>
      </c>
      <c r="AB10" s="34">
        <v>464</v>
      </c>
      <c r="AC10" s="34">
        <v>200</v>
      </c>
      <c r="AD10" s="34">
        <v>1070</v>
      </c>
      <c r="AE10" s="137">
        <v>2027</v>
      </c>
      <c r="AF10" s="121"/>
      <c r="AG10" s="34">
        <v>1086</v>
      </c>
      <c r="AH10" s="121"/>
    </row>
    <row r="11" spans="1:34" s="10" customFormat="1" ht="12.75" customHeight="1" x14ac:dyDescent="0.2">
      <c r="A11" s="1"/>
      <c r="B11" s="39" t="s">
        <v>254</v>
      </c>
      <c r="C11" s="99"/>
      <c r="D11" s="34">
        <v>780</v>
      </c>
      <c r="E11" s="34">
        <v>230</v>
      </c>
      <c r="F11" s="34">
        <v>70</v>
      </c>
      <c r="G11" s="34">
        <v>440</v>
      </c>
      <c r="H11" s="34">
        <v>60</v>
      </c>
      <c r="I11" s="34">
        <v>60</v>
      </c>
      <c r="J11" s="34"/>
      <c r="K11" s="34">
        <v>470</v>
      </c>
      <c r="L11" s="34">
        <v>40</v>
      </c>
      <c r="M11" s="137">
        <v>2110</v>
      </c>
      <c r="N11" s="34"/>
      <c r="O11" s="139">
        <v>0.2</v>
      </c>
      <c r="P11" s="139" t="s">
        <v>400</v>
      </c>
      <c r="Q11" s="139" t="s">
        <v>400</v>
      </c>
      <c r="R11" s="139">
        <v>4.9000000000000004</v>
      </c>
      <c r="S11" s="139">
        <v>3.4</v>
      </c>
      <c r="T11" s="139">
        <v>31</v>
      </c>
      <c r="U11" s="34"/>
      <c r="V11" s="139">
        <v>2.4</v>
      </c>
      <c r="W11" s="140">
        <v>41.8</v>
      </c>
      <c r="X11" s="121"/>
      <c r="Y11" s="34">
        <v>60</v>
      </c>
      <c r="Z11" s="34">
        <v>44</v>
      </c>
      <c r="AA11" s="34">
        <v>16</v>
      </c>
      <c r="AB11" s="34">
        <v>215</v>
      </c>
      <c r="AC11" s="34">
        <v>85</v>
      </c>
      <c r="AD11" s="34">
        <v>713</v>
      </c>
      <c r="AE11" s="137">
        <v>1134</v>
      </c>
      <c r="AF11" s="121"/>
      <c r="AG11" s="34">
        <v>304</v>
      </c>
      <c r="AH11" s="121"/>
    </row>
    <row r="12" spans="1:34" ht="26.85" customHeight="1" x14ac:dyDescent="0.2">
      <c r="A12" s="10" t="s">
        <v>255</v>
      </c>
      <c r="B12" s="10"/>
      <c r="C12" s="99"/>
      <c r="D12" s="34"/>
      <c r="E12" s="34"/>
      <c r="F12" s="34"/>
      <c r="G12" s="34"/>
      <c r="H12" s="34"/>
      <c r="I12" s="34"/>
      <c r="J12" s="34"/>
      <c r="K12" s="34"/>
      <c r="L12" s="34"/>
      <c r="M12" s="137"/>
      <c r="N12" s="34"/>
      <c r="O12" s="43"/>
      <c r="P12" s="43"/>
      <c r="Q12" s="43"/>
      <c r="R12" s="43"/>
      <c r="S12" s="43"/>
      <c r="T12" s="43"/>
      <c r="U12" s="34"/>
      <c r="V12" s="43"/>
      <c r="W12" s="141"/>
      <c r="AE12" s="137"/>
    </row>
    <row r="13" spans="1:34" ht="12.75" customHeight="1" x14ac:dyDescent="0.2">
      <c r="A13" s="1"/>
      <c r="B13" s="39" t="s">
        <v>256</v>
      </c>
      <c r="C13" s="99"/>
      <c r="D13" s="34">
        <v>590</v>
      </c>
      <c r="E13" s="34">
        <v>140</v>
      </c>
      <c r="F13" s="34">
        <v>40</v>
      </c>
      <c r="G13" s="34">
        <v>240</v>
      </c>
      <c r="H13" s="34">
        <v>40</v>
      </c>
      <c r="I13" s="34">
        <v>40</v>
      </c>
      <c r="J13" s="34"/>
      <c r="K13" s="34">
        <v>350</v>
      </c>
      <c r="L13" s="34">
        <v>50</v>
      </c>
      <c r="M13" s="137">
        <v>1430</v>
      </c>
      <c r="N13" s="34"/>
      <c r="O13" s="139" t="s">
        <v>400</v>
      </c>
      <c r="P13" s="139">
        <v>0.1</v>
      </c>
      <c r="Q13" s="139" t="s">
        <v>400</v>
      </c>
      <c r="R13" s="139">
        <v>2.8</v>
      </c>
      <c r="S13" s="139">
        <v>1.7</v>
      </c>
      <c r="T13" s="139">
        <v>8.4</v>
      </c>
      <c r="U13" s="34"/>
      <c r="V13" s="139">
        <v>2.7</v>
      </c>
      <c r="W13" s="140">
        <v>15.6</v>
      </c>
      <c r="Y13" s="34">
        <v>42</v>
      </c>
      <c r="Z13" s="34">
        <v>26</v>
      </c>
      <c r="AA13" s="34">
        <v>9</v>
      </c>
      <c r="AB13" s="34">
        <v>120</v>
      </c>
      <c r="AC13" s="34">
        <v>53</v>
      </c>
      <c r="AD13" s="34">
        <v>275</v>
      </c>
      <c r="AE13" s="137">
        <v>524</v>
      </c>
      <c r="AG13" s="34">
        <v>260</v>
      </c>
    </row>
    <row r="14" spans="1:34" ht="12.75" customHeight="1" x14ac:dyDescent="0.2">
      <c r="A14" s="1"/>
      <c r="B14" s="39" t="s">
        <v>257</v>
      </c>
      <c r="C14" s="99"/>
      <c r="D14" s="34">
        <v>610</v>
      </c>
      <c r="E14" s="34">
        <v>120</v>
      </c>
      <c r="F14" s="34">
        <v>40</v>
      </c>
      <c r="G14" s="34">
        <v>280</v>
      </c>
      <c r="H14" s="34">
        <v>30</v>
      </c>
      <c r="I14" s="34">
        <v>50</v>
      </c>
      <c r="J14" s="34"/>
      <c r="K14" s="34">
        <v>370</v>
      </c>
      <c r="L14" s="34">
        <v>40</v>
      </c>
      <c r="M14" s="137">
        <v>1490</v>
      </c>
      <c r="N14" s="34"/>
      <c r="O14" s="139" t="s">
        <v>400</v>
      </c>
      <c r="P14" s="139">
        <v>0.1</v>
      </c>
      <c r="Q14" s="139" t="s">
        <v>400</v>
      </c>
      <c r="R14" s="139">
        <v>3.1</v>
      </c>
      <c r="S14" s="139">
        <v>1.3</v>
      </c>
      <c r="T14" s="139">
        <v>10.199999999999999</v>
      </c>
      <c r="U14" s="34"/>
      <c r="V14" s="139">
        <v>3</v>
      </c>
      <c r="W14" s="140">
        <v>17.7</v>
      </c>
      <c r="Y14" s="34">
        <v>44</v>
      </c>
      <c r="Z14" s="34">
        <v>24</v>
      </c>
      <c r="AA14" s="34">
        <v>9</v>
      </c>
      <c r="AB14" s="34">
        <v>129</v>
      </c>
      <c r="AC14" s="34">
        <v>45</v>
      </c>
      <c r="AD14" s="34">
        <v>441</v>
      </c>
      <c r="AE14" s="137">
        <v>692</v>
      </c>
      <c r="AG14" s="34">
        <v>389</v>
      </c>
    </row>
    <row r="15" spans="1:34" ht="12.75" customHeight="1" x14ac:dyDescent="0.2">
      <c r="A15" s="1"/>
      <c r="B15" s="39" t="s">
        <v>258</v>
      </c>
      <c r="C15" s="99"/>
      <c r="D15" s="34">
        <v>670</v>
      </c>
      <c r="E15" s="34">
        <v>150</v>
      </c>
      <c r="F15" s="34">
        <v>50</v>
      </c>
      <c r="G15" s="34">
        <v>340</v>
      </c>
      <c r="H15" s="34">
        <v>50</v>
      </c>
      <c r="I15" s="34">
        <v>50</v>
      </c>
      <c r="J15" s="34"/>
      <c r="K15" s="34">
        <v>400</v>
      </c>
      <c r="L15" s="34">
        <v>60</v>
      </c>
      <c r="M15" s="137">
        <v>1700</v>
      </c>
      <c r="N15" s="34"/>
      <c r="O15" s="139" t="s">
        <v>400</v>
      </c>
      <c r="P15" s="139">
        <v>0.1</v>
      </c>
      <c r="Q15" s="139" t="s">
        <v>400</v>
      </c>
      <c r="R15" s="139">
        <v>3.7</v>
      </c>
      <c r="S15" s="139">
        <v>2.4</v>
      </c>
      <c r="T15" s="139">
        <v>11.3</v>
      </c>
      <c r="U15" s="34"/>
      <c r="V15" s="139">
        <v>2.1</v>
      </c>
      <c r="W15" s="140">
        <v>19.600000000000001</v>
      </c>
      <c r="Y15" s="34">
        <v>49</v>
      </c>
      <c r="Z15" s="34">
        <v>28</v>
      </c>
      <c r="AA15" s="34">
        <v>11</v>
      </c>
      <c r="AB15" s="34">
        <v>161</v>
      </c>
      <c r="AC15" s="34">
        <v>67</v>
      </c>
      <c r="AD15" s="34">
        <v>344</v>
      </c>
      <c r="AE15" s="137">
        <v>660</v>
      </c>
      <c r="AG15" s="34">
        <v>321</v>
      </c>
    </row>
    <row r="16" spans="1:34" ht="12.75" customHeight="1" x14ac:dyDescent="0.2">
      <c r="A16" s="1"/>
      <c r="B16" s="39" t="s">
        <v>259</v>
      </c>
      <c r="C16" s="99"/>
      <c r="D16" s="34">
        <v>580</v>
      </c>
      <c r="E16" s="34">
        <v>150</v>
      </c>
      <c r="F16" s="34">
        <v>40</v>
      </c>
      <c r="G16" s="34">
        <v>290</v>
      </c>
      <c r="H16" s="34">
        <v>50</v>
      </c>
      <c r="I16" s="34">
        <v>60</v>
      </c>
      <c r="J16" s="34"/>
      <c r="K16" s="34">
        <v>400</v>
      </c>
      <c r="L16" s="34">
        <v>30</v>
      </c>
      <c r="M16" s="137">
        <v>1570</v>
      </c>
      <c r="N16" s="34"/>
      <c r="O16" s="139" t="s">
        <v>400</v>
      </c>
      <c r="P16" s="139">
        <v>0.1</v>
      </c>
      <c r="Q16" s="139" t="s">
        <v>400</v>
      </c>
      <c r="R16" s="139">
        <v>3</v>
      </c>
      <c r="S16" s="139">
        <v>2.5</v>
      </c>
      <c r="T16" s="139">
        <v>11.9</v>
      </c>
      <c r="U16" s="34"/>
      <c r="V16" s="139">
        <v>2.8</v>
      </c>
      <c r="W16" s="140">
        <v>20.3</v>
      </c>
      <c r="Y16" s="34">
        <v>43</v>
      </c>
      <c r="Z16" s="34">
        <v>27</v>
      </c>
      <c r="AA16" s="34">
        <v>8</v>
      </c>
      <c r="AB16" s="34">
        <v>145</v>
      </c>
      <c r="AC16" s="34">
        <v>69</v>
      </c>
      <c r="AD16" s="34">
        <v>469</v>
      </c>
      <c r="AE16" s="137">
        <v>761</v>
      </c>
      <c r="AG16" s="34">
        <v>328</v>
      </c>
    </row>
    <row r="17" spans="1:34" ht="26.85" customHeight="1" x14ac:dyDescent="0.2">
      <c r="A17" s="1"/>
      <c r="B17" s="39" t="s">
        <v>260</v>
      </c>
      <c r="C17" s="99"/>
      <c r="D17" s="34">
        <v>660</v>
      </c>
      <c r="E17" s="34">
        <v>160</v>
      </c>
      <c r="F17" s="34">
        <v>40</v>
      </c>
      <c r="G17" s="34">
        <v>260</v>
      </c>
      <c r="H17" s="34">
        <v>40</v>
      </c>
      <c r="I17" s="34">
        <v>20</v>
      </c>
      <c r="J17" s="34"/>
      <c r="K17" s="34">
        <v>360</v>
      </c>
      <c r="L17" s="34">
        <v>40</v>
      </c>
      <c r="M17" s="137">
        <v>1530</v>
      </c>
      <c r="N17" s="34"/>
      <c r="O17" s="139" t="s">
        <v>400</v>
      </c>
      <c r="P17" s="139">
        <v>0.1</v>
      </c>
      <c r="Q17" s="139" t="s">
        <v>400</v>
      </c>
      <c r="R17" s="139">
        <v>2.8</v>
      </c>
      <c r="S17" s="139">
        <v>1.6</v>
      </c>
      <c r="T17" s="139">
        <v>5.0999999999999996</v>
      </c>
      <c r="U17" s="34"/>
      <c r="V17" s="139">
        <v>4.5999999999999996</v>
      </c>
      <c r="W17" s="140">
        <v>14.1</v>
      </c>
      <c r="Y17" s="34">
        <v>46</v>
      </c>
      <c r="Z17" s="34">
        <v>29</v>
      </c>
      <c r="AA17" s="34">
        <v>10</v>
      </c>
      <c r="AB17" s="34">
        <v>121</v>
      </c>
      <c r="AC17" s="34">
        <v>50</v>
      </c>
      <c r="AD17" s="34">
        <v>125</v>
      </c>
      <c r="AE17" s="137">
        <v>381</v>
      </c>
      <c r="AG17" s="34">
        <v>378</v>
      </c>
    </row>
    <row r="18" spans="1:34" ht="12.75" customHeight="1" x14ac:dyDescent="0.2">
      <c r="A18" s="1"/>
      <c r="B18" s="39" t="s">
        <v>261</v>
      </c>
      <c r="C18" s="99"/>
      <c r="D18" s="34">
        <v>550</v>
      </c>
      <c r="E18" s="34">
        <v>130</v>
      </c>
      <c r="F18" s="34">
        <v>40</v>
      </c>
      <c r="G18" s="34">
        <v>300</v>
      </c>
      <c r="H18" s="34">
        <v>60</v>
      </c>
      <c r="I18" s="34">
        <v>40</v>
      </c>
      <c r="J18" s="34"/>
      <c r="K18" s="34">
        <v>460</v>
      </c>
      <c r="L18" s="34">
        <v>30</v>
      </c>
      <c r="M18" s="137">
        <v>1570</v>
      </c>
      <c r="N18" s="34"/>
      <c r="O18" s="139" t="s">
        <v>400</v>
      </c>
      <c r="P18" s="139">
        <v>0.1</v>
      </c>
      <c r="Q18" s="139" t="s">
        <v>400</v>
      </c>
      <c r="R18" s="139">
        <v>3.3</v>
      </c>
      <c r="S18" s="139">
        <v>2.7</v>
      </c>
      <c r="T18" s="139">
        <v>8.9</v>
      </c>
      <c r="U18" s="34"/>
      <c r="V18" s="139">
        <v>2.1</v>
      </c>
      <c r="W18" s="140">
        <v>17.100000000000001</v>
      </c>
      <c r="Y18" s="34">
        <v>41</v>
      </c>
      <c r="Z18" s="34">
        <v>24</v>
      </c>
      <c r="AA18" s="34">
        <v>10</v>
      </c>
      <c r="AB18" s="34">
        <v>141</v>
      </c>
      <c r="AC18" s="34">
        <v>75</v>
      </c>
      <c r="AD18" s="34">
        <v>342</v>
      </c>
      <c r="AE18" s="137">
        <v>633</v>
      </c>
      <c r="AG18" s="34">
        <v>423</v>
      </c>
    </row>
    <row r="19" spans="1:34" ht="12.75" customHeight="1" x14ac:dyDescent="0.2">
      <c r="A19" s="1"/>
      <c r="B19" s="39" t="s">
        <v>262</v>
      </c>
      <c r="C19" s="99"/>
      <c r="D19" s="34">
        <v>630</v>
      </c>
      <c r="E19" s="34">
        <v>120</v>
      </c>
      <c r="F19" s="34">
        <v>30</v>
      </c>
      <c r="G19" s="34">
        <v>290</v>
      </c>
      <c r="H19" s="34">
        <v>50</v>
      </c>
      <c r="I19" s="34">
        <v>50</v>
      </c>
      <c r="J19" s="34"/>
      <c r="K19" s="34">
        <v>350</v>
      </c>
      <c r="L19" s="34">
        <v>30</v>
      </c>
      <c r="M19" s="137">
        <v>1520</v>
      </c>
      <c r="N19" s="34"/>
      <c r="O19" s="139" t="s">
        <v>400</v>
      </c>
      <c r="P19" s="139">
        <v>0.1</v>
      </c>
      <c r="Q19" s="139" t="s">
        <v>400</v>
      </c>
      <c r="R19" s="139">
        <v>3.6</v>
      </c>
      <c r="S19" s="139">
        <v>2.2999999999999998</v>
      </c>
      <c r="T19" s="139">
        <v>11.4</v>
      </c>
      <c r="U19" s="34"/>
      <c r="V19" s="139">
        <v>2.9</v>
      </c>
      <c r="W19" s="140">
        <v>20.3</v>
      </c>
      <c r="Y19" s="34">
        <v>48</v>
      </c>
      <c r="Z19" s="34">
        <v>23</v>
      </c>
      <c r="AA19" s="34">
        <v>8</v>
      </c>
      <c r="AB19" s="34">
        <v>146</v>
      </c>
      <c r="AC19" s="34">
        <v>67</v>
      </c>
      <c r="AD19" s="34">
        <v>339</v>
      </c>
      <c r="AE19" s="137">
        <v>630</v>
      </c>
      <c r="AG19" s="34">
        <v>345</v>
      </c>
    </row>
    <row r="20" spans="1:34" ht="12.75" customHeight="1" x14ac:dyDescent="0.2">
      <c r="A20" s="1"/>
      <c r="B20" s="39" t="s">
        <v>263</v>
      </c>
      <c r="C20" s="99"/>
      <c r="D20" s="34">
        <v>600</v>
      </c>
      <c r="E20" s="34">
        <v>140</v>
      </c>
      <c r="F20" s="34">
        <v>40</v>
      </c>
      <c r="G20" s="34">
        <v>290</v>
      </c>
      <c r="H20" s="34">
        <v>40</v>
      </c>
      <c r="I20" s="34">
        <v>20</v>
      </c>
      <c r="J20" s="34"/>
      <c r="K20" s="34">
        <v>410</v>
      </c>
      <c r="L20" s="34">
        <v>70</v>
      </c>
      <c r="M20" s="137">
        <v>1540</v>
      </c>
      <c r="N20" s="34"/>
      <c r="O20" s="139" t="s">
        <v>359</v>
      </c>
      <c r="P20" s="139">
        <v>0.1</v>
      </c>
      <c r="Q20" s="139" t="s">
        <v>400</v>
      </c>
      <c r="R20" s="139">
        <v>2.9</v>
      </c>
      <c r="S20" s="139">
        <v>1.9</v>
      </c>
      <c r="T20" s="139">
        <v>9.1999999999999993</v>
      </c>
      <c r="U20" s="34"/>
      <c r="V20" s="139">
        <v>3</v>
      </c>
      <c r="W20" s="140">
        <v>17.2</v>
      </c>
      <c r="Y20" s="34">
        <v>45</v>
      </c>
      <c r="Z20" s="34">
        <v>26</v>
      </c>
      <c r="AA20" s="34">
        <v>10</v>
      </c>
      <c r="AB20" s="34">
        <v>138</v>
      </c>
      <c r="AC20" s="34">
        <v>60</v>
      </c>
      <c r="AD20" s="34">
        <v>187</v>
      </c>
      <c r="AE20" s="137">
        <v>466</v>
      </c>
      <c r="AG20" s="34">
        <v>304</v>
      </c>
    </row>
    <row r="21" spans="1:34" ht="25.5" customHeight="1" x14ac:dyDescent="0.2">
      <c r="A21" s="1"/>
      <c r="B21" s="39" t="s">
        <v>401</v>
      </c>
      <c r="C21" s="99"/>
      <c r="D21" s="34">
        <v>490</v>
      </c>
      <c r="E21" s="34">
        <v>90</v>
      </c>
      <c r="F21" s="34">
        <v>20</v>
      </c>
      <c r="G21" s="34">
        <v>140</v>
      </c>
      <c r="H21" s="34">
        <v>20</v>
      </c>
      <c r="I21" s="34">
        <v>20</v>
      </c>
      <c r="J21" s="34"/>
      <c r="K21" s="34">
        <v>210</v>
      </c>
      <c r="L21" s="34">
        <v>20</v>
      </c>
      <c r="M21" s="137">
        <v>990</v>
      </c>
      <c r="N21" s="34"/>
      <c r="O21" s="139" t="s">
        <v>400</v>
      </c>
      <c r="P21" s="139" t="s">
        <v>400</v>
      </c>
      <c r="Q21" s="139" t="s">
        <v>400</v>
      </c>
      <c r="R21" s="139">
        <v>1.4</v>
      </c>
      <c r="S21" s="139">
        <v>1.2</v>
      </c>
      <c r="T21" s="139">
        <v>5.6</v>
      </c>
      <c r="U21" s="34"/>
      <c r="V21" s="139">
        <v>0.7</v>
      </c>
      <c r="W21" s="140">
        <v>8.9</v>
      </c>
      <c r="Y21" s="34">
        <v>38</v>
      </c>
      <c r="Z21" s="34">
        <v>16</v>
      </c>
      <c r="AA21" s="34">
        <v>6</v>
      </c>
      <c r="AB21" s="34">
        <v>65</v>
      </c>
      <c r="AC21" s="34">
        <v>29</v>
      </c>
      <c r="AD21" s="34">
        <v>126</v>
      </c>
      <c r="AE21" s="137">
        <v>279</v>
      </c>
      <c r="AG21" s="34">
        <v>123</v>
      </c>
    </row>
    <row r="22" spans="1:34" ht="12.75" customHeight="1" x14ac:dyDescent="0.2">
      <c r="A22" s="1"/>
      <c r="B22" s="39" t="s">
        <v>402</v>
      </c>
      <c r="C22" s="99"/>
      <c r="D22" s="34">
        <v>520</v>
      </c>
      <c r="E22" s="34">
        <v>100</v>
      </c>
      <c r="F22" s="34">
        <v>40</v>
      </c>
      <c r="G22" s="34">
        <v>200</v>
      </c>
      <c r="H22" s="34">
        <v>30</v>
      </c>
      <c r="I22" s="34">
        <v>30</v>
      </c>
      <c r="J22" s="34"/>
      <c r="K22" s="34">
        <v>300</v>
      </c>
      <c r="L22" s="34">
        <v>20</v>
      </c>
      <c r="M22" s="137">
        <v>1210</v>
      </c>
      <c r="N22" s="34"/>
      <c r="O22" s="139" t="s">
        <v>400</v>
      </c>
      <c r="P22" s="139" t="s">
        <v>400</v>
      </c>
      <c r="Q22" s="139" t="s">
        <v>400</v>
      </c>
      <c r="R22" s="139">
        <v>2.2000000000000002</v>
      </c>
      <c r="S22" s="139">
        <v>1.2</v>
      </c>
      <c r="T22" s="139">
        <v>5.2</v>
      </c>
      <c r="U22" s="34"/>
      <c r="V22" s="139">
        <v>1.5</v>
      </c>
      <c r="W22" s="140">
        <v>10.199999999999999</v>
      </c>
      <c r="Y22" s="34">
        <v>39</v>
      </c>
      <c r="Z22" s="34">
        <v>19</v>
      </c>
      <c r="AA22" s="34">
        <v>9</v>
      </c>
      <c r="AB22" s="34">
        <v>92</v>
      </c>
      <c r="AC22" s="34">
        <v>39</v>
      </c>
      <c r="AD22" s="34">
        <v>267</v>
      </c>
      <c r="AE22" s="137">
        <v>464</v>
      </c>
      <c r="AG22" s="34">
        <v>288</v>
      </c>
    </row>
    <row r="23" spans="1:34" ht="12.75" customHeight="1" x14ac:dyDescent="0.2">
      <c r="A23" s="1"/>
      <c r="B23" s="39" t="s">
        <v>403</v>
      </c>
      <c r="C23" s="99"/>
      <c r="D23" s="34">
        <v>580</v>
      </c>
      <c r="E23" s="34">
        <v>150</v>
      </c>
      <c r="F23" s="34">
        <v>30</v>
      </c>
      <c r="G23" s="34">
        <v>330</v>
      </c>
      <c r="H23" s="34">
        <v>40</v>
      </c>
      <c r="I23" s="34">
        <v>50</v>
      </c>
      <c r="J23" s="34"/>
      <c r="K23" s="34">
        <v>360</v>
      </c>
      <c r="L23" s="34">
        <v>30</v>
      </c>
      <c r="M23" s="137">
        <v>1550</v>
      </c>
      <c r="N23" s="34"/>
      <c r="O23" s="139" t="s">
        <v>400</v>
      </c>
      <c r="P23" s="139">
        <v>0.1</v>
      </c>
      <c r="Q23" s="139" t="s">
        <v>400</v>
      </c>
      <c r="R23" s="139">
        <v>3.5</v>
      </c>
      <c r="S23" s="139">
        <v>2.1</v>
      </c>
      <c r="T23" s="139">
        <v>11.2</v>
      </c>
      <c r="U23" s="34"/>
      <c r="V23" s="139">
        <v>1.8</v>
      </c>
      <c r="W23" s="140">
        <v>18.8</v>
      </c>
      <c r="Y23" s="34">
        <v>45</v>
      </c>
      <c r="Z23" s="34">
        <v>29</v>
      </c>
      <c r="AA23" s="34">
        <v>8</v>
      </c>
      <c r="AB23" s="34">
        <v>159</v>
      </c>
      <c r="AC23" s="34">
        <v>59</v>
      </c>
      <c r="AD23" s="34">
        <v>258</v>
      </c>
      <c r="AE23" s="137">
        <v>557</v>
      </c>
      <c r="AG23" s="34">
        <v>278</v>
      </c>
    </row>
    <row r="24" spans="1:34" ht="12.75" customHeight="1" x14ac:dyDescent="0.2">
      <c r="A24" s="1"/>
      <c r="B24" s="39" t="s">
        <v>404</v>
      </c>
      <c r="C24" s="99"/>
      <c r="D24" s="34">
        <v>610</v>
      </c>
      <c r="E24" s="34">
        <v>160</v>
      </c>
      <c r="F24" s="34">
        <v>40</v>
      </c>
      <c r="G24" s="34">
        <v>310</v>
      </c>
      <c r="H24" s="34">
        <v>50</v>
      </c>
      <c r="I24" s="34">
        <v>40</v>
      </c>
      <c r="J24" s="34"/>
      <c r="K24" s="34">
        <v>330</v>
      </c>
      <c r="L24" s="34">
        <v>30</v>
      </c>
      <c r="M24" s="137">
        <v>1540</v>
      </c>
      <c r="N24" s="34"/>
      <c r="O24" s="139" t="s">
        <v>400</v>
      </c>
      <c r="P24" s="139" t="s">
        <v>400</v>
      </c>
      <c r="Q24" s="139" t="s">
        <v>400</v>
      </c>
      <c r="R24" s="139">
        <v>3.3</v>
      </c>
      <c r="S24" s="139">
        <v>3</v>
      </c>
      <c r="T24" s="139">
        <v>10.6</v>
      </c>
      <c r="U24" s="34"/>
      <c r="V24" s="139">
        <v>3.3</v>
      </c>
      <c r="W24" s="140">
        <v>20.2</v>
      </c>
      <c r="Y24" s="34">
        <v>46</v>
      </c>
      <c r="Z24" s="34">
        <v>29</v>
      </c>
      <c r="AA24" s="34">
        <v>10</v>
      </c>
      <c r="AB24" s="34">
        <v>149</v>
      </c>
      <c r="AC24" s="34">
        <v>74</v>
      </c>
      <c r="AD24" s="34">
        <v>418</v>
      </c>
      <c r="AE24" s="137">
        <v>727</v>
      </c>
      <c r="AG24" s="34">
        <v>397</v>
      </c>
    </row>
    <row r="25" spans="1:34" ht="25.5" customHeight="1" x14ac:dyDescent="0.2">
      <c r="A25" s="1"/>
      <c r="B25" s="39" t="s">
        <v>405</v>
      </c>
      <c r="C25" s="99"/>
      <c r="D25" s="34">
        <v>580</v>
      </c>
      <c r="E25" s="34">
        <v>180</v>
      </c>
      <c r="F25" s="34">
        <v>50</v>
      </c>
      <c r="G25" s="34">
        <v>340</v>
      </c>
      <c r="H25" s="34">
        <v>40</v>
      </c>
      <c r="I25" s="34">
        <v>40</v>
      </c>
      <c r="J25" s="34"/>
      <c r="K25" s="34">
        <v>370</v>
      </c>
      <c r="L25" s="34">
        <v>30</v>
      </c>
      <c r="M25" s="137">
        <v>1610</v>
      </c>
      <c r="N25" s="34"/>
      <c r="O25" s="139">
        <v>0.2</v>
      </c>
      <c r="P25" s="139" t="s">
        <v>400</v>
      </c>
      <c r="Q25" s="139" t="s">
        <v>400</v>
      </c>
      <c r="R25" s="139">
        <v>3.7</v>
      </c>
      <c r="S25" s="139">
        <v>2.4</v>
      </c>
      <c r="T25" s="139">
        <v>24.8</v>
      </c>
      <c r="U25" s="34"/>
      <c r="V25" s="139">
        <v>2.2000000000000002</v>
      </c>
      <c r="W25" s="140">
        <v>33.200000000000003</v>
      </c>
      <c r="Y25" s="34">
        <v>45</v>
      </c>
      <c r="Z25" s="34">
        <v>34</v>
      </c>
      <c r="AA25" s="34">
        <v>12</v>
      </c>
      <c r="AB25" s="34">
        <v>165</v>
      </c>
      <c r="AC25" s="34">
        <v>61</v>
      </c>
      <c r="AD25" s="34">
        <v>569</v>
      </c>
      <c r="AE25" s="137">
        <v>887</v>
      </c>
      <c r="AG25" s="34">
        <v>253</v>
      </c>
    </row>
    <row r="26" spans="1:34" ht="26.85" customHeight="1" x14ac:dyDescent="0.2">
      <c r="A26" s="10" t="s">
        <v>269</v>
      </c>
      <c r="B26" s="10"/>
      <c r="C26" s="99"/>
      <c r="D26" s="142"/>
      <c r="E26" s="142"/>
      <c r="F26" s="142"/>
      <c r="G26" s="142"/>
      <c r="H26" s="142"/>
      <c r="I26" s="142"/>
      <c r="J26" s="142"/>
      <c r="K26" s="142"/>
      <c r="L26" s="142"/>
      <c r="M26" s="137"/>
      <c r="N26" s="34"/>
      <c r="O26" s="43"/>
      <c r="P26" s="43"/>
      <c r="Q26" s="43"/>
      <c r="R26" s="43"/>
      <c r="S26" s="43"/>
      <c r="T26" s="43"/>
      <c r="U26" s="34"/>
      <c r="V26" s="43"/>
      <c r="W26" s="143"/>
      <c r="AE26" s="137"/>
    </row>
    <row r="27" spans="1:34" x14ac:dyDescent="0.2">
      <c r="A27" s="1"/>
      <c r="B27" s="98" t="s">
        <v>270</v>
      </c>
      <c r="C27" s="10"/>
      <c r="D27" s="34">
        <v>210</v>
      </c>
      <c r="E27" s="34">
        <v>50</v>
      </c>
      <c r="F27" s="34">
        <v>10</v>
      </c>
      <c r="G27" s="34">
        <v>80</v>
      </c>
      <c r="H27" s="34">
        <v>10</v>
      </c>
      <c r="I27" s="34">
        <v>20</v>
      </c>
      <c r="J27" s="34"/>
      <c r="K27" s="34">
        <v>120</v>
      </c>
      <c r="L27" s="34">
        <v>20</v>
      </c>
      <c r="M27" s="137">
        <v>490</v>
      </c>
      <c r="N27" s="34"/>
      <c r="O27" s="139" t="s">
        <v>400</v>
      </c>
      <c r="P27" s="139" t="s">
        <v>400</v>
      </c>
      <c r="Q27" s="139" t="s">
        <v>400</v>
      </c>
      <c r="R27" s="139">
        <v>1</v>
      </c>
      <c r="S27" s="139">
        <v>0.3</v>
      </c>
      <c r="T27" s="139">
        <v>3.4</v>
      </c>
      <c r="U27" s="34"/>
      <c r="V27" s="139" t="s">
        <v>359</v>
      </c>
      <c r="W27" s="140">
        <v>6</v>
      </c>
      <c r="Y27" s="34">
        <v>15</v>
      </c>
      <c r="Z27" s="34">
        <v>9</v>
      </c>
      <c r="AA27" s="34">
        <v>3</v>
      </c>
      <c r="AB27" s="34">
        <v>42</v>
      </c>
      <c r="AC27" s="34">
        <v>14</v>
      </c>
      <c r="AD27" s="34">
        <v>134</v>
      </c>
      <c r="AE27" s="137">
        <v>217</v>
      </c>
      <c r="AG27" s="34">
        <v>124</v>
      </c>
    </row>
    <row r="28" spans="1:34" x14ac:dyDescent="0.2">
      <c r="A28" s="1"/>
      <c r="B28" s="98" t="s">
        <v>271</v>
      </c>
      <c r="C28" s="99"/>
      <c r="D28" s="34">
        <v>200</v>
      </c>
      <c r="E28" s="34">
        <v>40</v>
      </c>
      <c r="F28" s="34">
        <v>10</v>
      </c>
      <c r="G28" s="34">
        <v>80</v>
      </c>
      <c r="H28" s="34">
        <v>10</v>
      </c>
      <c r="I28" s="34">
        <v>10</v>
      </c>
      <c r="J28" s="34"/>
      <c r="K28" s="34">
        <v>110</v>
      </c>
      <c r="L28" s="34">
        <v>20</v>
      </c>
      <c r="M28" s="137">
        <v>460</v>
      </c>
      <c r="N28" s="34"/>
      <c r="O28" s="139" t="s">
        <v>400</v>
      </c>
      <c r="P28" s="139" t="s">
        <v>400</v>
      </c>
      <c r="Q28" s="139" t="s">
        <v>400</v>
      </c>
      <c r="R28" s="139">
        <v>0.9</v>
      </c>
      <c r="S28" s="139">
        <v>0.4</v>
      </c>
      <c r="T28" s="139">
        <v>1.7</v>
      </c>
      <c r="U28" s="34"/>
      <c r="V28" s="139">
        <v>0.6</v>
      </c>
      <c r="W28" s="140">
        <v>3.6</v>
      </c>
      <c r="Y28" s="34">
        <v>14</v>
      </c>
      <c r="Z28" s="34">
        <v>7</v>
      </c>
      <c r="AA28" s="34">
        <v>3</v>
      </c>
      <c r="AB28" s="34">
        <v>37</v>
      </c>
      <c r="AC28" s="34">
        <v>11</v>
      </c>
      <c r="AD28" s="34">
        <v>53</v>
      </c>
      <c r="AE28" s="137">
        <v>125</v>
      </c>
      <c r="AG28" s="34">
        <v>66</v>
      </c>
    </row>
    <row r="29" spans="1:34" x14ac:dyDescent="0.2">
      <c r="A29" s="1"/>
      <c r="B29" s="98" t="s">
        <v>272</v>
      </c>
      <c r="C29" s="99"/>
      <c r="D29" s="34">
        <v>180</v>
      </c>
      <c r="E29" s="34">
        <v>50</v>
      </c>
      <c r="F29" s="34">
        <v>10</v>
      </c>
      <c r="G29" s="34">
        <v>80</v>
      </c>
      <c r="H29" s="34">
        <v>20</v>
      </c>
      <c r="I29" s="34">
        <v>20</v>
      </c>
      <c r="J29" s="34"/>
      <c r="K29" s="34">
        <v>120</v>
      </c>
      <c r="L29" s="34">
        <v>10</v>
      </c>
      <c r="M29" s="137">
        <v>480</v>
      </c>
      <c r="N29" s="34"/>
      <c r="O29" s="139" t="s">
        <v>400</v>
      </c>
      <c r="P29" s="139" t="s">
        <v>400</v>
      </c>
      <c r="Q29" s="139" t="s">
        <v>400</v>
      </c>
      <c r="R29" s="139">
        <v>0.9</v>
      </c>
      <c r="S29" s="139">
        <v>1</v>
      </c>
      <c r="T29" s="139">
        <v>3.3</v>
      </c>
      <c r="U29" s="34"/>
      <c r="V29" s="139">
        <v>0.7</v>
      </c>
      <c r="W29" s="140">
        <v>6</v>
      </c>
      <c r="Y29" s="34">
        <v>13</v>
      </c>
      <c r="Z29" s="34">
        <v>10</v>
      </c>
      <c r="AA29" s="34">
        <v>2</v>
      </c>
      <c r="AB29" s="34">
        <v>41</v>
      </c>
      <c r="AC29" s="34">
        <v>28</v>
      </c>
      <c r="AD29" s="34">
        <v>88</v>
      </c>
      <c r="AE29" s="137">
        <v>182</v>
      </c>
      <c r="AG29" s="34">
        <v>71</v>
      </c>
    </row>
    <row r="30" spans="1:34" x14ac:dyDescent="0.2">
      <c r="A30" s="1"/>
      <c r="B30" s="98" t="s">
        <v>273</v>
      </c>
      <c r="C30" s="99"/>
      <c r="D30" s="34">
        <v>210</v>
      </c>
      <c r="E30" s="34">
        <v>40</v>
      </c>
      <c r="F30" s="34">
        <v>20</v>
      </c>
      <c r="G30" s="34">
        <v>80</v>
      </c>
      <c r="H30" s="34">
        <v>10</v>
      </c>
      <c r="I30" s="34">
        <v>30</v>
      </c>
      <c r="J30" s="34"/>
      <c r="K30" s="34">
        <v>110</v>
      </c>
      <c r="L30" s="34">
        <v>20</v>
      </c>
      <c r="M30" s="137">
        <v>490</v>
      </c>
      <c r="N30" s="34"/>
      <c r="O30" s="139" t="s">
        <v>400</v>
      </c>
      <c r="P30" s="139" t="s">
        <v>400</v>
      </c>
      <c r="Q30" s="139" t="s">
        <v>400</v>
      </c>
      <c r="R30" s="139">
        <v>1</v>
      </c>
      <c r="S30" s="139">
        <v>0.2</v>
      </c>
      <c r="T30" s="139">
        <v>5.5</v>
      </c>
      <c r="U30" s="34"/>
      <c r="V30" s="139">
        <v>1.3</v>
      </c>
      <c r="W30" s="140">
        <v>8</v>
      </c>
      <c r="Y30" s="34">
        <v>15</v>
      </c>
      <c r="Z30" s="34">
        <v>8</v>
      </c>
      <c r="AA30" s="34">
        <v>4</v>
      </c>
      <c r="AB30" s="34">
        <v>39</v>
      </c>
      <c r="AC30" s="34">
        <v>9</v>
      </c>
      <c r="AD30" s="34">
        <v>256</v>
      </c>
      <c r="AE30" s="137">
        <v>332</v>
      </c>
      <c r="AG30" s="34">
        <v>99</v>
      </c>
    </row>
    <row r="31" spans="1:34" x14ac:dyDescent="0.2">
      <c r="A31" s="1"/>
      <c r="B31" s="98" t="s">
        <v>274</v>
      </c>
      <c r="C31" s="99"/>
      <c r="D31" s="34">
        <v>230</v>
      </c>
      <c r="E31" s="34">
        <v>40</v>
      </c>
      <c r="F31" s="34">
        <v>10</v>
      </c>
      <c r="G31" s="34">
        <v>110</v>
      </c>
      <c r="H31" s="34">
        <v>10</v>
      </c>
      <c r="I31" s="34">
        <v>20</v>
      </c>
      <c r="J31" s="34"/>
      <c r="K31" s="34">
        <v>110</v>
      </c>
      <c r="L31" s="34">
        <v>10</v>
      </c>
      <c r="M31" s="137">
        <v>530</v>
      </c>
      <c r="N31" s="34"/>
      <c r="O31" s="139" t="s">
        <v>400</v>
      </c>
      <c r="P31" s="139" t="s">
        <v>400</v>
      </c>
      <c r="Q31" s="139" t="s">
        <v>400</v>
      </c>
      <c r="R31" s="139">
        <v>1.3</v>
      </c>
      <c r="S31" s="139">
        <v>0.6</v>
      </c>
      <c r="T31" s="139">
        <v>1.6</v>
      </c>
      <c r="U31" s="34"/>
      <c r="V31" s="139">
        <v>0.2</v>
      </c>
      <c r="W31" s="140">
        <v>3.8</v>
      </c>
      <c r="Y31" s="34">
        <v>16</v>
      </c>
      <c r="Z31" s="34">
        <v>7</v>
      </c>
      <c r="AA31" s="34">
        <v>2</v>
      </c>
      <c r="AB31" s="34">
        <v>53</v>
      </c>
      <c r="AC31" s="34">
        <v>21</v>
      </c>
      <c r="AD31" s="34">
        <v>90</v>
      </c>
      <c r="AE31" s="137">
        <v>191</v>
      </c>
      <c r="AG31" s="34">
        <v>59</v>
      </c>
    </row>
    <row r="32" spans="1:34" s="10" customFormat="1" x14ac:dyDescent="0.2">
      <c r="A32" s="1"/>
      <c r="B32" s="98" t="s">
        <v>275</v>
      </c>
      <c r="C32" s="99"/>
      <c r="D32" s="34">
        <v>170</v>
      </c>
      <c r="E32" s="34">
        <v>40</v>
      </c>
      <c r="F32" s="34">
        <v>10</v>
      </c>
      <c r="G32" s="34">
        <v>80</v>
      </c>
      <c r="H32" s="34">
        <v>10</v>
      </c>
      <c r="I32" s="34">
        <v>10</v>
      </c>
      <c r="J32" s="34"/>
      <c r="K32" s="34">
        <v>150</v>
      </c>
      <c r="L32" s="34">
        <v>10</v>
      </c>
      <c r="M32" s="137">
        <v>470</v>
      </c>
      <c r="N32" s="34"/>
      <c r="O32" s="139" t="s">
        <v>400</v>
      </c>
      <c r="P32" s="139" t="s">
        <v>400</v>
      </c>
      <c r="Q32" s="139" t="s">
        <v>400</v>
      </c>
      <c r="R32" s="139">
        <v>0.8</v>
      </c>
      <c r="S32" s="139">
        <v>0.5</v>
      </c>
      <c r="T32" s="139">
        <v>3.1</v>
      </c>
      <c r="U32" s="34"/>
      <c r="V32" s="139">
        <v>1.5</v>
      </c>
      <c r="W32" s="140">
        <v>5.9</v>
      </c>
      <c r="X32" s="121"/>
      <c r="Y32" s="34">
        <v>13</v>
      </c>
      <c r="Z32" s="34">
        <v>8</v>
      </c>
      <c r="AA32" s="34">
        <v>3</v>
      </c>
      <c r="AB32" s="34">
        <v>37</v>
      </c>
      <c r="AC32" s="34">
        <v>14</v>
      </c>
      <c r="AD32" s="34">
        <v>95</v>
      </c>
      <c r="AE32" s="137">
        <v>170</v>
      </c>
      <c r="AF32" s="121"/>
      <c r="AG32" s="34">
        <v>231</v>
      </c>
      <c r="AH32" s="78"/>
    </row>
    <row r="33" spans="1:33" x14ac:dyDescent="0.2">
      <c r="A33" s="1"/>
      <c r="B33" s="98" t="s">
        <v>276</v>
      </c>
      <c r="C33" s="99"/>
      <c r="D33" s="34">
        <v>250</v>
      </c>
      <c r="E33" s="34">
        <v>50</v>
      </c>
      <c r="F33" s="34">
        <v>20</v>
      </c>
      <c r="G33" s="34">
        <v>120</v>
      </c>
      <c r="H33" s="34">
        <v>20</v>
      </c>
      <c r="I33" s="34">
        <v>10</v>
      </c>
      <c r="J33" s="34"/>
      <c r="K33" s="34">
        <v>140</v>
      </c>
      <c r="L33" s="34">
        <v>40</v>
      </c>
      <c r="M33" s="137">
        <v>610</v>
      </c>
      <c r="N33" s="34"/>
      <c r="O33" s="139" t="s">
        <v>400</v>
      </c>
      <c r="P33" s="139" t="s">
        <v>400</v>
      </c>
      <c r="Q33" s="139" t="s">
        <v>400</v>
      </c>
      <c r="R33" s="139">
        <v>1.3</v>
      </c>
      <c r="S33" s="139">
        <v>0.9</v>
      </c>
      <c r="T33" s="139">
        <v>3</v>
      </c>
      <c r="U33" s="34"/>
      <c r="V33" s="139">
        <v>1.2</v>
      </c>
      <c r="W33" s="140">
        <v>6.6</v>
      </c>
      <c r="Y33" s="34">
        <v>18</v>
      </c>
      <c r="Z33" s="34">
        <v>10</v>
      </c>
      <c r="AA33" s="34">
        <v>4</v>
      </c>
      <c r="AB33" s="34">
        <v>58</v>
      </c>
      <c r="AC33" s="34">
        <v>26</v>
      </c>
      <c r="AD33" s="34">
        <v>105</v>
      </c>
      <c r="AE33" s="137">
        <v>221</v>
      </c>
      <c r="AG33" s="34">
        <v>112</v>
      </c>
    </row>
    <row r="34" spans="1:33" x14ac:dyDescent="0.2">
      <c r="A34" s="1"/>
      <c r="B34" s="98" t="s">
        <v>277</v>
      </c>
      <c r="C34" s="99"/>
      <c r="D34" s="34">
        <v>200</v>
      </c>
      <c r="E34" s="34">
        <v>50</v>
      </c>
      <c r="F34" s="34">
        <v>20</v>
      </c>
      <c r="G34" s="34">
        <v>110</v>
      </c>
      <c r="H34" s="34">
        <v>10</v>
      </c>
      <c r="I34" s="34">
        <v>10</v>
      </c>
      <c r="J34" s="34"/>
      <c r="K34" s="34">
        <v>150</v>
      </c>
      <c r="L34" s="34">
        <v>10</v>
      </c>
      <c r="M34" s="137">
        <v>560</v>
      </c>
      <c r="N34" s="34"/>
      <c r="O34" s="139" t="s">
        <v>400</v>
      </c>
      <c r="P34" s="139" t="s">
        <v>400</v>
      </c>
      <c r="Q34" s="139" t="s">
        <v>400</v>
      </c>
      <c r="R34" s="139">
        <v>1.2</v>
      </c>
      <c r="S34" s="139">
        <v>0.6</v>
      </c>
      <c r="T34" s="139">
        <v>3.4</v>
      </c>
      <c r="U34" s="34"/>
      <c r="V34" s="139">
        <v>0.2</v>
      </c>
      <c r="W34" s="140">
        <v>5.6</v>
      </c>
      <c r="X34" s="1"/>
      <c r="Y34" s="34">
        <v>16</v>
      </c>
      <c r="Z34" s="34">
        <v>10</v>
      </c>
      <c r="AA34" s="34">
        <v>4</v>
      </c>
      <c r="AB34" s="34">
        <v>52</v>
      </c>
      <c r="AC34" s="34">
        <v>20</v>
      </c>
      <c r="AD34" s="34">
        <v>76</v>
      </c>
      <c r="AE34" s="137">
        <v>177</v>
      </c>
      <c r="AF34" s="1"/>
      <c r="AG34" s="34">
        <v>114</v>
      </c>
    </row>
    <row r="35" spans="1:33" x14ac:dyDescent="0.2">
      <c r="A35" s="1"/>
      <c r="B35" s="98" t="s">
        <v>278</v>
      </c>
      <c r="C35" s="99"/>
      <c r="D35" s="34">
        <v>220</v>
      </c>
      <c r="E35" s="34">
        <v>40</v>
      </c>
      <c r="F35" s="34">
        <v>20</v>
      </c>
      <c r="G35" s="34">
        <v>110</v>
      </c>
      <c r="H35" s="34">
        <v>10</v>
      </c>
      <c r="I35" s="34">
        <v>30</v>
      </c>
      <c r="J35" s="34"/>
      <c r="K35" s="34">
        <v>110</v>
      </c>
      <c r="L35" s="34">
        <v>20</v>
      </c>
      <c r="M35" s="137">
        <v>530</v>
      </c>
      <c r="N35" s="34"/>
      <c r="O35" s="139" t="s">
        <v>359</v>
      </c>
      <c r="P35" s="139" t="s">
        <v>400</v>
      </c>
      <c r="Q35" s="139" t="s">
        <v>400</v>
      </c>
      <c r="R35" s="139">
        <v>1.1000000000000001</v>
      </c>
      <c r="S35" s="139">
        <v>0.8</v>
      </c>
      <c r="T35" s="139">
        <v>4.8</v>
      </c>
      <c r="U35" s="34"/>
      <c r="V35" s="139">
        <v>0.6</v>
      </c>
      <c r="W35" s="140">
        <v>7.5</v>
      </c>
      <c r="X35" s="1"/>
      <c r="Y35" s="34">
        <v>14</v>
      </c>
      <c r="Z35" s="34">
        <v>8</v>
      </c>
      <c r="AA35" s="34">
        <v>4</v>
      </c>
      <c r="AB35" s="34">
        <v>51</v>
      </c>
      <c r="AC35" s="34">
        <v>20</v>
      </c>
      <c r="AD35" s="34">
        <v>164</v>
      </c>
      <c r="AE35" s="137">
        <v>261</v>
      </c>
      <c r="AF35" s="1"/>
      <c r="AG35" s="34">
        <v>94</v>
      </c>
    </row>
    <row r="36" spans="1:33" x14ac:dyDescent="0.2">
      <c r="A36" s="1"/>
      <c r="B36" s="98" t="s">
        <v>279</v>
      </c>
      <c r="C36" s="99"/>
      <c r="D36" s="34">
        <v>170</v>
      </c>
      <c r="E36" s="34">
        <v>40</v>
      </c>
      <c r="F36" s="34">
        <v>10</v>
      </c>
      <c r="G36" s="34">
        <v>80</v>
      </c>
      <c r="H36" s="34">
        <v>10</v>
      </c>
      <c r="I36" s="34">
        <v>10</v>
      </c>
      <c r="J36" s="34"/>
      <c r="K36" s="34">
        <v>110</v>
      </c>
      <c r="L36" s="34">
        <v>10</v>
      </c>
      <c r="M36" s="137">
        <v>440</v>
      </c>
      <c r="N36" s="34"/>
      <c r="O36" s="139" t="s">
        <v>359</v>
      </c>
      <c r="P36" s="139" t="s">
        <v>400</v>
      </c>
      <c r="Q36" s="139" t="s">
        <v>400</v>
      </c>
      <c r="R36" s="139">
        <v>0.9</v>
      </c>
      <c r="S36" s="139">
        <v>0.6</v>
      </c>
      <c r="T36" s="139">
        <v>4.9000000000000004</v>
      </c>
      <c r="U36" s="34"/>
      <c r="V36" s="139">
        <v>0.4</v>
      </c>
      <c r="W36" s="140">
        <v>6.9</v>
      </c>
      <c r="X36" s="1"/>
      <c r="Y36" s="34">
        <v>13</v>
      </c>
      <c r="Z36" s="34">
        <v>8</v>
      </c>
      <c r="AA36" s="34">
        <v>2</v>
      </c>
      <c r="AB36" s="34">
        <v>39</v>
      </c>
      <c r="AC36" s="34">
        <v>19</v>
      </c>
      <c r="AD36" s="34">
        <v>128</v>
      </c>
      <c r="AE36" s="137">
        <v>209</v>
      </c>
      <c r="AF36" s="1"/>
      <c r="AG36" s="34">
        <v>50</v>
      </c>
    </row>
    <row r="37" spans="1:33" x14ac:dyDescent="0.2">
      <c r="A37" s="1"/>
      <c r="B37" s="98" t="s">
        <v>280</v>
      </c>
      <c r="C37" s="99"/>
      <c r="D37" s="34">
        <v>160</v>
      </c>
      <c r="E37" s="34">
        <v>40</v>
      </c>
      <c r="F37" s="34">
        <v>10</v>
      </c>
      <c r="G37" s="34">
        <v>80</v>
      </c>
      <c r="H37" s="34">
        <v>10</v>
      </c>
      <c r="I37" s="34">
        <v>20</v>
      </c>
      <c r="J37" s="34"/>
      <c r="K37" s="34">
        <v>130</v>
      </c>
      <c r="L37" s="34">
        <v>10</v>
      </c>
      <c r="M37" s="137">
        <v>460</v>
      </c>
      <c r="N37" s="34"/>
      <c r="O37" s="139" t="s">
        <v>400</v>
      </c>
      <c r="P37" s="139" t="s">
        <v>400</v>
      </c>
      <c r="Q37" s="139" t="s">
        <v>400</v>
      </c>
      <c r="R37" s="139">
        <v>0.8</v>
      </c>
      <c r="S37" s="139">
        <v>0.7</v>
      </c>
      <c r="T37" s="139">
        <v>2.5</v>
      </c>
      <c r="U37" s="34"/>
      <c r="V37" s="139">
        <v>1.4</v>
      </c>
      <c r="W37" s="140">
        <v>5.4</v>
      </c>
      <c r="X37" s="1"/>
      <c r="Y37" s="34">
        <v>12</v>
      </c>
      <c r="Z37" s="34">
        <v>8</v>
      </c>
      <c r="AA37" s="34">
        <v>3</v>
      </c>
      <c r="AB37" s="34">
        <v>39</v>
      </c>
      <c r="AC37" s="34">
        <v>16</v>
      </c>
      <c r="AD37" s="34">
        <v>83</v>
      </c>
      <c r="AE37" s="137">
        <v>161</v>
      </c>
      <c r="AF37" s="1"/>
      <c r="AG37" s="34">
        <v>127</v>
      </c>
    </row>
    <row r="38" spans="1:33" x14ac:dyDescent="0.2">
      <c r="A38" s="1"/>
      <c r="B38" s="98" t="s">
        <v>281</v>
      </c>
      <c r="C38" s="99"/>
      <c r="D38" s="34">
        <v>250</v>
      </c>
      <c r="E38" s="34">
        <v>60</v>
      </c>
      <c r="F38" s="34">
        <v>10</v>
      </c>
      <c r="G38" s="34">
        <v>140</v>
      </c>
      <c r="H38" s="34">
        <v>20</v>
      </c>
      <c r="I38" s="34">
        <v>30</v>
      </c>
      <c r="J38" s="34"/>
      <c r="K38" s="34">
        <v>160</v>
      </c>
      <c r="L38" s="34">
        <v>10</v>
      </c>
      <c r="M38" s="137">
        <v>670</v>
      </c>
      <c r="N38" s="34"/>
      <c r="O38" s="139" t="s">
        <v>400</v>
      </c>
      <c r="P38" s="139" t="s">
        <v>400</v>
      </c>
      <c r="Q38" s="139" t="s">
        <v>400</v>
      </c>
      <c r="R38" s="139">
        <v>1.3</v>
      </c>
      <c r="S38" s="139">
        <v>1.2</v>
      </c>
      <c r="T38" s="139">
        <v>4.5999999999999996</v>
      </c>
      <c r="U38" s="34"/>
      <c r="V38" s="139">
        <v>1</v>
      </c>
      <c r="W38" s="140">
        <v>8.1</v>
      </c>
      <c r="X38" s="1"/>
      <c r="Y38" s="34">
        <v>18</v>
      </c>
      <c r="Z38" s="34">
        <v>11</v>
      </c>
      <c r="AA38" s="34">
        <v>3</v>
      </c>
      <c r="AB38" s="34">
        <v>67</v>
      </c>
      <c r="AC38" s="34">
        <v>34</v>
      </c>
      <c r="AD38" s="34">
        <v>258</v>
      </c>
      <c r="AE38" s="137">
        <v>391</v>
      </c>
      <c r="AF38" s="1"/>
      <c r="AG38" s="34">
        <v>151</v>
      </c>
    </row>
    <row r="39" spans="1:33" ht="26.85" customHeight="1" x14ac:dyDescent="0.2">
      <c r="A39" s="1"/>
      <c r="B39" s="98" t="s">
        <v>282</v>
      </c>
      <c r="C39" s="99"/>
      <c r="D39" s="34">
        <v>230</v>
      </c>
      <c r="E39" s="34">
        <v>60</v>
      </c>
      <c r="F39" s="34">
        <v>10</v>
      </c>
      <c r="G39" s="34">
        <v>100</v>
      </c>
      <c r="H39" s="34">
        <v>10</v>
      </c>
      <c r="I39" s="34">
        <v>10</v>
      </c>
      <c r="J39" s="34"/>
      <c r="K39" s="34">
        <v>110</v>
      </c>
      <c r="L39" s="34">
        <v>10</v>
      </c>
      <c r="M39" s="137">
        <v>530</v>
      </c>
      <c r="N39" s="34"/>
      <c r="O39" s="139" t="s">
        <v>400</v>
      </c>
      <c r="P39" s="139" t="s">
        <v>400</v>
      </c>
      <c r="Q39" s="139" t="s">
        <v>400</v>
      </c>
      <c r="R39" s="139">
        <v>1.1000000000000001</v>
      </c>
      <c r="S39" s="139">
        <v>0.4</v>
      </c>
      <c r="T39" s="139">
        <v>0.8</v>
      </c>
      <c r="U39" s="34"/>
      <c r="V39" s="139">
        <v>0.6</v>
      </c>
      <c r="W39" s="140">
        <v>2.9</v>
      </c>
      <c r="X39" s="1"/>
      <c r="Y39" s="34">
        <v>17</v>
      </c>
      <c r="Z39" s="34">
        <v>10</v>
      </c>
      <c r="AA39" s="34">
        <v>3</v>
      </c>
      <c r="AB39" s="34">
        <v>48</v>
      </c>
      <c r="AC39" s="34">
        <v>15</v>
      </c>
      <c r="AD39" s="34">
        <v>40</v>
      </c>
      <c r="AE39" s="137">
        <v>133</v>
      </c>
      <c r="AF39" s="1"/>
      <c r="AG39" s="34">
        <v>63</v>
      </c>
    </row>
    <row r="40" spans="1:33" x14ac:dyDescent="0.2">
      <c r="A40" s="1"/>
      <c r="B40" s="98" t="s">
        <v>283</v>
      </c>
      <c r="C40" s="99"/>
      <c r="D40" s="34">
        <v>220</v>
      </c>
      <c r="E40" s="34">
        <v>50</v>
      </c>
      <c r="F40" s="34">
        <v>10</v>
      </c>
      <c r="G40" s="34">
        <v>80</v>
      </c>
      <c r="H40" s="34">
        <v>10</v>
      </c>
      <c r="I40" s="34" t="s">
        <v>359</v>
      </c>
      <c r="J40" s="34"/>
      <c r="K40" s="34">
        <v>150</v>
      </c>
      <c r="L40" s="34">
        <v>10</v>
      </c>
      <c r="M40" s="137">
        <v>530</v>
      </c>
      <c r="N40" s="34"/>
      <c r="O40" s="139" t="s">
        <v>400</v>
      </c>
      <c r="P40" s="139" t="s">
        <v>400</v>
      </c>
      <c r="Q40" s="139" t="s">
        <v>400</v>
      </c>
      <c r="R40" s="139">
        <v>0.9</v>
      </c>
      <c r="S40" s="139">
        <v>0.7</v>
      </c>
      <c r="T40" s="139" t="s">
        <v>359</v>
      </c>
      <c r="U40" s="34"/>
      <c r="V40" s="139">
        <v>3.7</v>
      </c>
      <c r="W40" s="140">
        <v>7.7</v>
      </c>
      <c r="Y40" s="34">
        <v>16</v>
      </c>
      <c r="Z40" s="34">
        <v>8</v>
      </c>
      <c r="AA40" s="34">
        <v>3</v>
      </c>
      <c r="AB40" s="34">
        <v>38</v>
      </c>
      <c r="AC40" s="34">
        <v>19</v>
      </c>
      <c r="AD40" s="34" t="s">
        <v>359</v>
      </c>
      <c r="AE40" s="137">
        <v>126</v>
      </c>
      <c r="AG40" s="34">
        <v>272</v>
      </c>
    </row>
    <row r="41" spans="1:33" x14ac:dyDescent="0.2">
      <c r="A41" s="1"/>
      <c r="B41" s="98" t="s">
        <v>284</v>
      </c>
      <c r="C41" s="99"/>
      <c r="D41" s="34">
        <v>210</v>
      </c>
      <c r="E41" s="34">
        <v>60</v>
      </c>
      <c r="F41" s="34">
        <v>10</v>
      </c>
      <c r="G41" s="34">
        <v>70</v>
      </c>
      <c r="H41" s="34">
        <v>10</v>
      </c>
      <c r="I41" s="34">
        <v>10</v>
      </c>
      <c r="J41" s="34"/>
      <c r="K41" s="34">
        <v>100</v>
      </c>
      <c r="L41" s="34">
        <v>10</v>
      </c>
      <c r="M41" s="137">
        <v>470</v>
      </c>
      <c r="N41" s="34"/>
      <c r="O41" s="139" t="s">
        <v>400</v>
      </c>
      <c r="P41" s="139" t="s">
        <v>400</v>
      </c>
      <c r="Q41" s="139" t="s">
        <v>400</v>
      </c>
      <c r="R41" s="139">
        <v>0.8</v>
      </c>
      <c r="S41" s="139">
        <v>0.5</v>
      </c>
      <c r="T41" s="139">
        <v>1.9</v>
      </c>
      <c r="U41" s="34"/>
      <c r="V41" s="139">
        <v>0.3</v>
      </c>
      <c r="W41" s="140">
        <v>3.5</v>
      </c>
      <c r="X41" s="1"/>
      <c r="Y41" s="34">
        <v>13</v>
      </c>
      <c r="Z41" s="34">
        <v>10</v>
      </c>
      <c r="AA41" s="34">
        <v>3</v>
      </c>
      <c r="AB41" s="34">
        <v>35</v>
      </c>
      <c r="AC41" s="34">
        <v>16</v>
      </c>
      <c r="AD41" s="34">
        <v>44</v>
      </c>
      <c r="AE41" s="137">
        <v>121</v>
      </c>
      <c r="AF41" s="1"/>
      <c r="AG41" s="34">
        <v>43</v>
      </c>
    </row>
    <row r="42" spans="1:33" x14ac:dyDescent="0.2">
      <c r="A42" s="1"/>
      <c r="B42" s="98" t="s">
        <v>285</v>
      </c>
      <c r="C42" s="99"/>
      <c r="D42" s="34">
        <v>220</v>
      </c>
      <c r="E42" s="34">
        <v>40</v>
      </c>
      <c r="F42" s="34">
        <v>20</v>
      </c>
      <c r="G42" s="34">
        <v>130</v>
      </c>
      <c r="H42" s="34">
        <v>20</v>
      </c>
      <c r="I42" s="34">
        <v>20</v>
      </c>
      <c r="J42" s="34"/>
      <c r="K42" s="34">
        <v>160</v>
      </c>
      <c r="L42" s="34">
        <v>10</v>
      </c>
      <c r="M42" s="137">
        <v>590</v>
      </c>
      <c r="N42" s="34"/>
      <c r="O42" s="139" t="s">
        <v>400</v>
      </c>
      <c r="P42" s="139" t="s">
        <v>400</v>
      </c>
      <c r="Q42" s="139" t="s">
        <v>400</v>
      </c>
      <c r="R42" s="139">
        <v>1.4</v>
      </c>
      <c r="S42" s="139">
        <v>0.9</v>
      </c>
      <c r="T42" s="139">
        <v>1.9</v>
      </c>
      <c r="U42" s="34"/>
      <c r="V42" s="139">
        <v>0.8</v>
      </c>
      <c r="W42" s="140">
        <v>5</v>
      </c>
      <c r="X42" s="1"/>
      <c r="Y42" s="34">
        <v>17</v>
      </c>
      <c r="Z42" s="34">
        <v>7</v>
      </c>
      <c r="AA42" s="34">
        <v>5</v>
      </c>
      <c r="AB42" s="34">
        <v>62</v>
      </c>
      <c r="AC42" s="34">
        <v>22</v>
      </c>
      <c r="AD42" s="34">
        <v>81</v>
      </c>
      <c r="AE42" s="137">
        <v>194</v>
      </c>
      <c r="AF42" s="1"/>
      <c r="AG42" s="34">
        <v>140</v>
      </c>
    </row>
    <row r="43" spans="1:33" x14ac:dyDescent="0.2">
      <c r="A43" s="1"/>
      <c r="B43" s="98" t="s">
        <v>286</v>
      </c>
      <c r="C43" s="99"/>
      <c r="D43" s="34">
        <v>170</v>
      </c>
      <c r="E43" s="34">
        <v>50</v>
      </c>
      <c r="F43" s="34" t="s">
        <v>359</v>
      </c>
      <c r="G43" s="34">
        <v>90</v>
      </c>
      <c r="H43" s="34">
        <v>20</v>
      </c>
      <c r="I43" s="34">
        <v>10</v>
      </c>
      <c r="J43" s="34"/>
      <c r="K43" s="34">
        <v>140</v>
      </c>
      <c r="L43" s="34">
        <v>10</v>
      </c>
      <c r="M43" s="137">
        <v>480</v>
      </c>
      <c r="N43" s="34"/>
      <c r="O43" s="139" t="s">
        <v>400</v>
      </c>
      <c r="P43" s="139" t="s">
        <v>400</v>
      </c>
      <c r="Q43" s="139" t="s">
        <v>359</v>
      </c>
      <c r="R43" s="139">
        <v>1</v>
      </c>
      <c r="S43" s="139">
        <v>0.8</v>
      </c>
      <c r="T43" s="139">
        <v>1.5</v>
      </c>
      <c r="U43" s="34"/>
      <c r="V43" s="139">
        <v>0.4</v>
      </c>
      <c r="W43" s="140">
        <v>3.7</v>
      </c>
      <c r="X43" s="1"/>
      <c r="Y43" s="34">
        <v>12</v>
      </c>
      <c r="Z43" s="34">
        <v>8</v>
      </c>
      <c r="AA43" s="34" t="s">
        <v>359</v>
      </c>
      <c r="AB43" s="34">
        <v>42</v>
      </c>
      <c r="AC43" s="34">
        <v>25</v>
      </c>
      <c r="AD43" s="34">
        <v>89</v>
      </c>
      <c r="AE43" s="137">
        <v>177</v>
      </c>
      <c r="AF43" s="1"/>
      <c r="AG43" s="34">
        <v>80</v>
      </c>
    </row>
    <row r="44" spans="1:33" x14ac:dyDescent="0.2">
      <c r="A44" s="1"/>
      <c r="B44" s="98" t="s">
        <v>287</v>
      </c>
      <c r="C44" s="99"/>
      <c r="D44" s="34">
        <v>170</v>
      </c>
      <c r="E44" s="34">
        <v>50</v>
      </c>
      <c r="F44" s="34">
        <v>20</v>
      </c>
      <c r="G44" s="34">
        <v>80</v>
      </c>
      <c r="H44" s="34">
        <v>20</v>
      </c>
      <c r="I44" s="34">
        <v>20</v>
      </c>
      <c r="J44" s="34"/>
      <c r="K44" s="34">
        <v>150</v>
      </c>
      <c r="L44" s="34">
        <v>10</v>
      </c>
      <c r="M44" s="137">
        <v>500</v>
      </c>
      <c r="N44" s="34"/>
      <c r="O44" s="139" t="s">
        <v>400</v>
      </c>
      <c r="P44" s="139" t="s">
        <v>400</v>
      </c>
      <c r="Q44" s="139" t="s">
        <v>400</v>
      </c>
      <c r="R44" s="139">
        <v>1</v>
      </c>
      <c r="S44" s="139">
        <v>1</v>
      </c>
      <c r="T44" s="139">
        <v>5.5</v>
      </c>
      <c r="U44" s="34"/>
      <c r="V44" s="139">
        <v>0.9</v>
      </c>
      <c r="W44" s="140">
        <v>8.4</v>
      </c>
      <c r="X44" s="1"/>
      <c r="Y44" s="34">
        <v>12</v>
      </c>
      <c r="Z44" s="34">
        <v>9</v>
      </c>
      <c r="AA44" s="34">
        <v>4</v>
      </c>
      <c r="AB44" s="34">
        <v>38</v>
      </c>
      <c r="AC44" s="34">
        <v>28</v>
      </c>
      <c r="AD44" s="34">
        <v>172</v>
      </c>
      <c r="AE44" s="137">
        <v>263</v>
      </c>
      <c r="AF44" s="1"/>
      <c r="AG44" s="34">
        <v>203</v>
      </c>
    </row>
    <row r="45" spans="1:33" x14ac:dyDescent="0.2">
      <c r="A45" s="1"/>
      <c r="B45" s="98" t="s">
        <v>288</v>
      </c>
      <c r="C45" s="99"/>
      <c r="D45" s="34">
        <v>220</v>
      </c>
      <c r="E45" s="34">
        <v>50</v>
      </c>
      <c r="F45" s="34">
        <v>10</v>
      </c>
      <c r="G45" s="34">
        <v>120</v>
      </c>
      <c r="H45" s="34">
        <v>10</v>
      </c>
      <c r="I45" s="34">
        <v>10</v>
      </c>
      <c r="J45" s="34"/>
      <c r="K45" s="34">
        <v>110</v>
      </c>
      <c r="L45" s="34">
        <v>10</v>
      </c>
      <c r="M45" s="137">
        <v>530</v>
      </c>
      <c r="N45" s="34"/>
      <c r="O45" s="139" t="s">
        <v>400</v>
      </c>
      <c r="P45" s="139" t="s">
        <v>400</v>
      </c>
      <c r="Q45" s="139" t="s">
        <v>400</v>
      </c>
      <c r="R45" s="139">
        <v>1.5</v>
      </c>
      <c r="S45" s="139">
        <v>0.5</v>
      </c>
      <c r="T45" s="139">
        <v>2</v>
      </c>
      <c r="U45" s="34"/>
      <c r="V45" s="139">
        <v>0.4</v>
      </c>
      <c r="W45" s="140">
        <v>4.5</v>
      </c>
      <c r="X45" s="1"/>
      <c r="Y45" s="34">
        <v>15</v>
      </c>
      <c r="Z45" s="34">
        <v>9</v>
      </c>
      <c r="AA45" s="34">
        <v>2</v>
      </c>
      <c r="AB45" s="34">
        <v>57</v>
      </c>
      <c r="AC45" s="34">
        <v>19</v>
      </c>
      <c r="AD45" s="34">
        <v>58</v>
      </c>
      <c r="AE45" s="137">
        <v>160</v>
      </c>
      <c r="AF45" s="1"/>
      <c r="AG45" s="34">
        <v>126</v>
      </c>
    </row>
    <row r="46" spans="1:33" x14ac:dyDescent="0.2">
      <c r="A46" s="1"/>
      <c r="B46" s="98" t="s">
        <v>289</v>
      </c>
      <c r="C46" s="99"/>
      <c r="D46" s="34">
        <v>220</v>
      </c>
      <c r="E46" s="34">
        <v>30</v>
      </c>
      <c r="F46" s="34">
        <v>10</v>
      </c>
      <c r="G46" s="34">
        <v>80</v>
      </c>
      <c r="H46" s="34">
        <v>20</v>
      </c>
      <c r="I46" s="34">
        <v>10</v>
      </c>
      <c r="J46" s="34"/>
      <c r="K46" s="34">
        <v>100</v>
      </c>
      <c r="L46" s="34">
        <v>10</v>
      </c>
      <c r="M46" s="137">
        <v>470</v>
      </c>
      <c r="N46" s="34"/>
      <c r="O46" s="139" t="s">
        <v>400</v>
      </c>
      <c r="P46" s="139" t="s">
        <v>400</v>
      </c>
      <c r="Q46" s="139" t="s">
        <v>400</v>
      </c>
      <c r="R46" s="139">
        <v>1.1000000000000001</v>
      </c>
      <c r="S46" s="139">
        <v>0.7</v>
      </c>
      <c r="T46" s="139">
        <v>3.9</v>
      </c>
      <c r="U46" s="34"/>
      <c r="V46" s="139">
        <v>0.7</v>
      </c>
      <c r="W46" s="140">
        <v>6.4</v>
      </c>
      <c r="X46" s="1"/>
      <c r="Y46" s="34">
        <v>17</v>
      </c>
      <c r="Z46" s="34">
        <v>6</v>
      </c>
      <c r="AA46" s="34">
        <v>3</v>
      </c>
      <c r="AB46" s="34">
        <v>42</v>
      </c>
      <c r="AC46" s="34">
        <v>21</v>
      </c>
      <c r="AD46" s="34">
        <v>145</v>
      </c>
      <c r="AE46" s="137">
        <v>234</v>
      </c>
      <c r="AF46" s="1"/>
      <c r="AG46" s="34">
        <v>66</v>
      </c>
    </row>
    <row r="47" spans="1:33" x14ac:dyDescent="0.2">
      <c r="A47" s="1"/>
      <c r="B47" s="98" t="s">
        <v>290</v>
      </c>
      <c r="C47" s="99"/>
      <c r="D47" s="34">
        <v>200</v>
      </c>
      <c r="E47" s="34">
        <v>50</v>
      </c>
      <c r="F47" s="34">
        <v>10</v>
      </c>
      <c r="G47" s="34">
        <v>90</v>
      </c>
      <c r="H47" s="34">
        <v>20</v>
      </c>
      <c r="I47" s="34">
        <v>20</v>
      </c>
      <c r="J47" s="34"/>
      <c r="K47" s="34">
        <v>140</v>
      </c>
      <c r="L47" s="34">
        <v>10</v>
      </c>
      <c r="M47" s="137">
        <v>520</v>
      </c>
      <c r="N47" s="34"/>
      <c r="O47" s="139" t="s">
        <v>400</v>
      </c>
      <c r="P47" s="139" t="s">
        <v>400</v>
      </c>
      <c r="Q47" s="139" t="s">
        <v>400</v>
      </c>
      <c r="R47" s="139">
        <v>1</v>
      </c>
      <c r="S47" s="139">
        <v>1.1000000000000001</v>
      </c>
      <c r="T47" s="139">
        <v>5.4</v>
      </c>
      <c r="U47" s="34"/>
      <c r="V47" s="139">
        <v>1.9</v>
      </c>
      <c r="W47" s="140">
        <v>9.4</v>
      </c>
      <c r="X47" s="1"/>
      <c r="Y47" s="34">
        <v>15</v>
      </c>
      <c r="Z47" s="34">
        <v>8</v>
      </c>
      <c r="AA47" s="34">
        <v>2</v>
      </c>
      <c r="AB47" s="34">
        <v>47</v>
      </c>
      <c r="AC47" s="34">
        <v>27</v>
      </c>
      <c r="AD47" s="34">
        <v>136</v>
      </c>
      <c r="AE47" s="137">
        <v>236</v>
      </c>
      <c r="AF47" s="1"/>
      <c r="AG47" s="34">
        <v>153</v>
      </c>
    </row>
    <row r="48" spans="1:33" x14ac:dyDescent="0.2">
      <c r="A48" s="1"/>
      <c r="B48" s="98" t="s">
        <v>291</v>
      </c>
      <c r="C48" s="99"/>
      <c r="D48" s="34">
        <v>210</v>
      </c>
      <c r="E48" s="34">
        <v>40</v>
      </c>
      <c r="F48" s="34">
        <v>10</v>
      </c>
      <c r="G48" s="34">
        <v>110</v>
      </c>
      <c r="H48" s="34">
        <v>10</v>
      </c>
      <c r="I48" s="34">
        <v>10</v>
      </c>
      <c r="J48" s="34"/>
      <c r="K48" s="34">
        <v>150</v>
      </c>
      <c r="L48" s="34">
        <v>40</v>
      </c>
      <c r="M48" s="137">
        <v>540</v>
      </c>
      <c r="N48" s="34"/>
      <c r="O48" s="139" t="s">
        <v>400</v>
      </c>
      <c r="P48" s="139" t="s">
        <v>400</v>
      </c>
      <c r="Q48" s="139" t="s">
        <v>400</v>
      </c>
      <c r="R48" s="139">
        <v>1.2</v>
      </c>
      <c r="S48" s="139">
        <v>0.7</v>
      </c>
      <c r="T48" s="139">
        <v>4.4000000000000004</v>
      </c>
      <c r="U48" s="34"/>
      <c r="V48" s="139">
        <v>1.4</v>
      </c>
      <c r="W48" s="140">
        <v>7.7</v>
      </c>
      <c r="X48" s="1"/>
      <c r="Y48" s="34">
        <v>16</v>
      </c>
      <c r="Z48" s="34">
        <v>7</v>
      </c>
      <c r="AA48" s="34">
        <v>2</v>
      </c>
      <c r="AB48" s="34">
        <v>54</v>
      </c>
      <c r="AC48" s="34">
        <v>18</v>
      </c>
      <c r="AD48" s="34">
        <v>93</v>
      </c>
      <c r="AE48" s="137">
        <v>190</v>
      </c>
      <c r="AF48" s="1"/>
      <c r="AG48" s="34">
        <v>111</v>
      </c>
    </row>
    <row r="49" spans="1:33" x14ac:dyDescent="0.2">
      <c r="A49" s="1"/>
      <c r="B49" s="98" t="s">
        <v>292</v>
      </c>
      <c r="C49" s="99"/>
      <c r="D49" s="34">
        <v>180</v>
      </c>
      <c r="E49" s="34">
        <v>40</v>
      </c>
      <c r="F49" s="34">
        <v>10</v>
      </c>
      <c r="G49" s="34">
        <v>70</v>
      </c>
      <c r="H49" s="34">
        <v>20</v>
      </c>
      <c r="I49" s="34">
        <v>10</v>
      </c>
      <c r="J49" s="34"/>
      <c r="K49" s="34">
        <v>110</v>
      </c>
      <c r="L49" s="34">
        <v>10</v>
      </c>
      <c r="M49" s="137">
        <v>440</v>
      </c>
      <c r="N49" s="34"/>
      <c r="O49" s="139" t="s">
        <v>359</v>
      </c>
      <c r="P49" s="139" t="s">
        <v>400</v>
      </c>
      <c r="Q49" s="139" t="s">
        <v>400</v>
      </c>
      <c r="R49" s="139">
        <v>0.7</v>
      </c>
      <c r="S49" s="139">
        <v>0.7</v>
      </c>
      <c r="T49" s="139" t="s">
        <v>359</v>
      </c>
      <c r="U49" s="34"/>
      <c r="V49" s="139">
        <v>0.3</v>
      </c>
      <c r="W49" s="140">
        <v>4</v>
      </c>
      <c r="X49" s="1"/>
      <c r="Y49" s="34">
        <v>14</v>
      </c>
      <c r="Z49" s="34">
        <v>8</v>
      </c>
      <c r="AA49" s="34">
        <v>3</v>
      </c>
      <c r="AB49" s="34">
        <v>32</v>
      </c>
      <c r="AC49" s="34">
        <v>22</v>
      </c>
      <c r="AD49" s="34">
        <v>49</v>
      </c>
      <c r="AE49" s="137">
        <v>128</v>
      </c>
      <c r="AF49" s="1"/>
      <c r="AG49" s="34">
        <v>78</v>
      </c>
    </row>
    <row r="50" spans="1:33" x14ac:dyDescent="0.2">
      <c r="A50" s="1"/>
      <c r="B50" s="98" t="s">
        <v>293</v>
      </c>
      <c r="C50" s="99"/>
      <c r="D50" s="34">
        <v>210</v>
      </c>
      <c r="E50" s="34">
        <v>60</v>
      </c>
      <c r="F50" s="34">
        <v>20</v>
      </c>
      <c r="G50" s="34">
        <v>120</v>
      </c>
      <c r="H50" s="34">
        <v>10</v>
      </c>
      <c r="I50" s="34">
        <v>10</v>
      </c>
      <c r="J50" s="34"/>
      <c r="K50" s="34">
        <v>140</v>
      </c>
      <c r="L50" s="34">
        <v>20</v>
      </c>
      <c r="M50" s="137">
        <v>570</v>
      </c>
      <c r="N50" s="34"/>
      <c r="O50" s="139" t="s">
        <v>359</v>
      </c>
      <c r="P50" s="139" t="s">
        <v>400</v>
      </c>
      <c r="Q50" s="139" t="s">
        <v>400</v>
      </c>
      <c r="R50" s="139">
        <v>1</v>
      </c>
      <c r="S50" s="139">
        <v>0.6</v>
      </c>
      <c r="T50" s="139">
        <v>2.5</v>
      </c>
      <c r="U50" s="34"/>
      <c r="V50" s="139">
        <v>1.3</v>
      </c>
      <c r="W50" s="140">
        <v>5.5</v>
      </c>
      <c r="X50" s="1"/>
      <c r="Y50" s="34">
        <v>15</v>
      </c>
      <c r="Z50" s="34">
        <v>11</v>
      </c>
      <c r="AA50" s="34">
        <v>4</v>
      </c>
      <c r="AB50" s="34">
        <v>52</v>
      </c>
      <c r="AC50" s="34">
        <v>20</v>
      </c>
      <c r="AD50" s="34">
        <v>45</v>
      </c>
      <c r="AE50" s="137">
        <v>148</v>
      </c>
      <c r="AF50" s="1"/>
      <c r="AG50" s="34">
        <v>114</v>
      </c>
    </row>
    <row r="51" spans="1:33" ht="26.25" customHeight="1" x14ac:dyDescent="0.2">
      <c r="A51" s="1"/>
      <c r="B51" s="98" t="s">
        <v>406</v>
      </c>
      <c r="C51" s="99"/>
      <c r="D51" s="34">
        <v>200</v>
      </c>
      <c r="E51" s="34">
        <v>30</v>
      </c>
      <c r="F51" s="34">
        <v>10</v>
      </c>
      <c r="G51" s="34">
        <v>40</v>
      </c>
      <c r="H51" s="34" t="s">
        <v>359</v>
      </c>
      <c r="I51" s="34">
        <v>10</v>
      </c>
      <c r="J51" s="34"/>
      <c r="K51" s="34">
        <v>70</v>
      </c>
      <c r="L51" s="34" t="s">
        <v>359</v>
      </c>
      <c r="M51" s="137">
        <v>370</v>
      </c>
      <c r="N51" s="34"/>
      <c r="O51" s="139" t="s">
        <v>400</v>
      </c>
      <c r="P51" s="139" t="s">
        <v>400</v>
      </c>
      <c r="Q51" s="139" t="s">
        <v>400</v>
      </c>
      <c r="R51" s="139">
        <v>0.5</v>
      </c>
      <c r="S51" s="139" t="s">
        <v>359</v>
      </c>
      <c r="T51" s="139">
        <v>4.4000000000000004</v>
      </c>
      <c r="U51" s="34"/>
      <c r="V51" s="139">
        <v>0.2</v>
      </c>
      <c r="W51" s="140">
        <v>5.2</v>
      </c>
      <c r="X51" s="1"/>
      <c r="Y51" s="34">
        <v>15</v>
      </c>
      <c r="Z51" s="34">
        <v>6</v>
      </c>
      <c r="AA51" s="34">
        <v>2</v>
      </c>
      <c r="AB51" s="34">
        <v>21</v>
      </c>
      <c r="AC51" s="34" t="s">
        <v>359</v>
      </c>
      <c r="AD51" s="34">
        <v>86</v>
      </c>
      <c r="AE51" s="137">
        <v>135</v>
      </c>
      <c r="AF51" s="1"/>
      <c r="AG51" s="34">
        <v>34</v>
      </c>
    </row>
    <row r="52" spans="1:33" ht="12.75" customHeight="1" x14ac:dyDescent="0.2">
      <c r="A52" s="1"/>
      <c r="B52" s="98" t="s">
        <v>407</v>
      </c>
      <c r="C52" s="99"/>
      <c r="D52" s="34">
        <v>120</v>
      </c>
      <c r="E52" s="34">
        <v>20</v>
      </c>
      <c r="F52" s="34" t="s">
        <v>359</v>
      </c>
      <c r="G52" s="34">
        <v>50</v>
      </c>
      <c r="H52" s="34">
        <v>10</v>
      </c>
      <c r="I52" s="34" t="s">
        <v>359</v>
      </c>
      <c r="J52" s="34"/>
      <c r="K52" s="34">
        <v>60</v>
      </c>
      <c r="L52" s="34">
        <v>10</v>
      </c>
      <c r="M52" s="137">
        <v>270</v>
      </c>
      <c r="N52" s="34"/>
      <c r="O52" s="139" t="s">
        <v>359</v>
      </c>
      <c r="P52" s="139" t="s">
        <v>400</v>
      </c>
      <c r="Q52" s="139" t="s">
        <v>359</v>
      </c>
      <c r="R52" s="139">
        <v>0.4</v>
      </c>
      <c r="S52" s="139">
        <v>0.5</v>
      </c>
      <c r="T52" s="139" t="s">
        <v>359</v>
      </c>
      <c r="U52" s="34"/>
      <c r="V52" s="139">
        <v>0.2</v>
      </c>
      <c r="W52" s="140">
        <v>1.5</v>
      </c>
      <c r="X52" s="1"/>
      <c r="Y52" s="34">
        <v>10</v>
      </c>
      <c r="Z52" s="34">
        <v>4</v>
      </c>
      <c r="AA52" s="34" t="s">
        <v>359</v>
      </c>
      <c r="AB52" s="34">
        <v>20</v>
      </c>
      <c r="AC52" s="34">
        <v>12</v>
      </c>
      <c r="AD52" s="34" t="s">
        <v>359</v>
      </c>
      <c r="AE52" s="137">
        <v>69</v>
      </c>
      <c r="AF52" s="1"/>
      <c r="AG52" s="34">
        <v>24</v>
      </c>
    </row>
    <row r="53" spans="1:33" ht="12.75" customHeight="1" x14ac:dyDescent="0.2">
      <c r="A53" s="1"/>
      <c r="B53" s="98" t="s">
        <v>408</v>
      </c>
      <c r="C53" s="99"/>
      <c r="D53" s="34">
        <v>160</v>
      </c>
      <c r="E53" s="34">
        <v>30</v>
      </c>
      <c r="F53" s="34">
        <v>10</v>
      </c>
      <c r="G53" s="34">
        <v>50</v>
      </c>
      <c r="H53" s="34">
        <v>10</v>
      </c>
      <c r="I53" s="34">
        <v>10</v>
      </c>
      <c r="J53" s="34"/>
      <c r="K53" s="34">
        <v>80</v>
      </c>
      <c r="L53" s="34">
        <v>10</v>
      </c>
      <c r="M53" s="137">
        <v>350</v>
      </c>
      <c r="N53" s="34"/>
      <c r="O53" s="139" t="s">
        <v>400</v>
      </c>
      <c r="P53" s="139" t="s">
        <v>400</v>
      </c>
      <c r="Q53" s="139" t="s">
        <v>400</v>
      </c>
      <c r="R53" s="139">
        <v>0.5</v>
      </c>
      <c r="S53" s="139">
        <v>0.5</v>
      </c>
      <c r="T53" s="139">
        <v>0.9</v>
      </c>
      <c r="U53" s="34"/>
      <c r="V53" s="139">
        <v>0.3</v>
      </c>
      <c r="W53" s="140">
        <v>2.2999999999999998</v>
      </c>
      <c r="X53" s="1"/>
      <c r="Y53" s="34">
        <v>12</v>
      </c>
      <c r="Z53" s="34">
        <v>6</v>
      </c>
      <c r="AA53" s="34">
        <v>2</v>
      </c>
      <c r="AB53" s="34">
        <v>24</v>
      </c>
      <c r="AC53" s="34">
        <v>12</v>
      </c>
      <c r="AD53" s="34">
        <v>18</v>
      </c>
      <c r="AE53" s="137">
        <v>75</v>
      </c>
      <c r="AF53" s="1"/>
      <c r="AG53" s="34">
        <v>66</v>
      </c>
    </row>
    <row r="54" spans="1:33" ht="12.75" customHeight="1" x14ac:dyDescent="0.2">
      <c r="A54" s="1"/>
      <c r="B54" s="98" t="s">
        <v>409</v>
      </c>
      <c r="C54" s="99"/>
      <c r="D54" s="34">
        <v>200</v>
      </c>
      <c r="E54" s="34">
        <v>30</v>
      </c>
      <c r="F54" s="34">
        <v>20</v>
      </c>
      <c r="G54" s="34">
        <v>60</v>
      </c>
      <c r="H54" s="34">
        <v>10</v>
      </c>
      <c r="I54" s="34">
        <v>10</v>
      </c>
      <c r="J54" s="34"/>
      <c r="K54" s="34">
        <v>120</v>
      </c>
      <c r="L54" s="34">
        <v>10</v>
      </c>
      <c r="M54" s="137">
        <v>450</v>
      </c>
      <c r="N54" s="34"/>
      <c r="O54" s="139" t="s">
        <v>400</v>
      </c>
      <c r="P54" s="139" t="s">
        <v>400</v>
      </c>
      <c r="Q54" s="139" t="s">
        <v>400</v>
      </c>
      <c r="R54" s="139">
        <v>0.7</v>
      </c>
      <c r="S54" s="139">
        <v>0.4</v>
      </c>
      <c r="T54" s="139">
        <v>1.6</v>
      </c>
      <c r="U54" s="34"/>
      <c r="V54" s="139">
        <v>0.7</v>
      </c>
      <c r="W54" s="140">
        <v>3.4</v>
      </c>
      <c r="X54" s="1"/>
      <c r="Y54" s="34">
        <v>14</v>
      </c>
      <c r="Z54" s="34">
        <v>6</v>
      </c>
      <c r="AA54" s="34">
        <v>4</v>
      </c>
      <c r="AB54" s="34">
        <v>29</v>
      </c>
      <c r="AC54" s="34">
        <v>10</v>
      </c>
      <c r="AD54" s="34">
        <v>91</v>
      </c>
      <c r="AE54" s="137">
        <v>153</v>
      </c>
      <c r="AF54" s="1"/>
      <c r="AG54" s="34">
        <v>125</v>
      </c>
    </row>
    <row r="55" spans="1:33" ht="12.75" customHeight="1" x14ac:dyDescent="0.2">
      <c r="A55" s="1"/>
      <c r="B55" s="98" t="s">
        <v>410</v>
      </c>
      <c r="C55" s="99"/>
      <c r="D55" s="34">
        <v>150</v>
      </c>
      <c r="E55" s="34">
        <v>30</v>
      </c>
      <c r="F55" s="34">
        <v>10</v>
      </c>
      <c r="G55" s="34">
        <v>60</v>
      </c>
      <c r="H55" s="34">
        <v>10</v>
      </c>
      <c r="I55" s="34">
        <v>10</v>
      </c>
      <c r="J55" s="34"/>
      <c r="K55" s="34">
        <v>80</v>
      </c>
      <c r="L55" s="34">
        <v>10</v>
      </c>
      <c r="M55" s="137">
        <v>340</v>
      </c>
      <c r="N55" s="34"/>
      <c r="O55" s="139" t="s">
        <v>359</v>
      </c>
      <c r="P55" s="139" t="s">
        <v>400</v>
      </c>
      <c r="Q55" s="139" t="s">
        <v>400</v>
      </c>
      <c r="R55" s="139">
        <v>0.6</v>
      </c>
      <c r="S55" s="139">
        <v>0.2</v>
      </c>
      <c r="T55" s="139">
        <v>3</v>
      </c>
      <c r="U55" s="34"/>
      <c r="V55" s="139">
        <v>0.4</v>
      </c>
      <c r="W55" s="140">
        <v>4.2</v>
      </c>
      <c r="X55" s="1"/>
      <c r="Y55" s="34">
        <v>11</v>
      </c>
      <c r="Z55" s="34">
        <v>6</v>
      </c>
      <c r="AA55" s="34">
        <v>2</v>
      </c>
      <c r="AB55" s="34">
        <v>26</v>
      </c>
      <c r="AC55" s="34">
        <v>10</v>
      </c>
      <c r="AD55" s="34">
        <v>146</v>
      </c>
      <c r="AE55" s="137">
        <v>201</v>
      </c>
      <c r="AF55" s="1"/>
      <c r="AG55" s="34">
        <v>108</v>
      </c>
    </row>
    <row r="56" spans="1:33" ht="12.75" customHeight="1" x14ac:dyDescent="0.2">
      <c r="A56" s="1"/>
      <c r="B56" s="98" t="s">
        <v>411</v>
      </c>
      <c r="C56" s="99"/>
      <c r="D56" s="34">
        <v>180</v>
      </c>
      <c r="E56" s="34">
        <v>40</v>
      </c>
      <c r="F56" s="34">
        <v>20</v>
      </c>
      <c r="G56" s="34">
        <v>80</v>
      </c>
      <c r="H56" s="34">
        <v>10</v>
      </c>
      <c r="I56" s="34">
        <v>10</v>
      </c>
      <c r="J56" s="34"/>
      <c r="K56" s="34">
        <v>100</v>
      </c>
      <c r="L56" s="34">
        <v>10</v>
      </c>
      <c r="M56" s="137">
        <v>430</v>
      </c>
      <c r="N56" s="34"/>
      <c r="O56" s="139" t="s">
        <v>400</v>
      </c>
      <c r="P56" s="139" t="s">
        <v>400</v>
      </c>
      <c r="Q56" s="139" t="s">
        <v>400</v>
      </c>
      <c r="R56" s="139">
        <v>0.9</v>
      </c>
      <c r="S56" s="139">
        <v>0.5</v>
      </c>
      <c r="T56" s="139">
        <v>0.6</v>
      </c>
      <c r="U56" s="34"/>
      <c r="V56" s="139">
        <v>0.4</v>
      </c>
      <c r="W56" s="140">
        <v>2.5</v>
      </c>
      <c r="X56" s="1"/>
      <c r="Y56" s="34">
        <v>14</v>
      </c>
      <c r="Z56" s="34">
        <v>7</v>
      </c>
      <c r="AA56" s="34">
        <v>4</v>
      </c>
      <c r="AB56" s="34">
        <v>36</v>
      </c>
      <c r="AC56" s="34">
        <v>18</v>
      </c>
      <c r="AD56" s="34">
        <v>31</v>
      </c>
      <c r="AE56" s="137">
        <v>110</v>
      </c>
      <c r="AF56" s="1"/>
      <c r="AG56" s="34">
        <v>55</v>
      </c>
    </row>
    <row r="57" spans="1:33" ht="12.75" customHeight="1" x14ac:dyDescent="0.2">
      <c r="A57" s="1"/>
      <c r="B57" s="98" t="s">
        <v>412</v>
      </c>
      <c r="C57" s="99"/>
      <c r="D57" s="34">
        <v>220</v>
      </c>
      <c r="E57" s="34">
        <v>60</v>
      </c>
      <c r="F57" s="34">
        <v>10</v>
      </c>
      <c r="G57" s="34">
        <v>110</v>
      </c>
      <c r="H57" s="34">
        <v>20</v>
      </c>
      <c r="I57" s="34">
        <v>10</v>
      </c>
      <c r="J57" s="34"/>
      <c r="K57" s="34">
        <v>110</v>
      </c>
      <c r="L57" s="34">
        <v>10</v>
      </c>
      <c r="M57" s="137">
        <v>530</v>
      </c>
      <c r="N57" s="34"/>
      <c r="O57" s="139" t="s">
        <v>400</v>
      </c>
      <c r="P57" s="139" t="s">
        <v>400</v>
      </c>
      <c r="Q57" s="139" t="s">
        <v>400</v>
      </c>
      <c r="R57" s="139">
        <v>1.2</v>
      </c>
      <c r="S57" s="139">
        <v>0.8</v>
      </c>
      <c r="T57" s="139">
        <v>3.3</v>
      </c>
      <c r="U57" s="34"/>
      <c r="V57" s="139">
        <v>0.5</v>
      </c>
      <c r="W57" s="140">
        <v>5.8</v>
      </c>
      <c r="X57" s="1"/>
      <c r="Y57" s="34">
        <v>16</v>
      </c>
      <c r="Z57" s="34">
        <v>11</v>
      </c>
      <c r="AA57" s="34">
        <v>3</v>
      </c>
      <c r="AB57" s="34">
        <v>51</v>
      </c>
      <c r="AC57" s="34">
        <v>21</v>
      </c>
      <c r="AD57" s="34">
        <v>75</v>
      </c>
      <c r="AE57" s="137">
        <v>177</v>
      </c>
      <c r="AF57" s="1"/>
      <c r="AG57" s="34">
        <v>76</v>
      </c>
    </row>
    <row r="58" spans="1:33" ht="12.75" customHeight="1" x14ac:dyDescent="0.2">
      <c r="A58" s="1"/>
      <c r="B58" s="98" t="s">
        <v>413</v>
      </c>
      <c r="C58" s="99"/>
      <c r="D58" s="34">
        <v>160</v>
      </c>
      <c r="E58" s="34">
        <v>30</v>
      </c>
      <c r="F58" s="34">
        <v>10</v>
      </c>
      <c r="G58" s="34">
        <v>100</v>
      </c>
      <c r="H58" s="34">
        <v>10</v>
      </c>
      <c r="I58" s="34">
        <v>20</v>
      </c>
      <c r="J58" s="34"/>
      <c r="K58" s="34">
        <v>110</v>
      </c>
      <c r="L58" s="34">
        <v>10</v>
      </c>
      <c r="M58" s="137">
        <v>430</v>
      </c>
      <c r="N58" s="34"/>
      <c r="O58" s="139" t="s">
        <v>400</v>
      </c>
      <c r="P58" s="139" t="s">
        <v>400</v>
      </c>
      <c r="Q58" s="139" t="s">
        <v>400</v>
      </c>
      <c r="R58" s="139">
        <v>1</v>
      </c>
      <c r="S58" s="139">
        <v>0.5</v>
      </c>
      <c r="T58" s="139">
        <v>2.8</v>
      </c>
      <c r="U58" s="34"/>
      <c r="V58" s="139">
        <v>0.4</v>
      </c>
      <c r="W58" s="140">
        <v>4.7</v>
      </c>
      <c r="X58" s="1"/>
      <c r="Y58" s="34">
        <v>12</v>
      </c>
      <c r="Z58" s="34">
        <v>6</v>
      </c>
      <c r="AA58" s="34">
        <v>1</v>
      </c>
      <c r="AB58" s="34">
        <v>47</v>
      </c>
      <c r="AC58" s="34">
        <v>15</v>
      </c>
      <c r="AD58" s="34">
        <v>59</v>
      </c>
      <c r="AE58" s="137">
        <v>141</v>
      </c>
      <c r="AF58" s="1"/>
      <c r="AG58" s="34">
        <v>56</v>
      </c>
    </row>
    <row r="59" spans="1:33" ht="12.75" customHeight="1" x14ac:dyDescent="0.2">
      <c r="A59" s="1"/>
      <c r="B59" s="98" t="s">
        <v>414</v>
      </c>
      <c r="C59" s="99"/>
      <c r="D59" s="34">
        <v>200</v>
      </c>
      <c r="E59" s="34">
        <v>60</v>
      </c>
      <c r="F59" s="34">
        <v>20</v>
      </c>
      <c r="G59" s="34">
        <v>130</v>
      </c>
      <c r="H59" s="34">
        <v>20</v>
      </c>
      <c r="I59" s="34">
        <v>20</v>
      </c>
      <c r="J59" s="34"/>
      <c r="K59" s="34">
        <v>130</v>
      </c>
      <c r="L59" s="34">
        <v>10</v>
      </c>
      <c r="M59" s="137">
        <v>580</v>
      </c>
      <c r="N59" s="34"/>
      <c r="O59" s="139" t="s">
        <v>359</v>
      </c>
      <c r="P59" s="139" t="s">
        <v>400</v>
      </c>
      <c r="Q59" s="139" t="s">
        <v>400</v>
      </c>
      <c r="R59" s="139">
        <v>1.3</v>
      </c>
      <c r="S59" s="139">
        <v>0.8</v>
      </c>
      <c r="T59" s="139">
        <v>5.0999999999999996</v>
      </c>
      <c r="U59" s="34"/>
      <c r="V59" s="139">
        <v>1</v>
      </c>
      <c r="W59" s="140">
        <v>8.1999999999999993</v>
      </c>
      <c r="X59" s="1"/>
      <c r="Y59" s="34">
        <v>16</v>
      </c>
      <c r="Z59" s="34">
        <v>11</v>
      </c>
      <c r="AA59" s="34">
        <v>4</v>
      </c>
      <c r="AB59" s="34">
        <v>61</v>
      </c>
      <c r="AC59" s="34">
        <v>23</v>
      </c>
      <c r="AD59" s="34">
        <v>124</v>
      </c>
      <c r="AE59" s="137">
        <v>239</v>
      </c>
      <c r="AF59" s="1"/>
      <c r="AG59" s="34">
        <v>145</v>
      </c>
    </row>
    <row r="60" spans="1:33" ht="12.75" customHeight="1" x14ac:dyDescent="0.2">
      <c r="A60" s="1"/>
      <c r="B60" s="98" t="s">
        <v>415</v>
      </c>
      <c r="C60" s="99"/>
      <c r="D60" s="34">
        <v>150</v>
      </c>
      <c r="E60" s="34">
        <v>40</v>
      </c>
      <c r="F60" s="34">
        <v>10</v>
      </c>
      <c r="G60" s="34">
        <v>80</v>
      </c>
      <c r="H60" s="34">
        <v>10</v>
      </c>
      <c r="I60" s="34">
        <v>10</v>
      </c>
      <c r="J60" s="34"/>
      <c r="K60" s="34">
        <v>80</v>
      </c>
      <c r="L60" s="34" t="s">
        <v>359</v>
      </c>
      <c r="M60" s="137">
        <v>380</v>
      </c>
      <c r="N60" s="34"/>
      <c r="O60" s="139" t="s">
        <v>400</v>
      </c>
      <c r="P60" s="139">
        <v>0</v>
      </c>
      <c r="Q60" s="139" t="s">
        <v>400</v>
      </c>
      <c r="R60" s="139">
        <v>0.9</v>
      </c>
      <c r="S60" s="139">
        <v>0.4</v>
      </c>
      <c r="T60" s="139">
        <v>1.4</v>
      </c>
      <c r="U60" s="34"/>
      <c r="V60" s="139">
        <v>0.4</v>
      </c>
      <c r="W60" s="140">
        <v>3.2</v>
      </c>
      <c r="X60" s="1"/>
      <c r="Y60" s="34">
        <v>12</v>
      </c>
      <c r="Z60" s="34">
        <v>8</v>
      </c>
      <c r="AA60" s="34">
        <v>3</v>
      </c>
      <c r="AB60" s="34">
        <v>39</v>
      </c>
      <c r="AC60" s="34">
        <v>11</v>
      </c>
      <c r="AD60" s="34">
        <v>128</v>
      </c>
      <c r="AE60" s="137">
        <v>200</v>
      </c>
      <c r="AF60" s="1"/>
      <c r="AG60" s="34">
        <v>104</v>
      </c>
    </row>
    <row r="61" spans="1:33" ht="12.75" customHeight="1" x14ac:dyDescent="0.2">
      <c r="A61" s="1"/>
      <c r="B61" s="98" t="s">
        <v>416</v>
      </c>
      <c r="C61" s="99"/>
      <c r="D61" s="34">
        <v>190</v>
      </c>
      <c r="E61" s="34">
        <v>40</v>
      </c>
      <c r="F61" s="34">
        <v>20</v>
      </c>
      <c r="G61" s="34">
        <v>90</v>
      </c>
      <c r="H61" s="34">
        <v>20</v>
      </c>
      <c r="I61" s="34">
        <v>10</v>
      </c>
      <c r="J61" s="34"/>
      <c r="K61" s="34">
        <v>110</v>
      </c>
      <c r="L61" s="34">
        <v>10</v>
      </c>
      <c r="M61" s="137">
        <v>480</v>
      </c>
      <c r="N61" s="34"/>
      <c r="O61" s="139" t="s">
        <v>400</v>
      </c>
      <c r="P61" s="139" t="s">
        <v>400</v>
      </c>
      <c r="Q61" s="139" t="s">
        <v>400</v>
      </c>
      <c r="R61" s="139">
        <v>1</v>
      </c>
      <c r="S61" s="139">
        <v>1.2</v>
      </c>
      <c r="T61" s="139">
        <v>2.1</v>
      </c>
      <c r="U61" s="34"/>
      <c r="V61" s="139">
        <v>2.4</v>
      </c>
      <c r="W61" s="140">
        <v>6.7</v>
      </c>
      <c r="X61" s="1"/>
      <c r="Y61" s="34">
        <v>14</v>
      </c>
      <c r="Z61" s="34">
        <v>7</v>
      </c>
      <c r="AA61" s="34">
        <v>4</v>
      </c>
      <c r="AB61" s="34">
        <v>42</v>
      </c>
      <c r="AC61" s="34">
        <v>27</v>
      </c>
      <c r="AD61" s="34">
        <v>135</v>
      </c>
      <c r="AE61" s="137">
        <v>230</v>
      </c>
      <c r="AF61" s="1"/>
      <c r="AG61" s="34">
        <v>223</v>
      </c>
    </row>
    <row r="62" spans="1:33" ht="12.75" customHeight="1" x14ac:dyDescent="0.2">
      <c r="A62" s="1"/>
      <c r="B62" s="98" t="s">
        <v>417</v>
      </c>
      <c r="C62" s="99"/>
      <c r="D62" s="34">
        <v>260</v>
      </c>
      <c r="E62" s="34">
        <v>70</v>
      </c>
      <c r="F62" s="34">
        <v>10</v>
      </c>
      <c r="G62" s="34">
        <v>140</v>
      </c>
      <c r="H62" s="34">
        <v>30</v>
      </c>
      <c r="I62" s="34">
        <v>20</v>
      </c>
      <c r="J62" s="34"/>
      <c r="K62" s="34">
        <v>140</v>
      </c>
      <c r="L62" s="34">
        <v>20</v>
      </c>
      <c r="M62" s="137">
        <v>680</v>
      </c>
      <c r="N62" s="34"/>
      <c r="O62" s="139" t="s">
        <v>400</v>
      </c>
      <c r="P62" s="139" t="s">
        <v>359</v>
      </c>
      <c r="Q62" s="139" t="s">
        <v>400</v>
      </c>
      <c r="R62" s="139">
        <v>1.4</v>
      </c>
      <c r="S62" s="139">
        <v>1.4</v>
      </c>
      <c r="T62" s="139">
        <v>7.1</v>
      </c>
      <c r="U62" s="34"/>
      <c r="V62" s="139">
        <v>0.5</v>
      </c>
      <c r="W62" s="140">
        <v>10.4</v>
      </c>
      <c r="X62" s="1"/>
      <c r="Y62" s="34">
        <v>20</v>
      </c>
      <c r="Z62" s="34">
        <v>14</v>
      </c>
      <c r="AA62" s="34">
        <v>3</v>
      </c>
      <c r="AB62" s="34">
        <v>69</v>
      </c>
      <c r="AC62" s="34">
        <v>36</v>
      </c>
      <c r="AD62" s="34">
        <v>155</v>
      </c>
      <c r="AE62" s="137">
        <v>297</v>
      </c>
      <c r="AF62" s="1"/>
      <c r="AG62" s="34">
        <v>70</v>
      </c>
    </row>
    <row r="63" spans="1:33" ht="25.5" customHeight="1" x14ac:dyDescent="0.2">
      <c r="A63" s="1"/>
      <c r="B63" s="98" t="s">
        <v>418</v>
      </c>
      <c r="C63" s="99"/>
      <c r="D63" s="34">
        <v>220</v>
      </c>
      <c r="E63" s="34">
        <v>60</v>
      </c>
      <c r="F63" s="34">
        <v>20</v>
      </c>
      <c r="G63" s="34">
        <v>120</v>
      </c>
      <c r="H63" s="34">
        <v>20</v>
      </c>
      <c r="I63" s="34">
        <v>20</v>
      </c>
      <c r="J63" s="34"/>
      <c r="K63" s="34">
        <v>120</v>
      </c>
      <c r="L63" s="34">
        <v>10</v>
      </c>
      <c r="M63" s="137">
        <v>570</v>
      </c>
      <c r="N63" s="34"/>
      <c r="O63" s="139">
        <v>0.1</v>
      </c>
      <c r="P63" s="139" t="s">
        <v>359</v>
      </c>
      <c r="Q63" s="139" t="s">
        <v>400</v>
      </c>
      <c r="R63" s="139">
        <v>1.2</v>
      </c>
      <c r="S63" s="139">
        <v>0.8</v>
      </c>
      <c r="T63" s="139">
        <v>17.3</v>
      </c>
      <c r="U63" s="34"/>
      <c r="V63" s="139">
        <v>0.5</v>
      </c>
      <c r="W63" s="140">
        <v>19.899999999999999</v>
      </c>
      <c r="X63" s="1"/>
      <c r="Y63" s="34">
        <v>15</v>
      </c>
      <c r="Z63" s="34">
        <v>11</v>
      </c>
      <c r="AA63" s="34">
        <v>4</v>
      </c>
      <c r="AB63" s="34">
        <v>58</v>
      </c>
      <c r="AC63" s="34">
        <v>22</v>
      </c>
      <c r="AD63" s="34">
        <v>374</v>
      </c>
      <c r="AE63" s="137">
        <v>484</v>
      </c>
      <c r="AF63" s="1"/>
      <c r="AG63" s="34">
        <v>63</v>
      </c>
    </row>
    <row r="64" spans="1:33" ht="12.75" customHeight="1" x14ac:dyDescent="0.2">
      <c r="A64" s="1"/>
      <c r="B64" s="98" t="s">
        <v>419</v>
      </c>
      <c r="C64" s="99"/>
      <c r="D64" s="34">
        <v>170</v>
      </c>
      <c r="E64" s="34">
        <v>60</v>
      </c>
      <c r="F64" s="34">
        <v>20</v>
      </c>
      <c r="G64" s="34">
        <v>90</v>
      </c>
      <c r="H64" s="34">
        <v>20</v>
      </c>
      <c r="I64" s="34">
        <v>10</v>
      </c>
      <c r="J64" s="34"/>
      <c r="K64" s="34">
        <v>120</v>
      </c>
      <c r="L64" s="34">
        <v>10</v>
      </c>
      <c r="M64" s="137">
        <v>490</v>
      </c>
      <c r="N64" s="34"/>
      <c r="O64" s="139" t="s">
        <v>400</v>
      </c>
      <c r="P64" s="139" t="s">
        <v>359</v>
      </c>
      <c r="Q64" s="139" t="s">
        <v>400</v>
      </c>
      <c r="R64" s="139">
        <v>1.1000000000000001</v>
      </c>
      <c r="S64" s="139">
        <v>0.8</v>
      </c>
      <c r="T64" s="139">
        <v>2.4</v>
      </c>
      <c r="U64" s="34"/>
      <c r="V64" s="139">
        <v>0.6</v>
      </c>
      <c r="W64" s="140">
        <v>4.9000000000000004</v>
      </c>
      <c r="X64" s="1"/>
      <c r="Y64" s="34">
        <v>14</v>
      </c>
      <c r="Z64" s="34">
        <v>11</v>
      </c>
      <c r="AA64" s="34">
        <v>5</v>
      </c>
      <c r="AB64" s="34">
        <v>47</v>
      </c>
      <c r="AC64" s="34">
        <v>21</v>
      </c>
      <c r="AD64" s="34">
        <v>60</v>
      </c>
      <c r="AE64" s="137">
        <v>157</v>
      </c>
      <c r="AF64" s="1"/>
      <c r="AG64" s="34">
        <v>69</v>
      </c>
    </row>
    <row r="65" spans="1:34" ht="12.75" customHeight="1" x14ac:dyDescent="0.2">
      <c r="A65" s="1"/>
      <c r="B65" s="98" t="s">
        <v>420</v>
      </c>
      <c r="C65" s="99"/>
      <c r="D65" s="34">
        <v>200</v>
      </c>
      <c r="E65" s="34">
        <v>60</v>
      </c>
      <c r="F65" s="34">
        <v>20</v>
      </c>
      <c r="G65" s="34">
        <v>130</v>
      </c>
      <c r="H65" s="34">
        <v>10</v>
      </c>
      <c r="I65" s="34">
        <v>10</v>
      </c>
      <c r="J65" s="34"/>
      <c r="K65" s="34">
        <v>120</v>
      </c>
      <c r="L65" s="34">
        <v>10</v>
      </c>
      <c r="M65" s="137">
        <v>550</v>
      </c>
      <c r="N65" s="34"/>
      <c r="O65" s="139" t="s">
        <v>400</v>
      </c>
      <c r="P65" s="139" t="s">
        <v>359</v>
      </c>
      <c r="Q65" s="139" t="s">
        <v>400</v>
      </c>
      <c r="R65" s="139">
        <v>1.4</v>
      </c>
      <c r="S65" s="139">
        <v>0.7</v>
      </c>
      <c r="T65" s="139">
        <v>5.0999999999999996</v>
      </c>
      <c r="U65" s="34"/>
      <c r="V65" s="139">
        <v>1.1000000000000001</v>
      </c>
      <c r="W65" s="140">
        <v>8.4</v>
      </c>
      <c r="X65" s="1"/>
      <c r="Y65" s="34">
        <v>16</v>
      </c>
      <c r="Z65" s="34">
        <v>12</v>
      </c>
      <c r="AA65" s="34">
        <v>4</v>
      </c>
      <c r="AB65" s="34">
        <v>61</v>
      </c>
      <c r="AC65" s="34">
        <v>18</v>
      </c>
      <c r="AD65" s="34">
        <v>135</v>
      </c>
      <c r="AE65" s="137">
        <v>247</v>
      </c>
      <c r="AF65" s="1"/>
      <c r="AG65" s="34">
        <v>121</v>
      </c>
    </row>
    <row r="66" spans="1:34" ht="12.75" customHeight="1" x14ac:dyDescent="0.2">
      <c r="A66" s="1"/>
      <c r="B66" s="98" t="s">
        <v>421</v>
      </c>
      <c r="C66" s="99"/>
      <c r="D66" s="34">
        <v>190</v>
      </c>
      <c r="E66" s="34">
        <v>50</v>
      </c>
      <c r="F66" s="34">
        <v>20</v>
      </c>
      <c r="G66" s="34">
        <v>100</v>
      </c>
      <c r="H66" s="34">
        <v>20</v>
      </c>
      <c r="I66" s="34">
        <v>20</v>
      </c>
      <c r="J66" s="34"/>
      <c r="K66" s="34">
        <v>100</v>
      </c>
      <c r="L66" s="34">
        <v>10</v>
      </c>
      <c r="M66" s="137">
        <v>500</v>
      </c>
      <c r="N66" s="34"/>
      <c r="O66" s="139" t="s">
        <v>400</v>
      </c>
      <c r="P66" s="139">
        <v>0</v>
      </c>
      <c r="Q66" s="139" t="s">
        <v>400</v>
      </c>
      <c r="R66" s="139">
        <v>1.2</v>
      </c>
      <c r="S66" s="139">
        <v>1</v>
      </c>
      <c r="T66" s="139">
        <v>6.2</v>
      </c>
      <c r="U66" s="34"/>
      <c r="V66" s="139">
        <v>0.2</v>
      </c>
      <c r="W66" s="140">
        <v>8.6</v>
      </c>
      <c r="X66" s="1"/>
      <c r="Y66" s="34">
        <v>15</v>
      </c>
      <c r="Z66" s="34">
        <v>9</v>
      </c>
      <c r="AA66" s="34">
        <v>4</v>
      </c>
      <c r="AB66" s="34">
        <v>50</v>
      </c>
      <c r="AC66" s="34">
        <v>24</v>
      </c>
      <c r="AD66" s="34">
        <v>144</v>
      </c>
      <c r="AE66" s="137">
        <v>247</v>
      </c>
      <c r="AF66" s="1"/>
      <c r="AG66" s="34">
        <v>51</v>
      </c>
    </row>
    <row r="67" spans="1:34" ht="3" customHeight="1" x14ac:dyDescent="0.2">
      <c r="A67" s="107"/>
      <c r="B67" s="129"/>
      <c r="C67" s="118"/>
      <c r="D67" s="144"/>
      <c r="E67" s="144"/>
      <c r="F67" s="144"/>
      <c r="G67" s="144"/>
      <c r="H67" s="144"/>
      <c r="I67" s="144"/>
      <c r="J67" s="144"/>
      <c r="K67" s="144"/>
      <c r="L67" s="144"/>
      <c r="M67" s="145"/>
      <c r="N67" s="144"/>
      <c r="O67" s="146"/>
      <c r="P67" s="146"/>
      <c r="Q67" s="146"/>
      <c r="R67" s="146"/>
      <c r="S67" s="146"/>
      <c r="T67" s="146"/>
      <c r="U67" s="144"/>
      <c r="V67" s="146"/>
      <c r="W67" s="147"/>
      <c r="X67" s="107"/>
      <c r="Y67" s="144"/>
      <c r="Z67" s="144"/>
      <c r="AA67" s="144"/>
      <c r="AB67" s="144"/>
      <c r="AC67" s="144"/>
      <c r="AD67" s="144"/>
      <c r="AE67" s="145"/>
      <c r="AF67" s="107"/>
      <c r="AG67" s="144"/>
      <c r="AH67" s="1"/>
    </row>
    <row r="68" spans="1:34" x14ac:dyDescent="0.2">
      <c r="A68" s="1"/>
      <c r="V68" s="148"/>
      <c r="W68" s="148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</row>
    <row r="69" spans="1:34" ht="14.25" x14ac:dyDescent="0.2">
      <c r="A69" s="112">
        <v>1</v>
      </c>
      <c r="B69" s="6" t="s">
        <v>422</v>
      </c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1"/>
    </row>
    <row r="70" spans="1:34" ht="14.25" x14ac:dyDescent="0.2">
      <c r="A70" s="112">
        <v>2</v>
      </c>
      <c r="B70" s="6" t="s">
        <v>423</v>
      </c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1"/>
    </row>
    <row r="71" spans="1:34" ht="16.5" customHeight="1" x14ac:dyDescent="0.2">
      <c r="A71" s="111">
        <v>3</v>
      </c>
      <c r="B71" s="6" t="s">
        <v>424</v>
      </c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1"/>
    </row>
    <row r="72" spans="1:34" ht="14.25" x14ac:dyDescent="0.2">
      <c r="A72" s="111">
        <v>4</v>
      </c>
      <c r="B72" s="6" t="s">
        <v>383</v>
      </c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</row>
    <row r="73" spans="1:34" ht="27" customHeight="1" x14ac:dyDescent="0.2">
      <c r="A73" s="111">
        <v>5</v>
      </c>
      <c r="B73" s="6" t="s">
        <v>425</v>
      </c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1"/>
    </row>
    <row r="74" spans="1:34" ht="27.75" customHeight="1" x14ac:dyDescent="0.2">
      <c r="A74" s="111">
        <v>6</v>
      </c>
      <c r="B74" s="6" t="s">
        <v>321</v>
      </c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1"/>
    </row>
    <row r="75" spans="1:34" ht="41.85" customHeight="1" x14ac:dyDescent="0.2">
      <c r="A75" s="111">
        <v>7</v>
      </c>
      <c r="B75" s="6" t="s">
        <v>426</v>
      </c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1"/>
    </row>
    <row r="76" spans="1:34" x14ac:dyDescent="0.2">
      <c r="A76" s="1" t="s">
        <v>60</v>
      </c>
      <c r="B76" s="1" t="s">
        <v>322</v>
      </c>
      <c r="C76" s="1"/>
    </row>
    <row r="77" spans="1:34" x14ac:dyDescent="0.2">
      <c r="A77" s="1" t="s">
        <v>50</v>
      </c>
      <c r="B77" s="1" t="s">
        <v>323</v>
      </c>
      <c r="C77" s="1"/>
    </row>
    <row r="78" spans="1:34" x14ac:dyDescent="0.2">
      <c r="A78" s="1" t="s">
        <v>387</v>
      </c>
      <c r="B78" s="1" t="s">
        <v>427</v>
      </c>
      <c r="C78" s="1"/>
    </row>
    <row r="79" spans="1:34" x14ac:dyDescent="0.2">
      <c r="A79" s="1" t="s">
        <v>388</v>
      </c>
      <c r="B79" s="1" t="s">
        <v>428</v>
      </c>
      <c r="C79" s="1"/>
    </row>
    <row r="80" spans="1:34" ht="14.85" customHeight="1" x14ac:dyDescent="0.2">
      <c r="A80" s="1" t="s">
        <v>389</v>
      </c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</row>
    <row r="81" spans="1:3" ht="14.85" customHeight="1" x14ac:dyDescent="0.2">
      <c r="A81" s="1"/>
    </row>
    <row r="82" spans="1:3" s="78" customFormat="1" ht="14.85" customHeight="1" x14ac:dyDescent="0.2">
      <c r="A82" s="1"/>
      <c r="B82" s="46"/>
      <c r="C82" s="1"/>
    </row>
    <row r="83" spans="1:3" s="78" customFormat="1" x14ac:dyDescent="0.2">
      <c r="A83" s="1"/>
      <c r="B83" s="46"/>
      <c r="C83" s="1"/>
    </row>
    <row r="84" spans="1:3" s="78" customFormat="1" x14ac:dyDescent="0.2">
      <c r="A84" s="1"/>
      <c r="B84" s="46"/>
      <c r="C84" s="1"/>
    </row>
    <row r="85" spans="1:3" s="78" customFormat="1" x14ac:dyDescent="0.2">
      <c r="A85" s="1"/>
      <c r="B85" s="46"/>
      <c r="C85" s="1"/>
    </row>
    <row r="86" spans="1:3" s="78" customFormat="1" x14ac:dyDescent="0.2">
      <c r="A86" s="1"/>
      <c r="B86" s="46"/>
      <c r="C86" s="1"/>
    </row>
  </sheetData>
  <mergeCells count="18">
    <mergeCell ref="B73:AG73"/>
    <mergeCell ref="B74:AG74"/>
    <mergeCell ref="B75:AG75"/>
    <mergeCell ref="AG5:AG6"/>
    <mergeCell ref="B69:AG69"/>
    <mergeCell ref="B70:AG70"/>
    <mergeCell ref="B71:AG71"/>
    <mergeCell ref="B72:W72"/>
    <mergeCell ref="A1:B1"/>
    <mergeCell ref="A2:AG2"/>
    <mergeCell ref="A4:B6"/>
    <mergeCell ref="D4:M4"/>
    <mergeCell ref="O4:W4"/>
    <mergeCell ref="Y4:AG4"/>
    <mergeCell ref="D5:I5"/>
    <mergeCell ref="K5:L5"/>
    <mergeCell ref="O5:T5"/>
    <mergeCell ref="Y5:AE5"/>
  </mergeCells>
  <hyperlinks>
    <hyperlink ref="A1:B1" location="ContentsHead" display="ContentsHead" xr:uid="{5F78E38E-624C-4AF0-9390-763740659BEC}"/>
  </hyperlinks>
  <pageMargins left="0.7" right="0.7" top="0.75" bottom="0.75" header="0.3" footer="0.3"/>
  <pageSetup scale="1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23C5E3-85DD-47DC-8A35-1045C79317F3}">
  <sheetPr codeName="Sheet17"/>
  <dimension ref="A1:H71"/>
  <sheetViews>
    <sheetView workbookViewId="0">
      <selection sqref="A1:B1"/>
    </sheetView>
  </sheetViews>
  <sheetFormatPr defaultColWidth="9" defaultRowHeight="12.75" x14ac:dyDescent="0.2"/>
  <cols>
    <col min="1" max="1" width="2.5703125" style="1" customWidth="1"/>
    <col min="2" max="2" width="27" style="1" customWidth="1"/>
    <col min="3" max="3" width="11.42578125" style="1" customWidth="1"/>
    <col min="4" max="4" width="16.140625" style="1" customWidth="1"/>
    <col min="5" max="5" width="13.5703125" style="1" customWidth="1"/>
    <col min="6" max="6" width="11.5703125" style="1" customWidth="1"/>
    <col min="7" max="7" width="16.5703125" style="1" customWidth="1"/>
    <col min="8" max="8" width="12.5703125" style="1" customWidth="1"/>
    <col min="9" max="9" width="9" style="1" customWidth="1"/>
    <col min="10" max="16384" width="9" style="1"/>
  </cols>
  <sheetData>
    <row r="1" spans="1:8" x14ac:dyDescent="0.2">
      <c r="A1" s="79" t="s">
        <v>67</v>
      </c>
      <c r="B1" s="79"/>
    </row>
    <row r="2" spans="1:8" ht="14.85" customHeight="1" x14ac:dyDescent="0.2">
      <c r="A2" s="80" t="s">
        <v>430</v>
      </c>
      <c r="B2" s="80"/>
      <c r="C2" s="80"/>
      <c r="D2" s="80"/>
      <c r="E2" s="80"/>
      <c r="F2" s="80"/>
      <c r="G2" s="80"/>
      <c r="H2" s="80"/>
    </row>
    <row r="4" spans="1:8" ht="15" x14ac:dyDescent="0.35">
      <c r="A4" s="83" t="s">
        <v>239</v>
      </c>
      <c r="B4" s="83"/>
      <c r="C4" s="83" t="s">
        <v>431</v>
      </c>
      <c r="D4" s="83"/>
      <c r="E4" s="83"/>
      <c r="F4" s="83" t="s">
        <v>432</v>
      </c>
      <c r="G4" s="83"/>
      <c r="H4" s="83"/>
    </row>
    <row r="5" spans="1:8" ht="15" x14ac:dyDescent="0.35">
      <c r="A5" s="86"/>
      <c r="B5" s="86"/>
      <c r="C5" s="88" t="s">
        <v>113</v>
      </c>
      <c r="D5" s="120" t="s">
        <v>433</v>
      </c>
      <c r="E5" s="149" t="s">
        <v>358</v>
      </c>
      <c r="F5" s="88" t="s">
        <v>113</v>
      </c>
      <c r="G5" s="120" t="s">
        <v>433</v>
      </c>
      <c r="H5" s="149" t="s">
        <v>358</v>
      </c>
    </row>
    <row r="6" spans="1:8" x14ac:dyDescent="0.2">
      <c r="A6" s="12" t="s">
        <v>429</v>
      </c>
      <c r="B6" s="8"/>
      <c r="C6" s="150">
        <v>960</v>
      </c>
      <c r="D6" s="150">
        <v>420</v>
      </c>
      <c r="E6" s="151">
        <v>1380</v>
      </c>
      <c r="F6" s="152">
        <v>11.7</v>
      </c>
      <c r="G6" s="152">
        <v>56.4</v>
      </c>
      <c r="H6" s="153">
        <v>68.099999999999994</v>
      </c>
    </row>
    <row r="7" spans="1:8" x14ac:dyDescent="0.2">
      <c r="B7" s="8" t="s">
        <v>434</v>
      </c>
      <c r="C7" s="93">
        <v>220</v>
      </c>
      <c r="D7" s="93">
        <v>80</v>
      </c>
      <c r="E7" s="154">
        <v>300</v>
      </c>
      <c r="F7" s="47">
        <v>3.7</v>
      </c>
      <c r="G7" s="47">
        <v>8.8000000000000007</v>
      </c>
      <c r="H7" s="104">
        <v>12.5</v>
      </c>
    </row>
    <row r="8" spans="1:8" x14ac:dyDescent="0.2">
      <c r="B8" s="8" t="s">
        <v>435</v>
      </c>
      <c r="C8" s="93">
        <v>220</v>
      </c>
      <c r="D8" s="93">
        <v>80</v>
      </c>
      <c r="E8" s="154">
        <v>300</v>
      </c>
      <c r="F8" s="47">
        <v>2.4</v>
      </c>
      <c r="G8" s="47">
        <v>18.7</v>
      </c>
      <c r="H8" s="104">
        <v>21.1</v>
      </c>
    </row>
    <row r="9" spans="1:8" x14ac:dyDescent="0.2">
      <c r="B9" s="8" t="s">
        <v>436</v>
      </c>
      <c r="C9" s="93">
        <v>270</v>
      </c>
      <c r="D9" s="93">
        <v>120</v>
      </c>
      <c r="E9" s="154">
        <v>390</v>
      </c>
      <c r="F9" s="47">
        <v>3</v>
      </c>
      <c r="G9" s="47">
        <v>11.2</v>
      </c>
      <c r="H9" s="104">
        <v>14.2</v>
      </c>
    </row>
    <row r="10" spans="1:8" x14ac:dyDescent="0.2">
      <c r="B10" s="8" t="s">
        <v>437</v>
      </c>
      <c r="C10" s="93">
        <v>260</v>
      </c>
      <c r="D10" s="93">
        <v>140</v>
      </c>
      <c r="E10" s="154">
        <v>400</v>
      </c>
      <c r="F10" s="47">
        <v>2.6</v>
      </c>
      <c r="G10" s="47">
        <v>17.7</v>
      </c>
      <c r="H10" s="104">
        <v>20.2</v>
      </c>
    </row>
    <row r="11" spans="1:8" ht="26.85" customHeight="1" x14ac:dyDescent="0.2">
      <c r="A11" s="155" t="s">
        <v>438</v>
      </c>
      <c r="B11" s="8"/>
      <c r="C11" s="150">
        <v>1180</v>
      </c>
      <c r="D11" s="150">
        <v>370</v>
      </c>
      <c r="E11" s="151">
        <v>1550</v>
      </c>
      <c r="F11" s="152">
        <v>18.100000000000001</v>
      </c>
      <c r="G11" s="152">
        <v>33</v>
      </c>
      <c r="H11" s="153">
        <v>51.1</v>
      </c>
    </row>
    <row r="12" spans="1:8" x14ac:dyDescent="0.2">
      <c r="B12" s="8" t="s">
        <v>439</v>
      </c>
      <c r="C12" s="93">
        <v>280</v>
      </c>
      <c r="D12" s="93">
        <v>70</v>
      </c>
      <c r="E12" s="154">
        <v>350</v>
      </c>
      <c r="F12" s="47">
        <v>8.8000000000000007</v>
      </c>
      <c r="G12" s="47">
        <v>3.5</v>
      </c>
      <c r="H12" s="104">
        <v>12.3</v>
      </c>
    </row>
    <row r="13" spans="1:8" x14ac:dyDescent="0.2">
      <c r="B13" s="8" t="s">
        <v>440</v>
      </c>
      <c r="C13" s="93">
        <v>310</v>
      </c>
      <c r="D13" s="93">
        <v>100</v>
      </c>
      <c r="E13" s="154">
        <v>400</v>
      </c>
      <c r="F13" s="47">
        <v>2.6</v>
      </c>
      <c r="G13" s="47">
        <v>15.5</v>
      </c>
      <c r="H13" s="104">
        <v>18.100000000000001</v>
      </c>
    </row>
    <row r="14" spans="1:8" x14ac:dyDescent="0.2">
      <c r="B14" s="8" t="s">
        <v>441</v>
      </c>
      <c r="C14" s="93">
        <v>350</v>
      </c>
      <c r="D14" s="93">
        <v>90</v>
      </c>
      <c r="E14" s="154">
        <v>440</v>
      </c>
      <c r="F14" s="47">
        <v>3.5</v>
      </c>
      <c r="G14" s="47">
        <v>10.7</v>
      </c>
      <c r="H14" s="104">
        <v>14.2</v>
      </c>
    </row>
    <row r="15" spans="1:8" x14ac:dyDescent="0.2">
      <c r="B15" s="8" t="s">
        <v>442</v>
      </c>
      <c r="C15" s="93">
        <v>250</v>
      </c>
      <c r="D15" s="93">
        <v>110</v>
      </c>
      <c r="E15" s="154">
        <v>360</v>
      </c>
      <c r="F15" s="47">
        <v>3.2</v>
      </c>
      <c r="G15" s="47">
        <v>3.3</v>
      </c>
      <c r="H15" s="104">
        <v>6.5</v>
      </c>
    </row>
    <row r="16" spans="1:8" ht="25.5" customHeight="1" x14ac:dyDescent="0.2">
      <c r="A16" s="155" t="s">
        <v>443</v>
      </c>
      <c r="B16" s="8"/>
      <c r="C16" s="150">
        <v>930</v>
      </c>
      <c r="D16" s="150">
        <v>260</v>
      </c>
      <c r="E16" s="151">
        <v>1190</v>
      </c>
      <c r="F16" s="152">
        <v>18.600000000000001</v>
      </c>
      <c r="G16" s="152">
        <v>32.4</v>
      </c>
      <c r="H16" s="153">
        <v>51</v>
      </c>
    </row>
    <row r="17" spans="1:8" x14ac:dyDescent="0.2">
      <c r="B17" s="8" t="s">
        <v>444</v>
      </c>
      <c r="C17" s="93">
        <v>120</v>
      </c>
      <c r="D17" s="93">
        <v>40</v>
      </c>
      <c r="E17" s="154">
        <v>160</v>
      </c>
      <c r="F17" s="47">
        <v>1.1000000000000001</v>
      </c>
      <c r="G17" s="47">
        <v>1.9</v>
      </c>
      <c r="H17" s="104">
        <v>3</v>
      </c>
    </row>
    <row r="18" spans="1:8" x14ac:dyDescent="0.2">
      <c r="B18" s="8" t="s">
        <v>445</v>
      </c>
      <c r="C18" s="93">
        <v>210</v>
      </c>
      <c r="D18" s="93">
        <v>50</v>
      </c>
      <c r="E18" s="154">
        <v>260</v>
      </c>
      <c r="F18" s="47">
        <v>3.2</v>
      </c>
      <c r="G18" s="47">
        <v>10.7</v>
      </c>
      <c r="H18" s="104">
        <v>13.9</v>
      </c>
    </row>
    <row r="19" spans="1:8" x14ac:dyDescent="0.2">
      <c r="B19" s="8" t="s">
        <v>446</v>
      </c>
      <c r="C19" s="93">
        <v>320</v>
      </c>
      <c r="D19" s="93">
        <v>80</v>
      </c>
      <c r="E19" s="154">
        <v>410</v>
      </c>
      <c r="F19" s="47">
        <v>4.8</v>
      </c>
      <c r="G19" s="47">
        <v>2.8</v>
      </c>
      <c r="H19" s="104">
        <v>7.6</v>
      </c>
    </row>
    <row r="20" spans="1:8" x14ac:dyDescent="0.2">
      <c r="B20" s="8" t="s">
        <v>363</v>
      </c>
      <c r="C20" s="93">
        <v>290</v>
      </c>
      <c r="D20" s="93">
        <v>90</v>
      </c>
      <c r="E20" s="154">
        <v>370</v>
      </c>
      <c r="F20" s="47">
        <v>9.4</v>
      </c>
      <c r="G20" s="47">
        <v>17.100000000000001</v>
      </c>
      <c r="H20" s="104">
        <v>26.5</v>
      </c>
    </row>
    <row r="21" spans="1:8" ht="25.5" customHeight="1" x14ac:dyDescent="0.2">
      <c r="A21" s="155" t="s">
        <v>447</v>
      </c>
      <c r="B21" s="8"/>
      <c r="C21" s="150">
        <v>210</v>
      </c>
      <c r="D21" s="150">
        <v>60</v>
      </c>
      <c r="E21" s="151">
        <v>260</v>
      </c>
      <c r="F21" s="152">
        <v>3.1</v>
      </c>
      <c r="G21" s="152">
        <v>9.5</v>
      </c>
      <c r="H21" s="153">
        <v>12.6</v>
      </c>
    </row>
    <row r="22" spans="1:8" x14ac:dyDescent="0.2">
      <c r="B22" s="8" t="s">
        <v>364</v>
      </c>
      <c r="C22" s="93">
        <v>210</v>
      </c>
      <c r="D22" s="93">
        <v>60</v>
      </c>
      <c r="E22" s="154">
        <v>260</v>
      </c>
      <c r="F22" s="47">
        <v>3.1</v>
      </c>
      <c r="G22" s="47">
        <v>9.5</v>
      </c>
      <c r="H22" s="104">
        <v>12.6</v>
      </c>
    </row>
    <row r="23" spans="1:8" ht="2.85" customHeight="1" x14ac:dyDescent="0.2">
      <c r="A23" s="107"/>
      <c r="B23" s="156"/>
      <c r="C23" s="108"/>
      <c r="D23" s="108"/>
      <c r="E23" s="157"/>
      <c r="F23" s="158"/>
      <c r="G23" s="158"/>
      <c r="H23" s="159"/>
    </row>
    <row r="24" spans="1:8" ht="14.85" customHeight="1" x14ac:dyDescent="0.2">
      <c r="A24" s="8"/>
      <c r="B24" s="8"/>
    </row>
    <row r="25" spans="1:8" ht="14.25" x14ac:dyDescent="0.2">
      <c r="A25" s="112">
        <v>1</v>
      </c>
      <c r="B25" s="1" t="s">
        <v>448</v>
      </c>
    </row>
    <row r="26" spans="1:8" ht="67.5" customHeight="1" x14ac:dyDescent="0.2">
      <c r="A26" s="112">
        <v>2</v>
      </c>
      <c r="B26" s="160" t="s">
        <v>449</v>
      </c>
      <c r="C26" s="160"/>
      <c r="D26" s="160"/>
      <c r="E26" s="160"/>
      <c r="F26" s="160"/>
      <c r="G26" s="160"/>
      <c r="H26" s="160"/>
    </row>
    <row r="27" spans="1:8" ht="27" customHeight="1" x14ac:dyDescent="0.2">
      <c r="A27" s="111">
        <v>3</v>
      </c>
      <c r="B27" s="6" t="s">
        <v>450</v>
      </c>
      <c r="C27" s="6"/>
      <c r="D27" s="6"/>
      <c r="E27" s="6"/>
      <c r="F27" s="6"/>
      <c r="G27" s="6"/>
      <c r="H27" s="6"/>
    </row>
    <row r="28" spans="1:8" ht="14.25" x14ac:dyDescent="0.2">
      <c r="A28" s="112">
        <v>4</v>
      </c>
      <c r="B28" s="1" t="s">
        <v>319</v>
      </c>
    </row>
    <row r="29" spans="1:8" ht="41.25" customHeight="1" x14ac:dyDescent="0.2">
      <c r="A29" s="112">
        <v>5</v>
      </c>
      <c r="B29" s="6" t="s">
        <v>321</v>
      </c>
      <c r="C29" s="6"/>
      <c r="D29" s="6"/>
      <c r="E29" s="6"/>
      <c r="F29" s="6"/>
      <c r="G29" s="6"/>
      <c r="H29" s="6"/>
    </row>
    <row r="30" spans="1:8" x14ac:dyDescent="0.2">
      <c r="A30" s="1" t="s">
        <v>60</v>
      </c>
      <c r="B30" s="1" t="s">
        <v>322</v>
      </c>
    </row>
    <row r="31" spans="1:8" x14ac:dyDescent="0.2">
      <c r="A31" s="1" t="s">
        <v>50</v>
      </c>
      <c r="B31" s="1" t="s">
        <v>323</v>
      </c>
    </row>
    <row r="34" spans="1:8" ht="28.5" customHeight="1" x14ac:dyDescent="0.2">
      <c r="A34" s="161" t="s">
        <v>451</v>
      </c>
      <c r="B34" s="161"/>
      <c r="C34" s="161"/>
      <c r="D34" s="161"/>
      <c r="E34" s="161"/>
      <c r="F34" s="161"/>
      <c r="G34" s="161"/>
      <c r="H34" s="161"/>
    </row>
    <row r="35" spans="1:8" x14ac:dyDescent="0.2">
      <c r="A35" s="10"/>
      <c r="B35" s="10"/>
    </row>
    <row r="36" spans="1:8" ht="15" x14ac:dyDescent="0.35">
      <c r="A36" s="83" t="s">
        <v>239</v>
      </c>
      <c r="B36" s="83"/>
      <c r="C36" s="83" t="s">
        <v>391</v>
      </c>
      <c r="D36" s="83"/>
      <c r="E36" s="83"/>
    </row>
    <row r="37" spans="1:8" ht="17.100000000000001" customHeight="1" x14ac:dyDescent="0.35">
      <c r="A37" s="86"/>
      <c r="B37" s="86"/>
      <c r="C37" s="88" t="s">
        <v>113</v>
      </c>
      <c r="D37" s="88" t="s">
        <v>452</v>
      </c>
      <c r="E37" s="149" t="s">
        <v>358</v>
      </c>
    </row>
    <row r="38" spans="1:8" x14ac:dyDescent="0.2">
      <c r="A38" s="12" t="s">
        <v>429</v>
      </c>
      <c r="B38" s="8"/>
      <c r="C38" s="150">
        <v>330</v>
      </c>
      <c r="D38" s="150">
        <v>190</v>
      </c>
      <c r="E38" s="151">
        <v>510</v>
      </c>
    </row>
    <row r="39" spans="1:8" x14ac:dyDescent="0.2">
      <c r="B39" s="8" t="s">
        <v>434</v>
      </c>
      <c r="C39" s="93">
        <v>50</v>
      </c>
      <c r="D39" s="93">
        <v>30</v>
      </c>
      <c r="E39" s="154">
        <v>80</v>
      </c>
      <c r="G39" s="115"/>
    </row>
    <row r="40" spans="1:8" x14ac:dyDescent="0.2">
      <c r="B40" s="8" t="s">
        <v>435</v>
      </c>
      <c r="C40" s="93">
        <v>70</v>
      </c>
      <c r="D40" s="93">
        <v>40</v>
      </c>
      <c r="E40" s="154">
        <v>110</v>
      </c>
      <c r="G40" s="115"/>
    </row>
    <row r="41" spans="1:8" x14ac:dyDescent="0.2">
      <c r="B41" s="8" t="s">
        <v>436</v>
      </c>
      <c r="C41" s="93">
        <v>90</v>
      </c>
      <c r="D41" s="93">
        <v>50</v>
      </c>
      <c r="E41" s="154">
        <v>140</v>
      </c>
      <c r="G41" s="115"/>
    </row>
    <row r="42" spans="1:8" x14ac:dyDescent="0.2">
      <c r="B42" s="8" t="s">
        <v>437</v>
      </c>
      <c r="C42" s="93">
        <v>110</v>
      </c>
      <c r="D42" s="93">
        <v>70</v>
      </c>
      <c r="E42" s="154">
        <v>180</v>
      </c>
      <c r="G42" s="115"/>
    </row>
    <row r="43" spans="1:8" ht="26.85" customHeight="1" x14ac:dyDescent="0.2">
      <c r="A43" s="155" t="s">
        <v>438</v>
      </c>
      <c r="B43" s="8"/>
      <c r="C43" s="150">
        <v>420</v>
      </c>
      <c r="D43" s="150">
        <v>150</v>
      </c>
      <c r="E43" s="151">
        <v>580</v>
      </c>
      <c r="G43" s="115"/>
    </row>
    <row r="44" spans="1:8" x14ac:dyDescent="0.2">
      <c r="B44" s="8" t="s">
        <v>439</v>
      </c>
      <c r="C44" s="93">
        <v>80</v>
      </c>
      <c r="D44" s="93">
        <v>60</v>
      </c>
      <c r="E44" s="154">
        <v>140</v>
      </c>
      <c r="G44" s="115"/>
    </row>
    <row r="45" spans="1:8" x14ac:dyDescent="0.2">
      <c r="B45" s="8" t="s">
        <v>440</v>
      </c>
      <c r="C45" s="93">
        <v>70</v>
      </c>
      <c r="D45" s="93">
        <v>30</v>
      </c>
      <c r="E45" s="154">
        <v>100</v>
      </c>
      <c r="G45" s="115"/>
    </row>
    <row r="46" spans="1:8" x14ac:dyDescent="0.2">
      <c r="B46" s="8" t="s">
        <v>441</v>
      </c>
      <c r="C46" s="93">
        <v>90</v>
      </c>
      <c r="D46" s="93">
        <v>30</v>
      </c>
      <c r="E46" s="154">
        <v>120</v>
      </c>
      <c r="G46" s="115"/>
    </row>
    <row r="47" spans="1:8" x14ac:dyDescent="0.2">
      <c r="B47" s="8" t="s">
        <v>453</v>
      </c>
      <c r="C47" s="93">
        <v>190</v>
      </c>
      <c r="D47" s="93">
        <v>40</v>
      </c>
      <c r="E47" s="154">
        <v>220</v>
      </c>
      <c r="G47" s="115"/>
    </row>
    <row r="48" spans="1:8" ht="25.5" customHeight="1" x14ac:dyDescent="0.2">
      <c r="A48" s="155" t="s">
        <v>454</v>
      </c>
      <c r="B48" s="8"/>
      <c r="C48" s="150">
        <v>260</v>
      </c>
      <c r="D48" s="150">
        <v>120</v>
      </c>
      <c r="E48" s="151">
        <v>380</v>
      </c>
      <c r="G48" s="115"/>
    </row>
    <row r="49" spans="1:8" x14ac:dyDescent="0.2">
      <c r="B49" s="8" t="s">
        <v>444</v>
      </c>
      <c r="C49" s="93">
        <v>30</v>
      </c>
      <c r="D49" s="93">
        <v>30</v>
      </c>
      <c r="E49" s="154">
        <v>60</v>
      </c>
      <c r="G49" s="115"/>
    </row>
    <row r="50" spans="1:8" x14ac:dyDescent="0.2">
      <c r="B50" s="8" t="s">
        <v>445</v>
      </c>
      <c r="C50" s="93">
        <v>50</v>
      </c>
      <c r="D50" s="93">
        <v>20</v>
      </c>
      <c r="E50" s="154">
        <v>70</v>
      </c>
      <c r="G50" s="115"/>
    </row>
    <row r="51" spans="1:8" x14ac:dyDescent="0.2">
      <c r="B51" s="8" t="s">
        <v>446</v>
      </c>
      <c r="C51" s="93">
        <v>100</v>
      </c>
      <c r="D51" s="93">
        <v>30</v>
      </c>
      <c r="E51" s="154">
        <v>130</v>
      </c>
      <c r="G51" s="115"/>
    </row>
    <row r="52" spans="1:8" x14ac:dyDescent="0.2">
      <c r="B52" s="8" t="s">
        <v>363</v>
      </c>
      <c r="C52" s="93">
        <v>90</v>
      </c>
      <c r="D52" s="93">
        <v>40</v>
      </c>
      <c r="E52" s="154">
        <v>120</v>
      </c>
      <c r="G52" s="115"/>
    </row>
    <row r="53" spans="1:8" ht="25.5" customHeight="1" x14ac:dyDescent="0.2">
      <c r="A53" s="155" t="s">
        <v>455</v>
      </c>
      <c r="B53" s="8"/>
      <c r="C53" s="150">
        <v>70</v>
      </c>
      <c r="D53" s="150">
        <v>40</v>
      </c>
      <c r="E53" s="151">
        <v>110</v>
      </c>
      <c r="G53" s="115"/>
    </row>
    <row r="54" spans="1:8" x14ac:dyDescent="0.2">
      <c r="B54" s="8" t="s">
        <v>364</v>
      </c>
      <c r="C54" s="93">
        <v>70</v>
      </c>
      <c r="D54" s="93">
        <v>40</v>
      </c>
      <c r="E54" s="154">
        <v>110</v>
      </c>
      <c r="G54" s="115"/>
    </row>
    <row r="55" spans="1:8" ht="3" customHeight="1" x14ac:dyDescent="0.2">
      <c r="A55" s="107"/>
      <c r="B55" s="156"/>
      <c r="C55" s="108"/>
      <c r="D55" s="108"/>
      <c r="E55" s="157"/>
      <c r="G55" s="115">
        <v>0</v>
      </c>
    </row>
    <row r="56" spans="1:8" x14ac:dyDescent="0.2">
      <c r="A56" s="8"/>
      <c r="B56" s="8"/>
    </row>
    <row r="57" spans="1:8" ht="14.25" x14ac:dyDescent="0.2">
      <c r="A57" s="112">
        <v>1</v>
      </c>
      <c r="B57" s="1" t="s">
        <v>315</v>
      </c>
    </row>
    <row r="58" spans="1:8" ht="66.75" customHeight="1" x14ac:dyDescent="0.2">
      <c r="A58" s="112">
        <v>2</v>
      </c>
      <c r="B58" s="160" t="s">
        <v>449</v>
      </c>
      <c r="C58" s="160"/>
      <c r="D58" s="160"/>
      <c r="E58" s="160"/>
      <c r="F58" s="160"/>
      <c r="G58" s="160"/>
      <c r="H58" s="160"/>
    </row>
    <row r="59" spans="1:8" ht="27" customHeight="1" x14ac:dyDescent="0.2">
      <c r="A59" s="111">
        <v>3</v>
      </c>
      <c r="B59" s="6" t="s">
        <v>450</v>
      </c>
      <c r="C59" s="6"/>
      <c r="D59" s="6"/>
      <c r="E59" s="6"/>
      <c r="F59" s="6"/>
      <c r="G59" s="6"/>
      <c r="H59" s="6"/>
    </row>
    <row r="60" spans="1:8" ht="14.25" x14ac:dyDescent="0.2">
      <c r="A60" s="112">
        <v>4</v>
      </c>
      <c r="B60" s="1" t="s">
        <v>319</v>
      </c>
    </row>
    <row r="61" spans="1:8" ht="41.25" customHeight="1" x14ac:dyDescent="0.2">
      <c r="A61" s="112">
        <v>5</v>
      </c>
      <c r="B61" s="6" t="s">
        <v>321</v>
      </c>
      <c r="C61" s="6"/>
      <c r="D61" s="6"/>
      <c r="E61" s="6"/>
      <c r="F61" s="6"/>
      <c r="G61" s="6"/>
      <c r="H61" s="6"/>
    </row>
    <row r="62" spans="1:8" x14ac:dyDescent="0.2">
      <c r="A62" s="1" t="s">
        <v>60</v>
      </c>
      <c r="B62" s="1" t="s">
        <v>322</v>
      </c>
    </row>
    <row r="63" spans="1:8" x14ac:dyDescent="0.2">
      <c r="A63" s="1" t="s">
        <v>50</v>
      </c>
      <c r="B63" s="1" t="s">
        <v>323</v>
      </c>
    </row>
    <row r="64" spans="1:8" x14ac:dyDescent="0.2">
      <c r="A64" s="1" t="s">
        <v>387</v>
      </c>
      <c r="B64" s="1" t="s">
        <v>427</v>
      </c>
    </row>
    <row r="67" spans="3:8" x14ac:dyDescent="0.2">
      <c r="C67" s="115"/>
      <c r="D67" s="115"/>
      <c r="E67" s="162"/>
      <c r="G67" s="45"/>
      <c r="H67" s="45"/>
    </row>
    <row r="68" spans="3:8" x14ac:dyDescent="0.2">
      <c r="C68" s="115"/>
      <c r="D68" s="115"/>
      <c r="E68" s="162"/>
      <c r="G68" s="45"/>
      <c r="H68" s="45"/>
    </row>
    <row r="69" spans="3:8" x14ac:dyDescent="0.2">
      <c r="C69" s="115"/>
      <c r="D69" s="115"/>
      <c r="E69" s="162"/>
      <c r="G69" s="45"/>
      <c r="H69" s="45"/>
    </row>
    <row r="70" spans="3:8" x14ac:dyDescent="0.2">
      <c r="C70" s="115"/>
      <c r="D70" s="115"/>
      <c r="E70" s="162"/>
      <c r="G70" s="45"/>
      <c r="H70" s="45"/>
    </row>
    <row r="71" spans="3:8" x14ac:dyDescent="0.2">
      <c r="C71" s="115"/>
      <c r="D71" s="115"/>
      <c r="E71" s="162"/>
      <c r="G71" s="45"/>
      <c r="H71" s="45"/>
    </row>
  </sheetData>
  <mergeCells count="14">
    <mergeCell ref="B58:H58"/>
    <mergeCell ref="B59:H59"/>
    <mergeCell ref="B61:H61"/>
    <mergeCell ref="B26:H26"/>
    <mergeCell ref="B27:H27"/>
    <mergeCell ref="B29:H29"/>
    <mergeCell ref="A34:H34"/>
    <mergeCell ref="A36:B37"/>
    <mergeCell ref="C36:E36"/>
    <mergeCell ref="A1:B1"/>
    <mergeCell ref="A2:H2"/>
    <mergeCell ref="A4:B5"/>
    <mergeCell ref="C4:E4"/>
    <mergeCell ref="F4:H4"/>
  </mergeCells>
  <hyperlinks>
    <hyperlink ref="A1:B1" location="ContentsHead" display="ContentsHead" xr:uid="{45A41C0A-071B-41FB-BCC0-B26F34BC3F25}"/>
  </hyperlink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F496A9-ADA9-448E-BDF8-1F3A49C512A9}">
  <sheetPr codeName="Sheet18"/>
  <dimension ref="A1:F71"/>
  <sheetViews>
    <sheetView zoomScaleNormal="100" workbookViewId="0">
      <pane ySplit="4" topLeftCell="A5" activePane="bottomLeft" state="frozen"/>
      <selection sqref="A1:B1048576"/>
      <selection pane="bottomLeft" sqref="A1:B1"/>
    </sheetView>
  </sheetViews>
  <sheetFormatPr defaultColWidth="7" defaultRowHeight="12.75" x14ac:dyDescent="0.2"/>
  <cols>
    <col min="1" max="1" width="2.5703125" style="1" customWidth="1"/>
    <col min="2" max="2" width="24.42578125" style="1" customWidth="1"/>
    <col min="3" max="3" width="14.42578125" style="27" customWidth="1"/>
    <col min="4" max="4" width="19.140625" style="164" customWidth="1"/>
    <col min="5" max="6" width="9" style="1" customWidth="1"/>
    <col min="7" max="16384" width="7" style="1"/>
  </cols>
  <sheetData>
    <row r="1" spans="1:6" x14ac:dyDescent="0.2">
      <c r="A1" s="79" t="s">
        <v>67</v>
      </c>
      <c r="B1" s="79"/>
    </row>
    <row r="2" spans="1:6" ht="29.85" customHeight="1" x14ac:dyDescent="0.2">
      <c r="A2" s="165" t="s">
        <v>456</v>
      </c>
      <c r="B2" s="165"/>
      <c r="C2" s="165"/>
      <c r="D2" s="165"/>
      <c r="E2" s="10"/>
      <c r="F2" s="10"/>
    </row>
    <row r="3" spans="1:6" ht="7.5" customHeight="1" x14ac:dyDescent="0.2"/>
    <row r="4" spans="1:6" ht="33.75" customHeight="1" x14ac:dyDescent="0.35">
      <c r="A4" s="83" t="s">
        <v>239</v>
      </c>
      <c r="B4" s="83"/>
      <c r="C4" s="166" t="s">
        <v>391</v>
      </c>
      <c r="D4" s="167" t="s">
        <v>457</v>
      </c>
    </row>
    <row r="5" spans="1:6" x14ac:dyDescent="0.2">
      <c r="A5" s="10" t="s">
        <v>253</v>
      </c>
      <c r="B5" s="10"/>
      <c r="C5" s="34"/>
      <c r="D5" s="163"/>
    </row>
    <row r="6" spans="1:6" ht="12.75" customHeight="1" x14ac:dyDescent="0.2">
      <c r="B6" s="39" t="s">
        <v>429</v>
      </c>
      <c r="C6" s="34">
        <v>1900</v>
      </c>
      <c r="D6" s="139">
        <v>14.3</v>
      </c>
      <c r="F6" s="27"/>
    </row>
    <row r="7" spans="1:6" ht="12.75" customHeight="1" x14ac:dyDescent="0.2">
      <c r="B7" s="39" t="s">
        <v>438</v>
      </c>
      <c r="C7" s="34">
        <v>1620</v>
      </c>
      <c r="D7" s="139">
        <v>13.6</v>
      </c>
    </row>
    <row r="8" spans="1:6" ht="12.75" customHeight="1" x14ac:dyDescent="0.2">
      <c r="B8" s="39" t="s">
        <v>458</v>
      </c>
      <c r="C8" s="34">
        <v>1060</v>
      </c>
      <c r="D8" s="139">
        <v>11.4</v>
      </c>
    </row>
    <row r="9" spans="1:6" ht="12.75" customHeight="1" x14ac:dyDescent="0.2">
      <c r="B9" s="39" t="s">
        <v>254</v>
      </c>
      <c r="C9" s="34">
        <v>130</v>
      </c>
      <c r="D9" s="139">
        <v>1.8</v>
      </c>
    </row>
    <row r="10" spans="1:6" ht="26.85" customHeight="1" x14ac:dyDescent="0.2">
      <c r="A10" s="10" t="s">
        <v>255</v>
      </c>
      <c r="B10" s="10"/>
      <c r="C10" s="34"/>
      <c r="D10" s="163"/>
    </row>
    <row r="11" spans="1:6" ht="12.75" customHeight="1" x14ac:dyDescent="0.2">
      <c r="B11" s="39" t="s">
        <v>434</v>
      </c>
      <c r="C11" s="34">
        <v>460</v>
      </c>
      <c r="D11" s="139">
        <v>3.3</v>
      </c>
    </row>
    <row r="12" spans="1:6" ht="12.75" customHeight="1" x14ac:dyDescent="0.2">
      <c r="B12" s="39" t="s">
        <v>435</v>
      </c>
      <c r="C12" s="34">
        <v>570</v>
      </c>
      <c r="D12" s="139">
        <v>4.4000000000000004</v>
      </c>
    </row>
    <row r="13" spans="1:6" ht="12.75" customHeight="1" x14ac:dyDescent="0.2">
      <c r="B13" s="39" t="s">
        <v>436</v>
      </c>
      <c r="C13" s="34">
        <v>510</v>
      </c>
      <c r="D13" s="139">
        <v>4</v>
      </c>
    </row>
    <row r="14" spans="1:6" ht="12.75" customHeight="1" x14ac:dyDescent="0.2">
      <c r="B14" s="39" t="s">
        <v>437</v>
      </c>
      <c r="C14" s="34">
        <v>360</v>
      </c>
      <c r="D14" s="139">
        <v>2.6</v>
      </c>
    </row>
    <row r="15" spans="1:6" ht="26.25" customHeight="1" x14ac:dyDescent="0.2">
      <c r="B15" s="39" t="s">
        <v>439</v>
      </c>
      <c r="C15" s="34">
        <v>440</v>
      </c>
      <c r="D15" s="139">
        <v>3.4</v>
      </c>
    </row>
    <row r="16" spans="1:6" ht="12.75" customHeight="1" x14ac:dyDescent="0.2">
      <c r="B16" s="39" t="s">
        <v>440</v>
      </c>
      <c r="C16" s="34">
        <v>450</v>
      </c>
      <c r="D16" s="139">
        <v>3.8</v>
      </c>
    </row>
    <row r="17" spans="1:6" ht="12.75" customHeight="1" x14ac:dyDescent="0.2">
      <c r="B17" s="39" t="s">
        <v>441</v>
      </c>
      <c r="C17" s="34">
        <v>430</v>
      </c>
      <c r="D17" s="139">
        <v>3.6</v>
      </c>
    </row>
    <row r="18" spans="1:6" ht="12.75" customHeight="1" x14ac:dyDescent="0.2">
      <c r="B18" s="39" t="s">
        <v>442</v>
      </c>
      <c r="C18" s="34">
        <v>310</v>
      </c>
      <c r="D18" s="139">
        <v>2.7</v>
      </c>
    </row>
    <row r="19" spans="1:6" ht="26.25" customHeight="1" x14ac:dyDescent="0.2">
      <c r="B19" s="39" t="s">
        <v>459</v>
      </c>
      <c r="C19" s="34">
        <v>140</v>
      </c>
      <c r="D19" s="139">
        <v>1.1000000000000001</v>
      </c>
    </row>
    <row r="20" spans="1:6" ht="12.75" customHeight="1" x14ac:dyDescent="0.2">
      <c r="B20" s="39" t="s">
        <v>460</v>
      </c>
      <c r="C20" s="34">
        <v>280</v>
      </c>
      <c r="D20" s="139">
        <v>2.8</v>
      </c>
    </row>
    <row r="21" spans="1:6" ht="12.75" customHeight="1" x14ac:dyDescent="0.2">
      <c r="B21" s="39" t="s">
        <v>461</v>
      </c>
      <c r="C21" s="34">
        <v>430</v>
      </c>
      <c r="D21" s="139">
        <v>4.5</v>
      </c>
      <c r="F21" s="62"/>
    </row>
    <row r="22" spans="1:6" ht="12.75" customHeight="1" x14ac:dyDescent="0.2">
      <c r="B22" s="39" t="s">
        <v>462</v>
      </c>
      <c r="C22" s="34">
        <v>220</v>
      </c>
      <c r="D22" s="139">
        <v>3</v>
      </c>
      <c r="F22" s="62"/>
    </row>
    <row r="23" spans="1:6" ht="25.5" customHeight="1" x14ac:dyDescent="0.2">
      <c r="B23" s="39" t="s">
        <v>463</v>
      </c>
      <c r="C23" s="34">
        <v>130</v>
      </c>
      <c r="D23" s="139">
        <v>1.7</v>
      </c>
      <c r="F23" s="62"/>
    </row>
    <row r="24" spans="1:6" ht="26.85" customHeight="1" x14ac:dyDescent="0.2">
      <c r="A24" s="10" t="s">
        <v>269</v>
      </c>
      <c r="B24" s="10"/>
      <c r="C24" s="34"/>
      <c r="D24" s="168"/>
    </row>
    <row r="25" spans="1:6" x14ac:dyDescent="0.2">
      <c r="B25" s="98" t="s">
        <v>464</v>
      </c>
      <c r="C25" s="34">
        <v>130</v>
      </c>
      <c r="D25" s="139">
        <v>0.9</v>
      </c>
    </row>
    <row r="26" spans="1:6" x14ac:dyDescent="0.2">
      <c r="B26" s="98" t="s">
        <v>465</v>
      </c>
      <c r="C26" s="34">
        <v>160</v>
      </c>
      <c r="D26" s="139">
        <v>1.1000000000000001</v>
      </c>
    </row>
    <row r="27" spans="1:6" x14ac:dyDescent="0.2">
      <c r="B27" s="98" t="s">
        <v>466</v>
      </c>
      <c r="C27" s="34">
        <v>170</v>
      </c>
      <c r="D27" s="139">
        <v>1.3</v>
      </c>
    </row>
    <row r="28" spans="1:6" x14ac:dyDescent="0.2">
      <c r="B28" s="98" t="s">
        <v>467</v>
      </c>
      <c r="C28" s="34">
        <v>180</v>
      </c>
      <c r="D28" s="139">
        <v>1.4</v>
      </c>
    </row>
    <row r="29" spans="1:6" x14ac:dyDescent="0.2">
      <c r="B29" s="98" t="s">
        <v>468</v>
      </c>
      <c r="C29" s="34">
        <v>210</v>
      </c>
      <c r="D29" s="139">
        <v>1.6</v>
      </c>
    </row>
    <row r="30" spans="1:6" x14ac:dyDescent="0.2">
      <c r="B30" s="98" t="s">
        <v>469</v>
      </c>
      <c r="C30" s="34">
        <v>180</v>
      </c>
      <c r="D30" s="139">
        <v>1.4</v>
      </c>
    </row>
    <row r="31" spans="1:6" x14ac:dyDescent="0.2">
      <c r="B31" s="98" t="s">
        <v>470</v>
      </c>
      <c r="C31" s="34">
        <v>160</v>
      </c>
      <c r="D31" s="139">
        <v>1.2</v>
      </c>
    </row>
    <row r="32" spans="1:6" x14ac:dyDescent="0.2">
      <c r="B32" s="98" t="s">
        <v>471</v>
      </c>
      <c r="C32" s="34">
        <v>180</v>
      </c>
      <c r="D32" s="139">
        <v>1.6</v>
      </c>
    </row>
    <row r="33" spans="2:6" x14ac:dyDescent="0.2">
      <c r="B33" s="98" t="s">
        <v>472</v>
      </c>
      <c r="C33" s="34">
        <v>180</v>
      </c>
      <c r="D33" s="139">
        <v>1.3</v>
      </c>
    </row>
    <row r="34" spans="2:6" x14ac:dyDescent="0.2">
      <c r="B34" s="98" t="s">
        <v>473</v>
      </c>
      <c r="C34" s="34">
        <v>120</v>
      </c>
      <c r="D34" s="139">
        <v>0.9</v>
      </c>
    </row>
    <row r="35" spans="2:6" x14ac:dyDescent="0.2">
      <c r="B35" s="98" t="s">
        <v>474</v>
      </c>
      <c r="C35" s="34">
        <v>100</v>
      </c>
      <c r="D35" s="139">
        <v>0.7</v>
      </c>
    </row>
    <row r="36" spans="2:6" x14ac:dyDescent="0.2">
      <c r="B36" s="98" t="s">
        <v>475</v>
      </c>
      <c r="C36" s="34">
        <v>140</v>
      </c>
      <c r="D36" s="139">
        <v>1.1000000000000001</v>
      </c>
    </row>
    <row r="37" spans="2:6" ht="26.85" customHeight="1" x14ac:dyDescent="0.2">
      <c r="B37" s="98" t="s">
        <v>476</v>
      </c>
      <c r="C37" s="169">
        <v>150</v>
      </c>
      <c r="D37" s="139">
        <v>1.2</v>
      </c>
      <c r="F37" s="27"/>
    </row>
    <row r="38" spans="2:6" x14ac:dyDescent="0.2">
      <c r="B38" s="98" t="s">
        <v>477</v>
      </c>
      <c r="C38" s="169">
        <v>150</v>
      </c>
      <c r="D38" s="139">
        <v>1.2</v>
      </c>
      <c r="F38" s="27"/>
    </row>
    <row r="39" spans="2:6" x14ac:dyDescent="0.2">
      <c r="B39" s="98" t="s">
        <v>478</v>
      </c>
      <c r="C39" s="169">
        <v>140</v>
      </c>
      <c r="D39" s="139">
        <v>1.1000000000000001</v>
      </c>
      <c r="F39" s="27"/>
    </row>
    <row r="40" spans="2:6" x14ac:dyDescent="0.2">
      <c r="B40" s="98" t="s">
        <v>479</v>
      </c>
      <c r="C40" s="169">
        <v>150</v>
      </c>
      <c r="D40" s="139">
        <v>1.2</v>
      </c>
      <c r="F40" s="27"/>
    </row>
    <row r="41" spans="2:6" x14ac:dyDescent="0.2">
      <c r="B41" s="98" t="s">
        <v>480</v>
      </c>
      <c r="C41" s="169">
        <v>180</v>
      </c>
      <c r="D41" s="139">
        <v>1.6</v>
      </c>
      <c r="F41" s="27"/>
    </row>
    <row r="42" spans="2:6" x14ac:dyDescent="0.2">
      <c r="B42" s="98" t="s">
        <v>481</v>
      </c>
      <c r="C42" s="169">
        <v>120</v>
      </c>
      <c r="D42" s="139">
        <v>1</v>
      </c>
      <c r="F42" s="27"/>
    </row>
    <row r="43" spans="2:6" x14ac:dyDescent="0.2">
      <c r="B43" s="98" t="s">
        <v>482</v>
      </c>
      <c r="C43" s="169">
        <v>160</v>
      </c>
      <c r="D43" s="139">
        <v>1.4</v>
      </c>
      <c r="F43" s="27"/>
    </row>
    <row r="44" spans="2:6" x14ac:dyDescent="0.2">
      <c r="B44" s="98" t="s">
        <v>483</v>
      </c>
      <c r="C44" s="169">
        <v>140</v>
      </c>
      <c r="D44" s="139">
        <v>1.3</v>
      </c>
      <c r="F44" s="27"/>
    </row>
    <row r="45" spans="2:6" x14ac:dyDescent="0.2">
      <c r="B45" s="98" t="s">
        <v>484</v>
      </c>
      <c r="C45" s="169">
        <v>120</v>
      </c>
      <c r="D45" s="139">
        <v>1</v>
      </c>
      <c r="F45" s="27"/>
    </row>
    <row r="46" spans="2:6" x14ac:dyDescent="0.2">
      <c r="B46" s="98" t="s">
        <v>485</v>
      </c>
      <c r="C46" s="169">
        <v>130</v>
      </c>
      <c r="D46" s="139">
        <v>1</v>
      </c>
      <c r="F46" s="27"/>
    </row>
    <row r="47" spans="2:6" x14ac:dyDescent="0.2">
      <c r="B47" s="98" t="s">
        <v>486</v>
      </c>
      <c r="C47" s="169">
        <v>100</v>
      </c>
      <c r="D47" s="139">
        <v>0.9</v>
      </c>
      <c r="F47" s="27"/>
    </row>
    <row r="48" spans="2:6" x14ac:dyDescent="0.2">
      <c r="B48" s="98" t="s">
        <v>487</v>
      </c>
      <c r="C48" s="169">
        <v>90</v>
      </c>
      <c r="D48" s="139">
        <v>0.8</v>
      </c>
      <c r="F48" s="27"/>
    </row>
    <row r="49" spans="2:4" ht="26.25" customHeight="1" x14ac:dyDescent="0.2">
      <c r="B49" s="98" t="s">
        <v>488</v>
      </c>
      <c r="C49" s="169">
        <v>40</v>
      </c>
      <c r="D49" s="139">
        <v>0.3</v>
      </c>
    </row>
    <row r="50" spans="2:4" ht="12.75" customHeight="1" x14ac:dyDescent="0.2">
      <c r="B50" s="98" t="s">
        <v>489</v>
      </c>
      <c r="C50" s="169">
        <v>40</v>
      </c>
      <c r="D50" s="139">
        <v>0.3</v>
      </c>
    </row>
    <row r="51" spans="2:4" ht="12.75" customHeight="1" x14ac:dyDescent="0.2">
      <c r="B51" s="98" t="s">
        <v>490</v>
      </c>
      <c r="C51" s="169">
        <v>60</v>
      </c>
      <c r="D51" s="139">
        <v>0.5</v>
      </c>
    </row>
    <row r="52" spans="2:4" ht="12.75" customHeight="1" x14ac:dyDescent="0.2">
      <c r="B52" s="98" t="s">
        <v>491</v>
      </c>
      <c r="C52" s="169">
        <v>70</v>
      </c>
      <c r="D52" s="139">
        <v>0.7</v>
      </c>
    </row>
    <row r="53" spans="2:4" ht="12.75" customHeight="1" x14ac:dyDescent="0.2">
      <c r="B53" s="98" t="s">
        <v>492</v>
      </c>
      <c r="C53" s="169">
        <v>100</v>
      </c>
      <c r="D53" s="139">
        <v>1</v>
      </c>
    </row>
    <row r="54" spans="2:4" ht="12.75" customHeight="1" x14ac:dyDescent="0.2">
      <c r="B54" s="98" t="s">
        <v>493</v>
      </c>
      <c r="C54" s="169">
        <v>110</v>
      </c>
      <c r="D54" s="139">
        <v>1.1000000000000001</v>
      </c>
    </row>
    <row r="55" spans="2:4" ht="12.75" customHeight="1" x14ac:dyDescent="0.2">
      <c r="B55" s="98" t="s">
        <v>494</v>
      </c>
      <c r="C55" s="169">
        <v>170</v>
      </c>
      <c r="D55" s="139">
        <v>1.8</v>
      </c>
    </row>
    <row r="56" spans="2:4" ht="12.75" customHeight="1" x14ac:dyDescent="0.2">
      <c r="B56" s="98" t="s">
        <v>495</v>
      </c>
      <c r="C56" s="169">
        <v>120</v>
      </c>
      <c r="D56" s="139">
        <v>1.2</v>
      </c>
    </row>
    <row r="57" spans="2:4" ht="12.75" customHeight="1" x14ac:dyDescent="0.2">
      <c r="B57" s="98" t="s">
        <v>496</v>
      </c>
      <c r="C57" s="169">
        <v>140</v>
      </c>
      <c r="D57" s="139">
        <v>1.5</v>
      </c>
    </row>
    <row r="58" spans="2:4" ht="12.75" customHeight="1" x14ac:dyDescent="0.2">
      <c r="B58" s="98" t="s">
        <v>497</v>
      </c>
      <c r="C58" s="169">
        <v>70</v>
      </c>
      <c r="D58" s="139">
        <v>0.9</v>
      </c>
    </row>
    <row r="59" spans="2:4" ht="12.75" customHeight="1" x14ac:dyDescent="0.2">
      <c r="B59" s="98" t="s">
        <v>498</v>
      </c>
      <c r="C59" s="169">
        <v>70</v>
      </c>
      <c r="D59" s="139">
        <v>1</v>
      </c>
    </row>
    <row r="60" spans="2:4" ht="12.75" customHeight="1" x14ac:dyDescent="0.2">
      <c r="B60" s="98" t="s">
        <v>499</v>
      </c>
      <c r="C60" s="169">
        <v>80</v>
      </c>
      <c r="D60" s="139">
        <v>1</v>
      </c>
    </row>
    <row r="61" spans="2:4" ht="25.5" customHeight="1" x14ac:dyDescent="0.2">
      <c r="B61" s="98" t="s">
        <v>500</v>
      </c>
      <c r="C61" s="169">
        <v>60</v>
      </c>
      <c r="D61" s="139">
        <v>0.8</v>
      </c>
    </row>
    <row r="62" spans="2:4" ht="12.75" customHeight="1" x14ac:dyDescent="0.2">
      <c r="B62" s="98" t="s">
        <v>501</v>
      </c>
      <c r="C62" s="169">
        <v>40</v>
      </c>
      <c r="D62" s="139">
        <v>0.5</v>
      </c>
    </row>
    <row r="63" spans="2:4" ht="12.75" customHeight="1" x14ac:dyDescent="0.2">
      <c r="B63" s="98" t="s">
        <v>502</v>
      </c>
      <c r="C63" s="169">
        <v>30</v>
      </c>
      <c r="D63" s="139">
        <v>0.4</v>
      </c>
    </row>
    <row r="64" spans="2:4" ht="12.75" customHeight="1" x14ac:dyDescent="0.2">
      <c r="B64" s="98" t="s">
        <v>503</v>
      </c>
      <c r="C64" s="169" t="s">
        <v>504</v>
      </c>
      <c r="D64" s="139" t="s">
        <v>504</v>
      </c>
    </row>
    <row r="65" spans="1:4" ht="3" customHeight="1" x14ac:dyDescent="0.2">
      <c r="A65" s="107"/>
      <c r="B65" s="170"/>
      <c r="C65" s="144"/>
      <c r="D65" s="171"/>
    </row>
    <row r="66" spans="1:4" x14ac:dyDescent="0.2">
      <c r="A66" s="8"/>
      <c r="B66" s="8"/>
      <c r="C66" s="34"/>
      <c r="D66" s="163"/>
    </row>
    <row r="67" spans="1:4" ht="27" customHeight="1" x14ac:dyDescent="0.2">
      <c r="A67" s="112">
        <v>1</v>
      </c>
      <c r="B67" s="160" t="s">
        <v>505</v>
      </c>
      <c r="C67" s="160"/>
      <c r="D67" s="160"/>
    </row>
    <row r="68" spans="1:4" ht="25.5" customHeight="1" x14ac:dyDescent="0.2">
      <c r="A68" s="117" t="s">
        <v>60</v>
      </c>
      <c r="B68" s="160" t="s">
        <v>322</v>
      </c>
      <c r="C68" s="160"/>
      <c r="D68" s="160"/>
    </row>
    <row r="69" spans="1:4" ht="13.5" customHeight="1" x14ac:dyDescent="0.2">
      <c r="A69" s="117" t="s">
        <v>50</v>
      </c>
      <c r="B69" s="160" t="s">
        <v>323</v>
      </c>
      <c r="C69" s="160"/>
      <c r="D69" s="160"/>
    </row>
    <row r="70" spans="1:4" ht="13.5" customHeight="1" x14ac:dyDescent="0.2">
      <c r="A70" s="117" t="s">
        <v>388</v>
      </c>
      <c r="B70" s="160" t="s">
        <v>506</v>
      </c>
      <c r="C70" s="160"/>
      <c r="D70" s="160"/>
    </row>
    <row r="71" spans="1:4" x14ac:dyDescent="0.2">
      <c r="A71" s="1" t="s">
        <v>387</v>
      </c>
      <c r="B71" s="160" t="s">
        <v>427</v>
      </c>
      <c r="C71" s="160"/>
      <c r="D71" s="160"/>
    </row>
  </sheetData>
  <mergeCells count="8">
    <mergeCell ref="B69:D69"/>
    <mergeCell ref="B70:D70"/>
    <mergeCell ref="B71:D71"/>
    <mergeCell ref="A1:B1"/>
    <mergeCell ref="A2:D2"/>
    <mergeCell ref="A4:B4"/>
    <mergeCell ref="B67:D67"/>
    <mergeCell ref="B68:D68"/>
  </mergeCells>
  <hyperlinks>
    <hyperlink ref="A1:B1" location="ContentsHead" display="ContentsHead" xr:uid="{4BDBA86A-E4A3-4760-B7C9-52DA689F312E}"/>
  </hyperlink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103ED5-47A7-4106-A8F1-09B22C1072F8}">
  <sheetPr codeName="Sheet23"/>
  <dimension ref="A1:M70"/>
  <sheetViews>
    <sheetView zoomScaleNormal="100" workbookViewId="0">
      <pane ySplit="5" topLeftCell="A6" activePane="bottomLeft" state="frozen"/>
      <selection sqref="A1:B1048576"/>
      <selection pane="bottomLeft" sqref="A1:C1"/>
    </sheetView>
  </sheetViews>
  <sheetFormatPr defaultColWidth="0" defaultRowHeight="12.75" x14ac:dyDescent="0.2"/>
  <cols>
    <col min="1" max="1" width="2.5703125" style="1" customWidth="1"/>
    <col min="2" max="2" width="20.5703125" style="1" customWidth="1"/>
    <col min="3" max="3" width="15" style="1" customWidth="1"/>
    <col min="4" max="4" width="19.140625" style="1" customWidth="1"/>
    <col min="5" max="6" width="9" style="1" customWidth="1"/>
    <col min="7" max="7" width="0" style="1" hidden="1" customWidth="1"/>
    <col min="8" max="13" width="0" style="1" hidden="1"/>
    <col min="14" max="16384" width="9" style="1" hidden="1"/>
  </cols>
  <sheetData>
    <row r="1" spans="1:6" x14ac:dyDescent="0.2">
      <c r="A1" s="79" t="s">
        <v>67</v>
      </c>
      <c r="B1" s="79"/>
      <c r="C1" s="79"/>
    </row>
    <row r="2" spans="1:6" ht="31.5" customHeight="1" x14ac:dyDescent="0.2">
      <c r="A2" s="165" t="s">
        <v>507</v>
      </c>
      <c r="B2" s="165"/>
      <c r="C2" s="165"/>
      <c r="D2" s="165"/>
    </row>
    <row r="3" spans="1:6" ht="8.85" customHeight="1" x14ac:dyDescent="0.2"/>
    <row r="4" spans="1:6" ht="16.5" customHeight="1" x14ac:dyDescent="0.35">
      <c r="A4" s="81"/>
      <c r="B4" s="81"/>
      <c r="C4" s="83" t="s">
        <v>508</v>
      </c>
      <c r="D4" s="83"/>
    </row>
    <row r="5" spans="1:6" ht="38.85" customHeight="1" x14ac:dyDescent="0.35">
      <c r="A5" s="87"/>
      <c r="B5" s="87"/>
      <c r="C5" s="85" t="s">
        <v>328</v>
      </c>
      <c r="D5" s="88" t="s">
        <v>509</v>
      </c>
    </row>
    <row r="6" spans="1:6" x14ac:dyDescent="0.2">
      <c r="A6" s="10" t="s">
        <v>253</v>
      </c>
      <c r="B6" s="10"/>
    </row>
    <row r="7" spans="1:6" x14ac:dyDescent="0.2">
      <c r="A7" s="99"/>
      <c r="B7" s="39" t="s">
        <v>311</v>
      </c>
      <c r="C7" s="34">
        <v>640</v>
      </c>
      <c r="D7" s="139">
        <v>5</v>
      </c>
      <c r="E7" s="62"/>
      <c r="F7" s="62"/>
    </row>
    <row r="8" spans="1:6" x14ac:dyDescent="0.2">
      <c r="A8" s="99"/>
      <c r="B8" s="39" t="s">
        <v>312</v>
      </c>
      <c r="C8" s="34">
        <v>1420</v>
      </c>
      <c r="D8" s="139">
        <v>10.8</v>
      </c>
      <c r="E8" s="62"/>
      <c r="F8" s="62"/>
    </row>
    <row r="9" spans="1:6" x14ac:dyDescent="0.2">
      <c r="A9" s="99"/>
      <c r="B9" s="39" t="s">
        <v>313</v>
      </c>
      <c r="C9" s="34">
        <v>1580</v>
      </c>
      <c r="D9" s="139">
        <v>14</v>
      </c>
      <c r="E9" s="62"/>
      <c r="F9" s="62"/>
    </row>
    <row r="10" spans="1:6" x14ac:dyDescent="0.2">
      <c r="A10" s="99"/>
      <c r="B10" s="39" t="s">
        <v>510</v>
      </c>
      <c r="C10" s="34">
        <v>910</v>
      </c>
      <c r="D10" s="139">
        <v>9.6</v>
      </c>
      <c r="E10" s="62"/>
      <c r="F10" s="62"/>
    </row>
    <row r="11" spans="1:6" ht="26.85" customHeight="1" x14ac:dyDescent="0.2">
      <c r="A11" s="10" t="s">
        <v>255</v>
      </c>
      <c r="B11" s="10"/>
      <c r="C11" s="27"/>
      <c r="D11" s="62"/>
      <c r="E11" s="62"/>
      <c r="F11" s="62"/>
    </row>
    <row r="12" spans="1:6" x14ac:dyDescent="0.2">
      <c r="B12" s="39" t="s">
        <v>256</v>
      </c>
      <c r="C12" s="34">
        <v>20</v>
      </c>
      <c r="D12" s="139">
        <v>0.1</v>
      </c>
      <c r="E12" s="62"/>
      <c r="F12" s="62"/>
    </row>
    <row r="13" spans="1:6" x14ac:dyDescent="0.2">
      <c r="B13" s="39" t="s">
        <v>257</v>
      </c>
      <c r="C13" s="34">
        <v>110</v>
      </c>
      <c r="D13" s="139">
        <v>0.9</v>
      </c>
      <c r="E13" s="62"/>
      <c r="F13" s="62"/>
    </row>
    <row r="14" spans="1:6" x14ac:dyDescent="0.2">
      <c r="B14" s="39" t="s">
        <v>258</v>
      </c>
      <c r="C14" s="34">
        <v>220</v>
      </c>
      <c r="D14" s="139">
        <v>1.7</v>
      </c>
      <c r="E14" s="62"/>
      <c r="F14" s="62"/>
    </row>
    <row r="15" spans="1:6" x14ac:dyDescent="0.2">
      <c r="B15" s="39" t="s">
        <v>259</v>
      </c>
      <c r="C15" s="34">
        <v>280</v>
      </c>
      <c r="D15" s="139">
        <v>2.2000000000000002</v>
      </c>
      <c r="E15" s="62"/>
      <c r="F15" s="62"/>
    </row>
    <row r="16" spans="1:6" ht="26.85" customHeight="1" x14ac:dyDescent="0.2">
      <c r="B16" s="39" t="s">
        <v>260</v>
      </c>
      <c r="C16" s="34">
        <v>280</v>
      </c>
      <c r="D16" s="139">
        <v>2</v>
      </c>
      <c r="E16" s="62"/>
      <c r="F16" s="62"/>
    </row>
    <row r="17" spans="1:6" x14ac:dyDescent="0.2">
      <c r="B17" s="39" t="s">
        <v>261</v>
      </c>
      <c r="C17" s="34">
        <v>390</v>
      </c>
      <c r="D17" s="139">
        <v>3.1</v>
      </c>
      <c r="E17" s="62"/>
      <c r="F17" s="62"/>
    </row>
    <row r="18" spans="1:6" x14ac:dyDescent="0.2">
      <c r="B18" s="39" t="s">
        <v>262</v>
      </c>
      <c r="C18" s="34">
        <v>350</v>
      </c>
      <c r="D18" s="139">
        <v>2.5</v>
      </c>
      <c r="E18" s="62"/>
      <c r="F18" s="62"/>
    </row>
    <row r="19" spans="1:6" x14ac:dyDescent="0.2">
      <c r="B19" s="39" t="s">
        <v>263</v>
      </c>
      <c r="C19" s="34">
        <v>400</v>
      </c>
      <c r="D19" s="139">
        <v>3.2</v>
      </c>
      <c r="E19" s="62"/>
      <c r="F19" s="62"/>
    </row>
    <row r="20" spans="1:6" ht="25.5" customHeight="1" x14ac:dyDescent="0.2">
      <c r="B20" s="39" t="s">
        <v>511</v>
      </c>
      <c r="C20" s="34">
        <v>290</v>
      </c>
      <c r="D20" s="139">
        <v>2.4</v>
      </c>
      <c r="E20" s="62"/>
      <c r="F20" s="62"/>
    </row>
    <row r="21" spans="1:6" ht="12.75" customHeight="1" x14ac:dyDescent="0.2">
      <c r="B21" s="39" t="s">
        <v>512</v>
      </c>
      <c r="C21" s="34">
        <v>310</v>
      </c>
      <c r="D21" s="139">
        <v>2.5</v>
      </c>
      <c r="E21" s="62"/>
      <c r="F21" s="62"/>
    </row>
    <row r="22" spans="1:6" ht="12.75" customHeight="1" x14ac:dyDescent="0.2">
      <c r="B22" s="39" t="s">
        <v>513</v>
      </c>
      <c r="C22" s="34">
        <v>380</v>
      </c>
      <c r="D22" s="139">
        <v>3.3</v>
      </c>
      <c r="E22" s="62"/>
      <c r="F22" s="62"/>
    </row>
    <row r="23" spans="1:6" ht="12.75" customHeight="1" x14ac:dyDescent="0.2">
      <c r="B23" s="39" t="s">
        <v>514</v>
      </c>
      <c r="C23" s="34">
        <v>610</v>
      </c>
      <c r="D23" s="139">
        <v>5.8</v>
      </c>
      <c r="E23" s="62"/>
      <c r="F23" s="62"/>
    </row>
    <row r="24" spans="1:6" ht="25.5" customHeight="1" x14ac:dyDescent="0.2">
      <c r="B24" s="39" t="s">
        <v>515</v>
      </c>
      <c r="C24" s="34">
        <v>690</v>
      </c>
      <c r="D24" s="139">
        <v>7.1</v>
      </c>
      <c r="E24" s="62"/>
      <c r="F24" s="62"/>
    </row>
    <row r="25" spans="1:6" ht="26.85" customHeight="1" x14ac:dyDescent="0.2">
      <c r="A25" s="10" t="s">
        <v>269</v>
      </c>
      <c r="C25" s="27"/>
      <c r="E25" s="62"/>
      <c r="F25" s="62"/>
    </row>
    <row r="26" spans="1:6" x14ac:dyDescent="0.2">
      <c r="B26" s="98" t="s">
        <v>270</v>
      </c>
      <c r="C26" s="34">
        <v>0</v>
      </c>
      <c r="D26" s="139">
        <v>0</v>
      </c>
      <c r="E26" s="62"/>
      <c r="F26" s="62"/>
    </row>
    <row r="27" spans="1:6" x14ac:dyDescent="0.2">
      <c r="B27" s="98" t="s">
        <v>271</v>
      </c>
      <c r="C27" s="34" t="s">
        <v>400</v>
      </c>
      <c r="D27" s="139" t="s">
        <v>400</v>
      </c>
      <c r="E27" s="62"/>
      <c r="F27" s="62"/>
    </row>
    <row r="28" spans="1:6" x14ac:dyDescent="0.2">
      <c r="B28" s="98" t="s">
        <v>272</v>
      </c>
      <c r="C28" s="34">
        <v>20</v>
      </c>
      <c r="D28" s="139">
        <v>0.1</v>
      </c>
      <c r="E28" s="62"/>
      <c r="F28" s="62"/>
    </row>
    <row r="29" spans="1:6" x14ac:dyDescent="0.2">
      <c r="B29" s="98" t="s">
        <v>273</v>
      </c>
      <c r="C29" s="34">
        <v>20</v>
      </c>
      <c r="D29" s="139">
        <v>0.2</v>
      </c>
      <c r="E29" s="62"/>
      <c r="F29" s="62"/>
    </row>
    <row r="30" spans="1:6" x14ac:dyDescent="0.2">
      <c r="B30" s="98" t="s">
        <v>274</v>
      </c>
      <c r="C30" s="34">
        <v>30</v>
      </c>
      <c r="D30" s="139">
        <v>0.2</v>
      </c>
      <c r="E30" s="62"/>
      <c r="F30" s="62"/>
    </row>
    <row r="31" spans="1:6" x14ac:dyDescent="0.2">
      <c r="B31" s="98" t="s">
        <v>275</v>
      </c>
      <c r="C31" s="34">
        <v>70</v>
      </c>
      <c r="D31" s="139">
        <v>0.5</v>
      </c>
      <c r="E31" s="62"/>
      <c r="F31" s="62"/>
    </row>
    <row r="32" spans="1:6" x14ac:dyDescent="0.2">
      <c r="B32" s="98" t="s">
        <v>276</v>
      </c>
      <c r="C32" s="34">
        <v>70</v>
      </c>
      <c r="D32" s="139">
        <v>0.5</v>
      </c>
      <c r="E32" s="62"/>
      <c r="F32" s="62"/>
    </row>
    <row r="33" spans="2:6" x14ac:dyDescent="0.2">
      <c r="B33" s="98" t="s">
        <v>277</v>
      </c>
      <c r="C33" s="34">
        <v>100</v>
      </c>
      <c r="D33" s="139">
        <v>0.8</v>
      </c>
      <c r="E33" s="62"/>
      <c r="F33" s="62"/>
    </row>
    <row r="34" spans="2:6" x14ac:dyDescent="0.2">
      <c r="B34" s="98" t="s">
        <v>278</v>
      </c>
      <c r="C34" s="34">
        <v>50</v>
      </c>
      <c r="D34" s="139">
        <v>0.4</v>
      </c>
      <c r="E34" s="62"/>
      <c r="F34" s="62"/>
    </row>
    <row r="35" spans="2:6" x14ac:dyDescent="0.2">
      <c r="B35" s="98" t="s">
        <v>279</v>
      </c>
      <c r="C35" s="34">
        <v>100</v>
      </c>
      <c r="D35" s="139">
        <v>0.8</v>
      </c>
      <c r="E35" s="62"/>
      <c r="F35" s="62"/>
    </row>
    <row r="36" spans="2:6" x14ac:dyDescent="0.2">
      <c r="B36" s="98" t="s">
        <v>280</v>
      </c>
      <c r="C36" s="34">
        <v>100</v>
      </c>
      <c r="D36" s="139">
        <v>0.8</v>
      </c>
      <c r="E36" s="62"/>
      <c r="F36" s="62"/>
    </row>
    <row r="37" spans="2:6" x14ac:dyDescent="0.2">
      <c r="B37" s="98" t="s">
        <v>281</v>
      </c>
      <c r="C37" s="34">
        <v>90</v>
      </c>
      <c r="D37" s="139">
        <v>0.7</v>
      </c>
      <c r="E37" s="62"/>
      <c r="F37" s="62"/>
    </row>
    <row r="38" spans="2:6" ht="26.85" customHeight="1" x14ac:dyDescent="0.2">
      <c r="B38" s="98" t="s">
        <v>282</v>
      </c>
      <c r="C38" s="34">
        <v>110</v>
      </c>
      <c r="D38" s="139">
        <v>0.8</v>
      </c>
      <c r="E38" s="62"/>
      <c r="F38" s="62"/>
    </row>
    <row r="39" spans="2:6" x14ac:dyDescent="0.2">
      <c r="B39" s="98" t="s">
        <v>283</v>
      </c>
      <c r="C39" s="34">
        <v>90</v>
      </c>
      <c r="D39" s="139">
        <v>0.6</v>
      </c>
      <c r="E39" s="62"/>
      <c r="F39" s="62"/>
    </row>
    <row r="40" spans="2:6" x14ac:dyDescent="0.2">
      <c r="B40" s="98" t="s">
        <v>284</v>
      </c>
      <c r="C40" s="34">
        <v>90</v>
      </c>
      <c r="D40" s="139">
        <v>0.7</v>
      </c>
      <c r="E40" s="62"/>
      <c r="F40" s="62"/>
    </row>
    <row r="41" spans="2:6" x14ac:dyDescent="0.2">
      <c r="B41" s="98" t="s">
        <v>285</v>
      </c>
      <c r="C41" s="34">
        <v>140</v>
      </c>
      <c r="D41" s="139">
        <v>1.1000000000000001</v>
      </c>
      <c r="E41" s="62"/>
      <c r="F41" s="62"/>
    </row>
    <row r="42" spans="2:6" x14ac:dyDescent="0.2">
      <c r="B42" s="98" t="s">
        <v>286</v>
      </c>
      <c r="C42" s="34">
        <v>120</v>
      </c>
      <c r="D42" s="139">
        <v>1</v>
      </c>
      <c r="E42" s="62"/>
      <c r="F42" s="62"/>
    </row>
    <row r="43" spans="2:6" x14ac:dyDescent="0.2">
      <c r="B43" s="98" t="s">
        <v>287</v>
      </c>
      <c r="C43" s="34">
        <v>130</v>
      </c>
      <c r="D43" s="139">
        <v>1</v>
      </c>
      <c r="E43" s="62"/>
      <c r="F43" s="62"/>
    </row>
    <row r="44" spans="2:6" x14ac:dyDescent="0.2">
      <c r="B44" s="98" t="s">
        <v>288</v>
      </c>
      <c r="C44" s="34">
        <v>100</v>
      </c>
      <c r="D44" s="139">
        <v>0.8</v>
      </c>
      <c r="E44" s="62"/>
      <c r="F44" s="62"/>
    </row>
    <row r="45" spans="2:6" x14ac:dyDescent="0.2">
      <c r="B45" s="98" t="s">
        <v>289</v>
      </c>
      <c r="C45" s="34">
        <v>130</v>
      </c>
      <c r="D45" s="139">
        <v>0.9</v>
      </c>
      <c r="E45" s="62"/>
      <c r="F45" s="62"/>
    </row>
    <row r="46" spans="2:6" x14ac:dyDescent="0.2">
      <c r="B46" s="98" t="s">
        <v>290</v>
      </c>
      <c r="C46" s="34">
        <v>120</v>
      </c>
      <c r="D46" s="139">
        <v>0.8</v>
      </c>
      <c r="E46" s="62"/>
      <c r="F46" s="62"/>
    </row>
    <row r="47" spans="2:6" x14ac:dyDescent="0.2">
      <c r="B47" s="98" t="s">
        <v>291</v>
      </c>
      <c r="C47" s="34">
        <v>150</v>
      </c>
      <c r="D47" s="139">
        <v>1.2</v>
      </c>
      <c r="E47" s="62"/>
      <c r="F47" s="62"/>
    </row>
    <row r="48" spans="2:6" x14ac:dyDescent="0.2">
      <c r="B48" s="98" t="s">
        <v>292</v>
      </c>
      <c r="C48" s="34">
        <v>100</v>
      </c>
      <c r="D48" s="139">
        <v>0.7</v>
      </c>
      <c r="E48" s="62"/>
      <c r="F48" s="62"/>
    </row>
    <row r="49" spans="2:6" x14ac:dyDescent="0.2">
      <c r="B49" s="98" t="s">
        <v>293</v>
      </c>
      <c r="C49" s="34">
        <v>160</v>
      </c>
      <c r="D49" s="139">
        <v>1.3</v>
      </c>
      <c r="E49" s="62"/>
      <c r="F49" s="62"/>
    </row>
    <row r="50" spans="2:6" ht="26.25" customHeight="1" x14ac:dyDescent="0.2">
      <c r="B50" s="98" t="s">
        <v>516</v>
      </c>
      <c r="C50" s="34">
        <v>140</v>
      </c>
      <c r="D50" s="139">
        <v>1.2</v>
      </c>
      <c r="E50" s="62"/>
      <c r="F50" s="62"/>
    </row>
    <row r="51" spans="2:6" ht="12.75" customHeight="1" x14ac:dyDescent="0.2">
      <c r="B51" s="98" t="s">
        <v>517</v>
      </c>
      <c r="C51" s="34">
        <v>60</v>
      </c>
      <c r="D51" s="139">
        <v>0.5</v>
      </c>
      <c r="E51" s="62"/>
      <c r="F51" s="62"/>
    </row>
    <row r="52" spans="2:6" ht="12.75" customHeight="1" x14ac:dyDescent="0.2">
      <c r="B52" s="98" t="s">
        <v>518</v>
      </c>
      <c r="C52" s="34">
        <v>80</v>
      </c>
      <c r="D52" s="139">
        <v>0.7</v>
      </c>
      <c r="E52" s="62"/>
      <c r="F52" s="62"/>
    </row>
    <row r="53" spans="2:6" ht="12.75" customHeight="1" x14ac:dyDescent="0.2">
      <c r="B53" s="98" t="s">
        <v>519</v>
      </c>
      <c r="C53" s="34">
        <v>90</v>
      </c>
      <c r="D53" s="139">
        <v>0.8</v>
      </c>
      <c r="E53" s="62"/>
      <c r="F53" s="62"/>
    </row>
    <row r="54" spans="2:6" ht="12.75" customHeight="1" x14ac:dyDescent="0.2">
      <c r="B54" s="98" t="s">
        <v>520</v>
      </c>
      <c r="C54" s="34">
        <v>110</v>
      </c>
      <c r="D54" s="139">
        <v>0.9</v>
      </c>
      <c r="E54" s="62"/>
      <c r="F54" s="62"/>
    </row>
    <row r="55" spans="2:6" ht="12.75" customHeight="1" x14ac:dyDescent="0.2">
      <c r="B55" s="98" t="s">
        <v>521</v>
      </c>
      <c r="C55" s="34">
        <v>110</v>
      </c>
      <c r="D55" s="139">
        <v>0.9</v>
      </c>
      <c r="E55" s="62"/>
      <c r="F55" s="62"/>
    </row>
    <row r="56" spans="2:6" ht="12.75" customHeight="1" x14ac:dyDescent="0.2">
      <c r="B56" s="98" t="s">
        <v>522</v>
      </c>
      <c r="C56" s="34">
        <v>140</v>
      </c>
      <c r="D56" s="139">
        <v>1.1000000000000001</v>
      </c>
      <c r="E56" s="62"/>
      <c r="F56" s="62"/>
    </row>
    <row r="57" spans="2:6" ht="12.75" customHeight="1" x14ac:dyDescent="0.2">
      <c r="B57" s="98" t="s">
        <v>523</v>
      </c>
      <c r="C57" s="34">
        <v>110</v>
      </c>
      <c r="D57" s="139">
        <v>1</v>
      </c>
      <c r="E57" s="62"/>
      <c r="F57" s="62"/>
    </row>
    <row r="58" spans="2:6" ht="12.75" customHeight="1" x14ac:dyDescent="0.2">
      <c r="B58" s="98" t="s">
        <v>524</v>
      </c>
      <c r="C58" s="34">
        <v>140</v>
      </c>
      <c r="D58" s="139">
        <v>1.3</v>
      </c>
      <c r="E58" s="62"/>
      <c r="F58" s="62"/>
    </row>
    <row r="59" spans="2:6" ht="12.75" customHeight="1" x14ac:dyDescent="0.2">
      <c r="B59" s="98" t="s">
        <v>525</v>
      </c>
      <c r="C59" s="34">
        <v>160</v>
      </c>
      <c r="D59" s="139">
        <v>1.4</v>
      </c>
      <c r="E59" s="62"/>
      <c r="F59" s="62"/>
    </row>
    <row r="60" spans="2:6" ht="12.75" customHeight="1" x14ac:dyDescent="0.2">
      <c r="B60" s="98" t="s">
        <v>526</v>
      </c>
      <c r="C60" s="34">
        <v>190</v>
      </c>
      <c r="D60" s="139">
        <v>1.8</v>
      </c>
      <c r="E60" s="62"/>
      <c r="F60" s="62"/>
    </row>
    <row r="61" spans="2:6" ht="12.75" customHeight="1" x14ac:dyDescent="0.2">
      <c r="B61" s="98" t="s">
        <v>527</v>
      </c>
      <c r="C61" s="34">
        <v>270</v>
      </c>
      <c r="D61" s="139">
        <v>2.6</v>
      </c>
      <c r="E61" s="62"/>
      <c r="F61" s="62"/>
    </row>
    <row r="62" spans="2:6" ht="26.25" customHeight="1" x14ac:dyDescent="0.2">
      <c r="B62" s="98" t="s">
        <v>528</v>
      </c>
      <c r="C62" s="34">
        <v>220</v>
      </c>
      <c r="D62" s="139">
        <v>2.2999999999999998</v>
      </c>
      <c r="E62" s="62"/>
      <c r="F62" s="62"/>
    </row>
    <row r="63" spans="2:6" ht="12.75" customHeight="1" x14ac:dyDescent="0.2">
      <c r="B63" s="98" t="s">
        <v>529</v>
      </c>
      <c r="C63" s="34">
        <v>260</v>
      </c>
      <c r="D63" s="139">
        <v>2.5</v>
      </c>
      <c r="E63" s="62"/>
      <c r="F63" s="62"/>
    </row>
    <row r="64" spans="2:6" ht="12.75" customHeight="1" x14ac:dyDescent="0.2">
      <c r="B64" s="98" t="s">
        <v>530</v>
      </c>
      <c r="C64" s="34">
        <v>210</v>
      </c>
      <c r="D64" s="139">
        <v>2.2000000000000002</v>
      </c>
      <c r="E64" s="62"/>
      <c r="F64" s="62"/>
    </row>
    <row r="65" spans="1:6" ht="12.75" customHeight="1" x14ac:dyDescent="0.2">
      <c r="B65" s="98" t="s">
        <v>531</v>
      </c>
      <c r="C65" s="34">
        <v>220</v>
      </c>
      <c r="D65" s="139">
        <v>2.5</v>
      </c>
      <c r="E65" s="62"/>
      <c r="F65" s="62"/>
    </row>
    <row r="66" spans="1:6" ht="3" customHeight="1" x14ac:dyDescent="0.2">
      <c r="A66" s="107"/>
      <c r="B66" s="172"/>
      <c r="C66" s="173"/>
      <c r="D66" s="174"/>
    </row>
    <row r="67" spans="1:6" x14ac:dyDescent="0.2">
      <c r="B67" s="38"/>
      <c r="C67" s="27"/>
      <c r="D67" s="62"/>
    </row>
    <row r="68" spans="1:6" ht="59.25" customHeight="1" x14ac:dyDescent="0.2">
      <c r="A68" s="112">
        <v>1</v>
      </c>
      <c r="B68" s="160" t="s">
        <v>532</v>
      </c>
      <c r="C68" s="160"/>
      <c r="D68" s="160"/>
    </row>
    <row r="69" spans="1:6" ht="57" customHeight="1" x14ac:dyDescent="0.2">
      <c r="A69" s="112">
        <v>2</v>
      </c>
      <c r="B69" s="160" t="s">
        <v>533</v>
      </c>
      <c r="C69" s="160"/>
      <c r="D69" s="160"/>
    </row>
    <row r="70" spans="1:6" x14ac:dyDescent="0.2">
      <c r="A70" s="1" t="s">
        <v>387</v>
      </c>
      <c r="B70" s="160" t="s">
        <v>427</v>
      </c>
      <c r="C70" s="160"/>
      <c r="D70" s="160"/>
    </row>
  </sheetData>
  <mergeCells count="7">
    <mergeCell ref="B70:D70"/>
    <mergeCell ref="A1:C1"/>
    <mergeCell ref="A2:D2"/>
    <mergeCell ref="A4:B5"/>
    <mergeCell ref="C4:D4"/>
    <mergeCell ref="B68:D68"/>
    <mergeCell ref="B69:D69"/>
  </mergeCells>
  <hyperlinks>
    <hyperlink ref="A1:B1" location="Contents!A1" display="Back to contents" xr:uid="{94D22B88-3D23-40E1-A790-9C22B10916DF}"/>
    <hyperlink ref="A1:C1" location="ContentsHead" display="ContentsHead" xr:uid="{E810DCE2-2F47-446E-B3BC-2DC6220DAB28}"/>
  </hyperlinks>
  <pageMargins left="0.7" right="0.7" top="0.75" bottom="0.75" header="0.3" footer="0.3"/>
  <pageSetup paperSize="9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FFAB9C7B09AD84DB9A79793EE7DD328" ma:contentTypeVersion="11" ma:contentTypeDescription="Create a new document." ma:contentTypeScope="" ma:versionID="7d16fba9d93a8b926e0d39185bbf2903">
  <xsd:schema xmlns:xsd="http://www.w3.org/2001/XMLSchema" xmlns:xs="http://www.w3.org/2001/XMLSchema" xmlns:p="http://schemas.microsoft.com/office/2006/metadata/properties" xmlns:ns2="833cecbf-2595-4598-bc10-ad7b6aac1894" xmlns:ns3="1e7b20a5-8d77-41ed-b0cb-47b1b9161e04" targetNamespace="http://schemas.microsoft.com/office/2006/metadata/properties" ma:root="true" ma:fieldsID="ab0ae011951899d0ae03387b63c0e790" ns2:_="" ns3:_="">
    <xsd:import namespace="833cecbf-2595-4598-bc10-ad7b6aac1894"/>
    <xsd:import namespace="1e7b20a5-8d77-41ed-b0cb-47b1b9161e0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3cecbf-2595-4598-bc10-ad7b6aac189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7b20a5-8d77-41ed-b0cb-47b1b9161e04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4E0835B-10C3-402A-B6CD-FC8F44639C9C}"/>
</file>

<file path=customXml/itemProps2.xml><?xml version="1.0" encoding="utf-8"?>
<ds:datastoreItem xmlns:ds="http://schemas.openxmlformats.org/officeDocument/2006/customXml" ds:itemID="{DF33FF1F-8A45-449C-AC5F-D6F7153A27B1}"/>
</file>

<file path=customXml/itemProps3.xml><?xml version="1.0" encoding="utf-8"?>
<ds:datastoreItem xmlns:ds="http://schemas.openxmlformats.org/officeDocument/2006/customXml" ds:itemID="{208E7C91-BAB8-49EA-8ADD-A73C35E51D2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69</vt:i4>
      </vt:variant>
    </vt:vector>
  </HeadingPairs>
  <TitlesOfParts>
    <vt:vector size="83" baseType="lpstr">
      <vt:lpstr>Cynhwysion</vt:lpstr>
      <vt:lpstr>SiartData</vt:lpstr>
      <vt:lpstr>Tabl1</vt:lpstr>
      <vt:lpstr>Tabl2</vt:lpstr>
      <vt:lpstr>Tabl3</vt:lpstr>
      <vt:lpstr>Tabl4</vt:lpstr>
      <vt:lpstr>Tabl5</vt:lpstr>
      <vt:lpstr>Tabl6</vt:lpstr>
      <vt:lpstr>Tabl6a</vt:lpstr>
      <vt:lpstr>Tabl7</vt:lpstr>
      <vt:lpstr>TableA1Hide</vt:lpstr>
      <vt:lpstr>TableA2Hide</vt:lpstr>
      <vt:lpstr>TablA1</vt:lpstr>
      <vt:lpstr>TablA2</vt:lpstr>
      <vt:lpstr>CNRRounded</vt:lpstr>
      <vt:lpstr>CNRRoundedHeader</vt:lpstr>
      <vt:lpstr>ContentsHead</vt:lpstr>
      <vt:lpstr>CRERounded</vt:lpstr>
      <vt:lpstr>CRERoundedHeader</vt:lpstr>
      <vt:lpstr>CRHRounded</vt:lpstr>
      <vt:lpstr>CRHRoundedHeader</vt:lpstr>
      <vt:lpstr>CTORounded</vt:lpstr>
      <vt:lpstr>CTORoundedHeader</vt:lpstr>
      <vt:lpstr>DNRRounded</vt:lpstr>
      <vt:lpstr>DNRRoundedHeader</vt:lpstr>
      <vt:lpstr>DRERounded</vt:lpstr>
      <vt:lpstr>DRERoundedHeader</vt:lpstr>
      <vt:lpstr>DRHRounded</vt:lpstr>
      <vt:lpstr>DRHRoundedHeader</vt:lpstr>
      <vt:lpstr>DTORounded</vt:lpstr>
      <vt:lpstr>DTORoundedHeader</vt:lpstr>
      <vt:lpstr>EndRP</vt:lpstr>
      <vt:lpstr>fig2_1</vt:lpstr>
      <vt:lpstr>Fig2_2</vt:lpstr>
      <vt:lpstr>Fig2_3</vt:lpstr>
      <vt:lpstr>Fig2_4</vt:lpstr>
      <vt:lpstr>Fig2_5a</vt:lpstr>
      <vt:lpstr>Fig2_5b</vt:lpstr>
      <vt:lpstr>Fig2_6a</vt:lpstr>
      <vt:lpstr>Fig2_6b</vt:lpstr>
      <vt:lpstr>Fig2_7</vt:lpstr>
      <vt:lpstr>Fig3_1</vt:lpstr>
      <vt:lpstr>Fig3_2</vt:lpstr>
      <vt:lpstr>Fig3_3</vt:lpstr>
      <vt:lpstr>Fig4_1</vt:lpstr>
      <vt:lpstr>Fig4_2</vt:lpstr>
      <vt:lpstr>Fig4_3</vt:lpstr>
      <vt:lpstr>Fig4_4</vt:lpstr>
      <vt:lpstr>Fig5_1</vt:lpstr>
      <vt:lpstr>Fig5_2</vt:lpstr>
      <vt:lpstr>Fig6_1</vt:lpstr>
      <vt:lpstr>Fig7_1</vt:lpstr>
      <vt:lpstr>FigA1</vt:lpstr>
      <vt:lpstr>FigA2</vt:lpstr>
      <vt:lpstr>Table1</vt:lpstr>
      <vt:lpstr>Table2</vt:lpstr>
      <vt:lpstr>Table3</vt:lpstr>
      <vt:lpstr>Table4</vt:lpstr>
      <vt:lpstr>Table5</vt:lpstr>
      <vt:lpstr>Table5a</vt:lpstr>
      <vt:lpstr>Table5Quarter</vt:lpstr>
      <vt:lpstr>Table6</vt:lpstr>
      <vt:lpstr>Table6a</vt:lpstr>
      <vt:lpstr>Table7</vt:lpstr>
      <vt:lpstr>TableA1DeleteColumns</vt:lpstr>
      <vt:lpstr>TableA1FormulasHeader</vt:lpstr>
      <vt:lpstr>TableA1FormulasLabelControl</vt:lpstr>
      <vt:lpstr>TableA1FormulasLabels</vt:lpstr>
      <vt:lpstr>TableA1FormulasMonths</vt:lpstr>
      <vt:lpstr>TableA2DeleteColumns</vt:lpstr>
      <vt:lpstr>TableA2FormulasFootnotes</vt:lpstr>
      <vt:lpstr>TableA2FormulasHeader</vt:lpstr>
      <vt:lpstr>TableA2FormulasLabelControl</vt:lpstr>
      <vt:lpstr>TableA2FormulasLabels</vt:lpstr>
      <vt:lpstr>TableA2FormulasMonths</vt:lpstr>
      <vt:lpstr>TableCNR</vt:lpstr>
      <vt:lpstr>TableCRE</vt:lpstr>
      <vt:lpstr>TableCRH</vt:lpstr>
      <vt:lpstr>TableCTO</vt:lpstr>
      <vt:lpstr>TableDNR</vt:lpstr>
      <vt:lpstr>TableDRE</vt:lpstr>
      <vt:lpstr>TableDRH</vt:lpstr>
      <vt:lpstr>TableDTO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Catherine</dc:creator>
  <cp:lastModifiedBy>Catherine</cp:lastModifiedBy>
  <dcterms:created xsi:type="dcterms:W3CDTF">2021-08-19T08:36:04Z</dcterms:created>
  <dcterms:modified xsi:type="dcterms:W3CDTF">2021-08-19T08:40:35Z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0x010100BFFAB9C7B09AD84DB9A79793EE7DD328</vt:lpwstr>
  </property>
</Properties>
</file>